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江東・左" sheetId="3" r:id="rId1"/>
    <sheet name="江東・右" sheetId="4" r:id="rId2"/>
  </sheets>
  <definedNames>
    <definedName name="_xlnm.Print_Area" localSheetId="1">江東・右!$A$1:$S$62</definedName>
    <definedName name="_xlnm.Print_Area" localSheetId="0">江東・左!$A$1:$AL$58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4" l="1"/>
  <c r="J52" i="4" s="1"/>
  <c r="D51" i="4"/>
  <c r="E51" i="4" s="1"/>
  <c r="E50" i="4"/>
  <c r="E49" i="4"/>
  <c r="E48" i="4"/>
  <c r="E47" i="4"/>
  <c r="E46" i="4"/>
  <c r="E45" i="4"/>
  <c r="E44" i="4"/>
  <c r="N43" i="4"/>
  <c r="P43" i="4" s="1"/>
  <c r="E43" i="4"/>
  <c r="J42" i="4"/>
  <c r="P41" i="4"/>
  <c r="E41" i="4"/>
  <c r="J40" i="4"/>
  <c r="P39" i="4"/>
  <c r="E39" i="4"/>
  <c r="J38" i="4"/>
  <c r="P37" i="4"/>
  <c r="D32" i="4"/>
  <c r="O30" i="4"/>
  <c r="J30" i="4"/>
  <c r="P23" i="4"/>
  <c r="R23" i="4" s="1"/>
  <c r="O23" i="4"/>
  <c r="J23" i="4"/>
  <c r="R22" i="4"/>
  <c r="R21" i="4"/>
  <c r="R20" i="4"/>
  <c r="D20" i="4"/>
  <c r="D33" i="4" s="1"/>
  <c r="R17" i="4"/>
  <c r="R16" i="4"/>
  <c r="R15" i="4"/>
  <c r="P13" i="4"/>
  <c r="R13" i="4" s="1"/>
  <c r="O13" i="4"/>
  <c r="O33" i="4" s="1"/>
  <c r="J13" i="4"/>
  <c r="J33" i="4" s="1"/>
  <c r="R12" i="4"/>
  <c r="R11" i="4"/>
  <c r="R10" i="4"/>
  <c r="R9" i="4"/>
  <c r="R8" i="4"/>
  <c r="R7" i="4"/>
  <c r="R6" i="4"/>
  <c r="L52" i="3"/>
  <c r="AH51" i="3"/>
  <c r="AD51" i="3"/>
  <c r="AA51" i="3"/>
  <c r="X51" i="3"/>
  <c r="O49" i="3"/>
  <c r="O52" i="3" s="1"/>
  <c r="L49" i="3"/>
  <c r="E49" i="3"/>
  <c r="E52" i="3" s="1"/>
  <c r="G28" i="3"/>
  <c r="S26" i="3"/>
  <c r="S22" i="3"/>
  <c r="S16" i="3"/>
  <c r="G14" i="3"/>
  <c r="G18" i="3" s="1"/>
  <c r="S18" i="3" s="1"/>
  <c r="S12" i="3"/>
  <c r="S10" i="3"/>
  <c r="L29" i="4" l="1"/>
  <c r="L28" i="4"/>
  <c r="L27" i="4"/>
  <c r="L26" i="4"/>
  <c r="L25" i="4"/>
  <c r="L24" i="4"/>
  <c r="L21" i="4"/>
  <c r="L19" i="4"/>
  <c r="L18" i="4"/>
  <c r="L16" i="4"/>
  <c r="L11" i="4"/>
  <c r="L9" i="4"/>
  <c r="L7" i="4"/>
  <c r="L33" i="4"/>
  <c r="L30" i="4"/>
  <c r="L23" i="4"/>
  <c r="L22" i="4"/>
  <c r="L20" i="4"/>
  <c r="L17" i="4"/>
  <c r="L15" i="4"/>
  <c r="L13" i="4"/>
  <c r="L12" i="4"/>
  <c r="L10" i="4"/>
  <c r="L8" i="4"/>
  <c r="L6" i="4"/>
  <c r="E22" i="4"/>
  <c r="E17" i="4"/>
  <c r="E15" i="4"/>
  <c r="E12" i="4"/>
  <c r="E10" i="4"/>
  <c r="E8" i="4"/>
  <c r="E6" i="4"/>
  <c r="E33" i="4"/>
  <c r="E32" i="4"/>
  <c r="E31" i="4"/>
  <c r="E30" i="4"/>
  <c r="E29" i="4"/>
  <c r="E28" i="4"/>
  <c r="E27" i="4"/>
  <c r="E26" i="4"/>
  <c r="E25" i="4"/>
  <c r="E24" i="4"/>
  <c r="E23" i="4"/>
  <c r="E21" i="4"/>
  <c r="E19" i="4"/>
  <c r="E18" i="4"/>
  <c r="E16" i="4"/>
  <c r="E14" i="4"/>
  <c r="E13" i="4"/>
  <c r="E11" i="4"/>
  <c r="E9" i="4"/>
  <c r="E7" i="4"/>
  <c r="E52" i="4"/>
  <c r="E20" i="4"/>
  <c r="E38" i="4"/>
  <c r="P38" i="4"/>
  <c r="J39" i="4"/>
  <c r="E40" i="4"/>
  <c r="P40" i="4"/>
  <c r="J41" i="4"/>
  <c r="E42" i="4"/>
  <c r="P42" i="4"/>
  <c r="J43" i="4"/>
  <c r="J44" i="4"/>
  <c r="J45" i="4"/>
  <c r="J46" i="4"/>
  <c r="J47" i="4"/>
  <c r="J48" i="4"/>
  <c r="J49" i="4"/>
  <c r="J50" i="4"/>
  <c r="J51" i="4"/>
  <c r="S14" i="3"/>
</calcChain>
</file>

<file path=xl/sharedStrings.xml><?xml version="1.0" encoding="utf-8"?>
<sst xmlns="http://schemas.openxmlformats.org/spreadsheetml/2006/main" count="346" uniqueCount="204">
  <si>
    <t>　　　　　　　　</t>
  </si>
  <si>
    <t>区　名</t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</si>
  <si>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</si>
  <si>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</si>
  <si>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</si>
  <si>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</si>
  <si>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</si>
  <si>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</si>
  <si>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</si>
  <si>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</si>
  <si>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経常収支比率</t>
  </si>
  <si>
    <t>千円</t>
    <rPh sb="0" eb="1">
      <t>セン</t>
    </rPh>
    <phoneticPr fontId="10"/>
  </si>
  <si>
    <t>％</t>
  </si>
  <si>
    <t>千円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</si>
  <si>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</si>
  <si>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</si>
  <si>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</si>
  <si>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</si>
  <si>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</si>
  <si>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</si>
  <si>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10"/>
  </si>
  <si>
    <t>配当割交付金</t>
    <rPh sb="0" eb="2">
      <t>ハイトウ</t>
    </rPh>
    <rPh sb="2" eb="3">
      <t>ワリ</t>
    </rPh>
    <rPh sb="3" eb="6">
      <t>コウフキン</t>
    </rPh>
    <phoneticPr fontId="10"/>
  </si>
  <si>
    <t>扶助費</t>
  </si>
  <si>
    <t>公債費</t>
  </si>
  <si>
    <t>地方消費税交付金</t>
  </si>
  <si>
    <t>元 利 償 還 金</t>
    <phoneticPr fontId="10"/>
  </si>
  <si>
    <t>ゴルフ場利用税交付金</t>
    <rPh sb="0" eb="4">
      <t>ゴルフジョウ</t>
    </rPh>
    <rPh sb="4" eb="6">
      <t>リヨウ</t>
    </rPh>
    <phoneticPr fontId="10"/>
  </si>
  <si>
    <t>一時借入金利子</t>
    <phoneticPr fontId="10"/>
  </si>
  <si>
    <t>―</t>
    <phoneticPr fontId="5"/>
  </si>
  <si>
    <t>自動車取得税交付金</t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</si>
  <si>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</si>
  <si>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</si>
  <si>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</si>
  <si>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</si>
  <si>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10"/>
  </si>
  <si>
    <t>補助費等</t>
  </si>
  <si>
    <t>特別交付金</t>
    <rPh sb="0" eb="2">
      <t>トクベツコウ</t>
    </rPh>
    <rPh sb="2" eb="5">
      <t>コウフキン</t>
    </rPh>
    <phoneticPr fontId="10"/>
  </si>
  <si>
    <t>積立金</t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</si>
  <si>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</si>
  <si>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</si>
  <si>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</si>
  <si>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</si>
  <si>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</si>
  <si>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</si>
  <si>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</si>
  <si>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</si>
  <si>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</si>
  <si>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</si>
  <si>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</si>
  <si>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0"/>
  </si>
  <si>
    <t>○経常経費充当</t>
    <phoneticPr fontId="10"/>
  </si>
  <si>
    <t>都支出金</t>
  </si>
  <si>
    <t>補助事業費</t>
    <rPh sb="2" eb="5">
      <t>ジギョウヒ</t>
    </rPh>
    <phoneticPr fontId="10"/>
  </si>
  <si>
    <t>　一般財源等</t>
    <rPh sb="5" eb="6">
      <t>トウ</t>
    </rPh>
    <phoneticPr fontId="10"/>
  </si>
  <si>
    <t>財産収入</t>
  </si>
  <si>
    <t>単独事業費</t>
    <rPh sb="2" eb="5">
      <t>ジギョウヒ</t>
    </rPh>
    <phoneticPr fontId="10"/>
  </si>
  <si>
    <t>寄附金</t>
  </si>
  <si>
    <t>うち人件費</t>
    <rPh sb="2" eb="5">
      <t>ジンケンヒ</t>
    </rPh>
    <phoneticPr fontId="10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</si>
  <si>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0"/>
  </si>
  <si>
    <t>繰入金</t>
  </si>
  <si>
    <t>災害復旧事業費</t>
    <rPh sb="4" eb="7">
      <t>ジギョウヒ</t>
    </rPh>
    <phoneticPr fontId="10"/>
  </si>
  <si>
    <t>繰越金</t>
  </si>
  <si>
    <t>失業対策事業費</t>
    <rPh sb="4" eb="7">
      <t>ジギョウヒ</t>
    </rPh>
    <phoneticPr fontId="10"/>
  </si>
  <si>
    <t>諸収入</t>
  </si>
  <si>
    <t xml:space="preserve">投資的経費計 </t>
  </si>
  <si>
    <t>地方債</t>
  </si>
  <si>
    <t xml:space="preserve">特定財源計   </t>
  </si>
  <si>
    <t>合計</t>
  </si>
  <si>
    <t>目　　　的　　　別　　　歳　　　出</t>
  </si>
  <si>
    <t>特　　別　　区　　税</t>
  </si>
  <si>
    <t>決算額(千円)</t>
    <rPh sb="4" eb="5">
      <t>セン</t>
    </rPh>
    <phoneticPr fontId="10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</si>
  <si>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</si>
  <si>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</si>
  <si>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</si>
  <si>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</si>
  <si>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</si>
  <si>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</si>
  <si>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</si>
  <si>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</si>
  <si>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</si>
  <si>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</si>
  <si>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0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</si>
  <si>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</si>
  <si>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0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</si>
  <si>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</si>
  <si>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</si>
  <si>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</si>
  <si>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</si>
  <si>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</si>
  <si>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</si>
  <si>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</si>
  <si>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</si>
  <si>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</si>
  <si>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0"/>
  </si>
  <si>
    <t>災害復旧費</t>
  </si>
  <si>
    <t>決  算  額 (千円)</t>
    <rPh sb="9" eb="10">
      <t>セン</t>
    </rPh>
    <phoneticPr fontId="10"/>
  </si>
  <si>
    <t>普通会計</t>
    <rPh sb="0" eb="2">
      <t>フツウ</t>
    </rPh>
    <rPh sb="2" eb="4">
      <t>カイケイ</t>
    </rPh>
    <phoneticPr fontId="10"/>
  </si>
  <si>
    <t>繰入繰出額</t>
    <rPh sb="0" eb="2">
      <t>クリイレ</t>
    </rPh>
    <rPh sb="2" eb="4">
      <t>クリダ</t>
    </rPh>
    <rPh sb="4" eb="5">
      <t>ガク</t>
    </rPh>
    <phoneticPr fontId="10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</si>
  <si>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</si>
  <si>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</si>
  <si>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</si>
  <si>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</si>
  <si>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</si>
  <si>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0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</si>
  <si>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0"/>
  </si>
  <si>
    <t>　　　「千円」である。</t>
    <phoneticPr fontId="10"/>
  </si>
  <si>
    <t>介護保険事業</t>
    <rPh sb="0" eb="2">
      <t>カイゴ</t>
    </rPh>
    <rPh sb="2" eb="4">
      <t>ホケン</t>
    </rPh>
    <rPh sb="4" eb="6">
      <t>ジギョウ</t>
    </rPh>
    <phoneticPr fontId="10"/>
  </si>
  <si>
    <t>（保険事業）</t>
    <rPh sb="1" eb="3">
      <t>ホケン</t>
    </rPh>
    <rPh sb="3" eb="5">
      <t>ジギョウ</t>
    </rPh>
    <phoneticPr fontId="10"/>
  </si>
  <si>
    <t>（介護サービス）</t>
    <rPh sb="1" eb="3">
      <t>カイゴ</t>
    </rPh>
    <phoneticPr fontId="10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</si>
  <si>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0"/>
  </si>
  <si>
    <t>（駐車場）</t>
    <rPh sb="1" eb="4">
      <t>チュウシャジョウ</t>
    </rPh>
    <phoneticPr fontId="10"/>
  </si>
  <si>
    <t>（江東区）</t>
    <rPh sb="1" eb="3">
      <t>コウトウ</t>
    </rPh>
    <rPh sb="3" eb="4">
      <t>ク</t>
    </rPh>
    <phoneticPr fontId="10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</si>
  <si>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</si>
  <si>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</si>
  <si>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</si>
  <si>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0"/>
  </si>
  <si>
    <t>人口</t>
  </si>
  <si>
    <t>27年　　　　　　　　</t>
    <phoneticPr fontId="10"/>
  </si>
  <si>
    <t>人</t>
  </si>
  <si>
    <t>K㎡</t>
  </si>
  <si>
    <t>31.4.1</t>
    <phoneticPr fontId="10"/>
  </si>
  <si>
    <t>22年　　　　　　　　</t>
    <phoneticPr fontId="10"/>
  </si>
  <si>
    <t>平成30年度</t>
    <phoneticPr fontId="10"/>
  </si>
  <si>
    <t>増減率</t>
    <phoneticPr fontId="10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</si>
  <si>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</si>
  <si>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</si>
  <si>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</si>
  <si>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</si>
  <si>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</si>
  <si>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</si>
  <si>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</si>
  <si>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</si>
  <si>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</si>
  <si>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</si>
  <si>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</si>
  <si>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</si>
  <si>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0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</si>
  <si>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</si>
  <si>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0"/>
  </si>
  <si>
    <t>越すべき財源</t>
    <rPh sb="0" eb="1">
      <t>コ</t>
    </rPh>
    <phoneticPr fontId="10"/>
  </si>
  <si>
    <t>実質収支
（Ｃ）－（Ｄ）</t>
    <phoneticPr fontId="10"/>
  </si>
  <si>
    <t>Ｅ</t>
  </si>
  <si>
    <t>財政力指数</t>
  </si>
  <si>
    <t>単年度収支</t>
  </si>
  <si>
    <t>Ｆ</t>
  </si>
  <si>
    <t>実質収支比率</t>
  </si>
  <si>
    <t>Ｇ</t>
  </si>
  <si>
    <t>繰上償還金</t>
  </si>
  <si>
    <t>Ｈ</t>
  </si>
  <si>
    <t>地方債現在高</t>
  </si>
  <si>
    <t>積立金取崩し額</t>
    <rPh sb="3" eb="5">
      <t>トリクズ</t>
    </rPh>
    <phoneticPr fontId="10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</si>
  <si>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</si>
  <si>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</si>
  <si>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</si>
  <si>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</si>
  <si>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</si>
  <si>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0"/>
  </si>
  <si>
    <t>区分</t>
    <phoneticPr fontId="10"/>
  </si>
  <si>
    <t>実質赤字比率</t>
    <phoneticPr fontId="10"/>
  </si>
  <si>
    <t>％</t>
    <phoneticPr fontId="10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</si>
  <si>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0"/>
  </si>
  <si>
    <t>〔</t>
    <phoneticPr fontId="10"/>
  </si>
  <si>
    <t>%〕</t>
    <phoneticPr fontId="10"/>
  </si>
  <si>
    <t>連結実質赤字比率</t>
    <rPh sb="0" eb="2">
      <t>レンケツ</t>
    </rPh>
    <phoneticPr fontId="10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</si>
  <si>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0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</si>
  <si>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</si>
  <si>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</si>
  <si>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0"/>
  </si>
  <si>
    <t>減債基金</t>
    <rPh sb="0" eb="1">
      <t>ゲンサイ</t>
    </rPh>
    <rPh sb="1" eb="2">
      <t>サイ</t>
    </rPh>
    <rPh sb="2" eb="4">
      <t>キキン</t>
    </rPh>
    <phoneticPr fontId="10"/>
  </si>
  <si>
    <t>職員数</t>
  </si>
  <si>
    <t>一人当り平均</t>
    <phoneticPr fontId="10"/>
  </si>
  <si>
    <t>新規採用</t>
  </si>
  <si>
    <t>一人当り平均</t>
  </si>
  <si>
    <t>給料月額</t>
    <rPh sb="0" eb="2">
      <t>キュウリョウ</t>
    </rPh>
    <phoneticPr fontId="10"/>
  </si>
  <si>
    <t>普 　通 　会 　計</t>
  </si>
  <si>
    <t>円</t>
    <phoneticPr fontId="10"/>
  </si>
  <si>
    <t>一般職員</t>
  </si>
  <si>
    <t>うち                    技能労務</t>
  </si>
  <si>
    <t>積立額</t>
    <rPh sb="2" eb="3">
      <t>ガク</t>
    </rPh>
    <phoneticPr fontId="10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</si>
  <si>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</si>
  <si>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</si>
  <si>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</si>
  <si>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</si>
  <si>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0"/>
  </si>
  <si>
    <t>その他の会計</t>
  </si>
  <si>
    <t>30年度末
現在高</t>
    <phoneticPr fontId="10"/>
  </si>
  <si>
    <t xml:space="preserve"> 2.4.1</t>
    <phoneticPr fontId="10"/>
  </si>
  <si>
    <t>令和元年度</t>
    <rPh sb="0" eb="2">
      <t>レイワ</t>
    </rPh>
    <rPh sb="2" eb="3">
      <t>モト</t>
    </rPh>
    <phoneticPr fontId="10"/>
  </si>
  <si>
    <t>―</t>
    <phoneticPr fontId="2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</si>
  <si>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0"/>
  </si>
  <si>
    <t>〔　　 25.0</t>
    <phoneticPr fontId="5"/>
  </si>
  <si>
    <t>〔　　 350.0</t>
    <phoneticPr fontId="5"/>
  </si>
  <si>
    <t>その他特定
目的基金</t>
    <rPh sb="0" eb="3">
      <t>ソノタ</t>
    </rPh>
    <phoneticPr fontId="10"/>
  </si>
  <si>
    <t>2.4.1</t>
    <phoneticPr fontId="10"/>
  </si>
  <si>
    <t>元年度</t>
    <rPh sb="0" eb="1">
      <t>モト</t>
    </rPh>
    <rPh sb="1" eb="3">
      <t>ネンド</t>
    </rPh>
    <phoneticPr fontId="10"/>
  </si>
  <si>
    <t>元年度末
現在高</t>
    <rPh sb="0" eb="1">
      <t>モト</t>
    </rPh>
    <phoneticPr fontId="10"/>
  </si>
  <si>
    <t>江東区</t>
    <rPh sb="0" eb="3">
      <t>コウトウク</t>
    </rPh>
    <phoneticPr fontId="16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</si>
  <si>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0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</si>
  <si>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10"/>
  </si>
  <si>
    <t>皆増</t>
    <rPh sb="0" eb="2">
      <t>ゾウカ</t>
    </rPh>
    <phoneticPr fontId="16"/>
  </si>
  <si>
    <t>地方特例交付金等</t>
    <rPh sb="7" eb="8">
      <t>ナド</t>
    </rPh>
    <phoneticPr fontId="10"/>
  </si>
  <si>
    <t>交通安全対策特別
交付金</t>
    <rPh sb="4" eb="6">
      <t>タイサク</t>
    </rPh>
    <rPh sb="6" eb="8">
      <t>トクベツ</t>
    </rPh>
    <phoneticPr fontId="10"/>
  </si>
  <si>
    <t>皆増</t>
    <rPh sb="0" eb="1">
      <t>ミナ</t>
    </rPh>
    <rPh sb="1" eb="2">
      <t>ゾウ</t>
    </rPh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</si>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</sst>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sz val="6"/>
      <name val="ＭＳ Ｐゴシック"/>
      <family val="3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0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3" fillId="0" borderId="0">
      <alignment vertical="center"/>
    </xf>
  </cellStyleXfs>
  <cellXfs count="663">
    <xf numFmtId="0" fontId="0" fillId="0" borderId="0" xfId="0">
      <alignment vertical="center"/>
    </xf>
    <xf numFmtId="176" fontId="1" fillId="0" borderId="0" xfId="1" applyNumberFormat="1"/>
    <xf numFmtId="0" fontId="1" fillId="0" borderId="0" xfId="1"/>
    <xf numFmtId="176" fontId="18" fillId="0" borderId="0" xfId="1" applyNumberFormat="1" applyFont="1"/>
    <xf numFmtId="0" fontId="19" fillId="0" borderId="0" xfId="1" applyFont="1"/>
    <xf numFmtId="176" fontId="20" fillId="0" borderId="2" xfId="1" applyNumberFormat="1" applyFont="1" applyBorder="1"/>
    <xf numFmtId="0" fontId="20" fillId="0" borderId="0" xfId="1" applyFont="1"/>
    <xf numFmtId="176" fontId="1" fillId="0" borderId="2" xfId="1" applyNumberFormat="1" applyBorder="1" applyAlignment="1">
      <alignment vertical="center"/>
    </xf>
    <xf numFmtId="0" fontId="1" fillId="0" borderId="0" xfId="1" applyAlignment="1">
      <alignment vertical="center"/>
    </xf>
    <xf numFmtId="176" fontId="1" fillId="0" borderId="0" xfId="1" applyNumberFormat="1" applyAlignment="1">
      <alignment vertical="center"/>
    </xf>
    <xf numFmtId="176" fontId="22" fillId="0" borderId="2" xfId="1" applyNumberFormat="1" applyFont="1" applyBorder="1"/>
    <xf numFmtId="0" fontId="1" fillId="0" borderId="0" xfId="1" applyAlignment="1">
      <alignment horizontal="distributed" vertical="center"/>
    </xf>
    <xf numFmtId="0" fontId="22" fillId="0" borderId="0" xfId="1" applyFont="1"/>
    <xf numFmtId="176" fontId="1" fillId="0" borderId="2" xfId="1" applyNumberFormat="1" applyBorder="1"/>
    <xf numFmtId="0" fontId="1" fillId="0" borderId="0" xfId="1" applyAlignment="1">
      <alignment horizontal="right"/>
    </xf>
    <xf numFmtId="176" fontId="12" fillId="0" borderId="0" xfId="1" quotePrefix="1" applyNumberFormat="1" applyFont="1"/>
    <xf numFmtId="0" fontId="12" fillId="0" borderId="0" xfId="1" applyFont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indent="3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right"/>
    </xf>
    <xf numFmtId="176" fontId="1" fillId="0" borderId="0" xfId="1" applyNumberFormat="1" applyAlignment="1">
      <alignment horizontal="center"/>
    </xf>
    <xf numFmtId="0" fontId="13" fillId="0" borderId="0" xfId="1" applyFont="1"/>
    <xf numFmtId="0" fontId="14" fillId="0" borderId="0" xfId="1" applyFont="1" applyAlignment="1">
      <alignment horizontal="center" vertical="center"/>
    </xf>
    <xf numFmtId="0" fontId="14" fillId="0" borderId="0" xfId="1" applyFont="1"/>
    <xf numFmtId="0" fontId="15" fillId="0" borderId="0" xfId="1" applyFont="1" applyAlignment="1">
      <alignment horizontal="distributed" vertical="center"/>
    </xf>
    <xf numFmtId="0" fontId="1" fillId="0" borderId="0" xfId="1" applyAlignment="1">
      <alignment horizontal="center" vertical="center"/>
    </xf>
    <xf numFmtId="0" fontId="17" fillId="0" borderId="0" xfId="1" applyFont="1" applyAlignment="1">
      <alignment horizontal="distributed" vertical="center" wrapText="1"/>
    </xf>
    <xf numFmtId="176" fontId="1" fillId="0" borderId="0" xfId="1" applyNumberFormat="1" applyFill="1"/>
    <xf numFmtId="0" fontId="1" fillId="0" borderId="0" xfId="1" applyFill="1"/>
    <xf numFmtId="176" fontId="19" fillId="0" borderId="0" xfId="1" applyNumberFormat="1" applyFont="1" applyFill="1"/>
    <xf numFmtId="0" fontId="19" fillId="0" borderId="0" xfId="1" applyFont="1" applyFill="1"/>
    <xf numFmtId="176" fontId="1" fillId="0" borderId="1" xfId="1" applyNumberFormat="1" applyFill="1" applyBorder="1"/>
    <xf numFmtId="0" fontId="20" fillId="0" borderId="0" xfId="1" applyFont="1" applyFill="1" applyAlignment="1">
      <alignment horizontal="distributed" vertical="center"/>
    </xf>
    <xf numFmtId="0" fontId="20" fillId="0" borderId="0" xfId="1" applyFont="1" applyFill="1"/>
    <xf numFmtId="176" fontId="1" fillId="0" borderId="13" xfId="1" applyNumberFormat="1" applyFill="1" applyBorder="1" applyAlignment="1">
      <alignment vertical="center"/>
    </xf>
    <xf numFmtId="176" fontId="1" fillId="0" borderId="13" xfId="1" applyNumberFormat="1" applyFill="1" applyBorder="1" applyAlignment="1">
      <alignment horizontal="right" vertical="center" shrinkToFit="1"/>
    </xf>
    <xf numFmtId="176" fontId="1" fillId="0" borderId="9" xfId="1" applyNumberFormat="1" applyFill="1" applyBorder="1" applyAlignment="1">
      <alignment vertical="center"/>
    </xf>
    <xf numFmtId="176" fontId="13" fillId="0" borderId="13" xfId="1" applyNumberFormat="1" applyFont="1" applyFill="1" applyBorder="1" applyAlignment="1">
      <alignment vertical="center"/>
    </xf>
    <xf numFmtId="176" fontId="1" fillId="0" borderId="53" xfId="1" applyNumberFormat="1" applyFill="1" applyBorder="1" applyAlignment="1">
      <alignment vertical="center"/>
    </xf>
    <xf numFmtId="0" fontId="1" fillId="0" borderId="0" xfId="1" applyFill="1" applyAlignment="1">
      <alignment vertical="center"/>
    </xf>
    <xf numFmtId="176" fontId="1" fillId="0" borderId="0" xfId="1" applyNumberFormat="1" applyFill="1" applyAlignment="1">
      <alignment vertical="center"/>
    </xf>
    <xf numFmtId="176" fontId="1" fillId="0" borderId="17" xfId="1" applyNumberFormat="1" applyFill="1" applyBorder="1" applyAlignment="1">
      <alignment horizontal="right" vertical="center" shrinkToFit="1"/>
    </xf>
    <xf numFmtId="176" fontId="1" fillId="0" borderId="40" xfId="1" applyNumberFormat="1" applyFill="1" applyBorder="1" applyAlignment="1">
      <alignment vertical="center"/>
    </xf>
    <xf numFmtId="176" fontId="13" fillId="0" borderId="0" xfId="1" applyNumberFormat="1" applyFont="1" applyFill="1" applyAlignment="1">
      <alignment vertical="center"/>
    </xf>
    <xf numFmtId="176" fontId="1" fillId="0" borderId="2" xfId="1" applyNumberFormat="1" applyFill="1" applyBorder="1" applyAlignment="1">
      <alignment vertical="center"/>
    </xf>
    <xf numFmtId="176" fontId="15" fillId="0" borderId="79" xfId="1" applyNumberFormat="1" applyFont="1" applyFill="1" applyBorder="1" applyAlignment="1">
      <alignment vertical="center"/>
    </xf>
    <xf numFmtId="176" fontId="1" fillId="0" borderId="79" xfId="1" applyNumberFormat="1" applyFill="1" applyBorder="1" applyAlignment="1">
      <alignment vertical="center"/>
    </xf>
    <xf numFmtId="176" fontId="1" fillId="0" borderId="79" xfId="1" applyNumberFormat="1" applyFill="1" applyBorder="1" applyAlignment="1">
      <alignment horizontal="right" vertical="center"/>
    </xf>
    <xf numFmtId="176" fontId="17" fillId="0" borderId="79" xfId="1" applyNumberFormat="1" applyFont="1" applyFill="1" applyBorder="1" applyAlignment="1">
      <alignment vertical="center"/>
    </xf>
    <xf numFmtId="0" fontId="1" fillId="0" borderId="0" xfId="1" applyFill="1" applyAlignment="1">
      <alignment horizontal="distributed" vertical="center"/>
    </xf>
    <xf numFmtId="0" fontId="22" fillId="0" borderId="0" xfId="1" applyFont="1" applyFill="1"/>
    <xf numFmtId="176" fontId="13" fillId="0" borderId="50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39" xfId="1" applyNumberFormat="1" applyFont="1" applyFill="1" applyBorder="1" applyAlignment="1">
      <alignment horizontal="right"/>
    </xf>
    <xf numFmtId="176" fontId="13" fillId="0" borderId="17" xfId="1" applyNumberFormat="1" applyFont="1" applyFill="1" applyBorder="1" applyAlignment="1">
      <alignment horizontal="right"/>
    </xf>
    <xf numFmtId="176" fontId="13" fillId="0" borderId="20" xfId="1" applyNumberFormat="1" applyFont="1" applyFill="1" applyBorder="1" applyAlignment="1">
      <alignment horizontal="right"/>
    </xf>
    <xf numFmtId="176" fontId="13" fillId="0" borderId="21" xfId="1" applyNumberFormat="1" applyFont="1" applyFill="1" applyBorder="1" applyAlignment="1">
      <alignment horizontal="right"/>
    </xf>
    <xf numFmtId="176" fontId="13" fillId="0" borderId="30" xfId="1" applyNumberFormat="1" applyFont="1" applyFill="1" applyBorder="1"/>
    <xf numFmtId="176" fontId="13" fillId="0" borderId="17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0" xfId="1" quotePrefix="1" applyNumberFormat="1" applyFont="1" applyFill="1" applyBorder="1" applyAlignment="1">
      <alignment horizontal="right"/>
    </xf>
    <xf numFmtId="176" fontId="12" fillId="0" borderId="21" xfId="1" applyNumberFormat="1" applyFont="1" applyFill="1" applyBorder="1" applyAlignment="1">
      <alignment horizontal="right"/>
    </xf>
    <xf numFmtId="176" fontId="13" fillId="0" borderId="17" xfId="1" applyNumberFormat="1" applyFont="1" applyFill="1" applyBorder="1"/>
    <xf numFmtId="0" fontId="1" fillId="0" borderId="0" xfId="1" applyFill="1" applyAlignment="1">
      <alignment horizontal="right"/>
    </xf>
    <xf numFmtId="0" fontId="13" fillId="0" borderId="0" xfId="1" applyFont="1" applyFill="1" applyAlignment="1">
      <alignment horizontal="center" vertical="center"/>
    </xf>
    <xf numFmtId="0" fontId="13" fillId="0" borderId="40" xfId="1" applyFont="1" applyFill="1" applyBorder="1" applyAlignment="1">
      <alignment horizontal="center" vertical="center"/>
    </xf>
    <xf numFmtId="176" fontId="13" fillId="0" borderId="40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0" xfId="1" applyNumberFormat="1" applyFont="1" applyFill="1" applyBorder="1" applyAlignment="1">
      <alignment horizontal="center" vertical="center"/>
    </xf>
    <xf numFmtId="176" fontId="13" fillId="0" borderId="2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vertical="center"/>
    </xf>
    <xf numFmtId="176" fontId="13" fillId="0" borderId="11" xfId="1" applyNumberFormat="1" applyFont="1" applyFill="1" applyBorder="1" applyAlignment="1">
      <alignment horizontal="center" vertical="top"/>
    </xf>
    <xf numFmtId="176" fontId="13" fillId="0" borderId="24" xfId="1" applyNumberFormat="1" applyFont="1" applyFill="1" applyBorder="1" applyAlignment="1">
      <alignment horizontal="center" vertical="top"/>
    </xf>
    <xf numFmtId="176" fontId="13" fillId="0" borderId="63" xfId="1" applyNumberFormat="1" applyFont="1" applyFill="1" applyBorder="1" applyAlignment="1">
      <alignment horizontal="center" vertical="top"/>
    </xf>
    <xf numFmtId="176" fontId="13" fillId="0" borderId="21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2" fillId="0" borderId="21" xfId="1" applyNumberFormat="1" applyFont="1" applyFill="1" applyBorder="1" applyAlignment="1">
      <alignment horizontal="right" vertical="center"/>
    </xf>
    <xf numFmtId="176" fontId="12" fillId="0" borderId="38" xfId="1" applyNumberFormat="1" applyFont="1" applyFill="1" applyBorder="1" applyAlignment="1">
      <alignment horizontal="right" vertical="center"/>
    </xf>
    <xf numFmtId="0" fontId="13" fillId="0" borderId="11" xfId="1" applyFont="1" applyFill="1" applyBorder="1" applyAlignment="1">
      <alignment horizontal="center" vertical="top"/>
    </xf>
    <xf numFmtId="0" fontId="13" fillId="0" borderId="24" xfId="1" applyFont="1" applyFill="1" applyBorder="1" applyAlignment="1">
      <alignment horizontal="center" vertical="top"/>
    </xf>
    <xf numFmtId="0" fontId="13" fillId="0" borderId="63" xfId="1" applyFont="1" applyFill="1" applyBorder="1" applyAlignment="1">
      <alignment horizontal="center" vertical="top"/>
    </xf>
    <xf numFmtId="176" fontId="12" fillId="0" borderId="17" xfId="1" applyNumberFormat="1" applyFont="1" applyFill="1" applyBorder="1" applyAlignment="1">
      <alignment horizontal="right" vertical="center"/>
    </xf>
    <xf numFmtId="0" fontId="1" fillId="0" borderId="0" xfId="1" quotePrefix="1" applyFill="1" applyAlignment="1">
      <alignment horizontal="right"/>
    </xf>
    <xf numFmtId="179" fontId="13" fillId="0" borderId="11" xfId="1" applyNumberFormat="1" applyFont="1" applyFill="1" applyBorder="1" applyAlignment="1">
      <alignment horizontal="right" vertical="center"/>
    </xf>
    <xf numFmtId="179" fontId="13" fillId="0" borderId="24" xfId="1" applyNumberFormat="1" applyFont="1" applyFill="1" applyBorder="1" applyAlignment="1">
      <alignment horizontal="right" vertical="center"/>
    </xf>
    <xf numFmtId="179" fontId="13" fillId="0" borderId="63" xfId="1" applyNumberFormat="1" applyFont="1" applyFill="1" applyBorder="1" applyAlignment="1">
      <alignment horizontal="right" vertical="center"/>
    </xf>
    <xf numFmtId="176" fontId="13" fillId="0" borderId="39" xfId="1" applyNumberFormat="1" applyFont="1" applyFill="1" applyBorder="1"/>
    <xf numFmtId="176" fontId="13" fillId="0" borderId="0" xfId="1" applyNumberFormat="1" applyFont="1" applyFill="1" applyAlignment="1">
      <alignment horizontal="right" vertical="center"/>
    </xf>
    <xf numFmtId="176" fontId="13" fillId="0" borderId="40" xfId="1" applyNumberFormat="1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/>
    </xf>
    <xf numFmtId="176" fontId="13" fillId="0" borderId="28" xfId="1" applyNumberFormat="1" applyFont="1" applyFill="1" applyBorder="1" applyAlignment="1">
      <alignment vertical="center"/>
    </xf>
    <xf numFmtId="180" fontId="13" fillId="0" borderId="11" xfId="1" applyNumberFormat="1" applyFont="1" applyFill="1" applyBorder="1" applyAlignment="1">
      <alignment vertical="top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63" xfId="1" applyNumberFormat="1" applyFont="1" applyFill="1" applyBorder="1" applyAlignment="1">
      <alignment horizontal="right" vertical="center"/>
    </xf>
    <xf numFmtId="0" fontId="1" fillId="0" borderId="0" xfId="1" quotePrefix="1" applyFill="1"/>
    <xf numFmtId="176" fontId="13" fillId="0" borderId="11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0" xfId="1" applyFont="1" applyFill="1" applyBorder="1" applyAlignment="1">
      <alignment horizontal="center" vertical="top"/>
    </xf>
    <xf numFmtId="0" fontId="13" fillId="0" borderId="2" xfId="1" applyFont="1" applyFill="1" applyBorder="1" applyAlignment="1">
      <alignment horizontal="center" vertical="top"/>
    </xf>
    <xf numFmtId="0" fontId="13" fillId="0" borderId="1" xfId="1" applyFont="1" applyFill="1" applyBorder="1" applyAlignment="1">
      <alignment horizontal="center" vertical="center"/>
    </xf>
    <xf numFmtId="0" fontId="13" fillId="0" borderId="73" xfId="1" applyFont="1" applyFill="1" applyBorder="1" applyAlignment="1">
      <alignment horizontal="center" vertical="center"/>
    </xf>
    <xf numFmtId="176" fontId="13" fillId="0" borderId="73" xfId="1" applyNumberFormat="1" applyFont="1" applyFill="1" applyBorder="1" applyAlignment="1">
      <alignment vertical="center"/>
    </xf>
    <xf numFmtId="176" fontId="13" fillId="0" borderId="79" xfId="1" applyNumberFormat="1" applyFont="1" applyFill="1" applyBorder="1"/>
    <xf numFmtId="176" fontId="13" fillId="0" borderId="79" xfId="1" applyNumberFormat="1" applyFont="1" applyFill="1" applyBorder="1" applyAlignment="1">
      <alignment horizontal="right"/>
    </xf>
    <xf numFmtId="176" fontId="13" fillId="0" borderId="79" xfId="1" applyNumberFormat="1" applyFont="1" applyFill="1" applyBorder="1" applyAlignment="1">
      <alignment vertical="center"/>
    </xf>
    <xf numFmtId="176" fontId="13" fillId="0" borderId="79" xfId="1" quotePrefix="1" applyNumberFormat="1" applyFont="1" applyFill="1" applyBorder="1" applyAlignment="1">
      <alignment vertical="center"/>
    </xf>
    <xf numFmtId="176" fontId="13" fillId="0" borderId="79" xfId="1" applyNumberFormat="1" applyFont="1" applyFill="1" applyBorder="1" applyAlignment="1">
      <alignment horizontal="right" vertical="center"/>
    </xf>
    <xf numFmtId="176" fontId="21" fillId="0" borderId="51" xfId="1" applyNumberFormat="1" applyFont="1" applyFill="1" applyBorder="1" applyAlignment="1">
      <alignment vertical="center"/>
    </xf>
    <xf numFmtId="176" fontId="21" fillId="0" borderId="11" xfId="1" applyNumberFormat="1" applyFont="1" applyFill="1" applyBorder="1" applyAlignment="1">
      <alignment horizontal="left" vertical="center"/>
    </xf>
    <xf numFmtId="176" fontId="13" fillId="0" borderId="39" xfId="1" applyNumberFormat="1" applyFont="1" applyFill="1" applyBorder="1" applyAlignment="1">
      <alignment vertical="center"/>
    </xf>
    <xf numFmtId="0" fontId="1" fillId="0" borderId="20" xfId="1" applyFill="1" applyBorder="1" applyAlignment="1">
      <alignment vertical="center"/>
    </xf>
    <xf numFmtId="0" fontId="1" fillId="0" borderId="82" xfId="1" applyFill="1" applyBorder="1" applyAlignment="1">
      <alignment vertical="center"/>
    </xf>
    <xf numFmtId="180" fontId="13" fillId="0" borderId="0" xfId="1" applyNumberFormat="1" applyFont="1" applyFill="1" applyAlignment="1">
      <alignment horizontal="left" vertical="center"/>
    </xf>
    <xf numFmtId="176" fontId="13" fillId="0" borderId="11" xfId="1" applyNumberFormat="1" applyFont="1" applyFill="1" applyBorder="1" applyAlignment="1">
      <alignment vertical="center"/>
    </xf>
    <xf numFmtId="0" fontId="1" fillId="0" borderId="28" xfId="1" applyFill="1" applyBorder="1" applyAlignment="1">
      <alignment vertical="center"/>
    </xf>
    <xf numFmtId="0" fontId="1" fillId="0" borderId="81" xfId="1" applyFill="1" applyBorder="1" applyAlignment="1">
      <alignment vertical="center"/>
    </xf>
    <xf numFmtId="180" fontId="13" fillId="0" borderId="11" xfId="1" applyNumberFormat="1" applyFont="1" applyFill="1" applyBorder="1" applyAlignment="1">
      <alignment horizontal="left" vertical="center"/>
    </xf>
    <xf numFmtId="176" fontId="13" fillId="0" borderId="20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horizontal="left" vertical="center"/>
    </xf>
    <xf numFmtId="176" fontId="13" fillId="0" borderId="38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 applyAlignment="1">
      <alignment vertical="center"/>
    </xf>
    <xf numFmtId="176" fontId="13" fillId="0" borderId="1" xfId="1" applyNumberFormat="1" applyFont="1" applyFill="1" applyBorder="1" applyAlignment="1">
      <alignment vertical="center"/>
    </xf>
    <xf numFmtId="0" fontId="1" fillId="0" borderId="48" xfId="1" applyFill="1" applyBorder="1" applyAlignment="1">
      <alignment vertical="center"/>
    </xf>
    <xf numFmtId="0" fontId="1" fillId="0" borderId="95" xfId="1" applyFill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/>
    </xf>
    <xf numFmtId="176" fontId="13" fillId="0" borderId="73" xfId="1" applyNumberFormat="1" applyFont="1" applyFill="1" applyBorder="1" applyAlignment="1">
      <alignment horizontal="right" vertical="center"/>
    </xf>
    <xf numFmtId="180" fontId="13" fillId="0" borderId="1" xfId="1" applyNumberFormat="1" applyFont="1" applyFill="1" applyBorder="1" applyAlignment="1">
      <alignment horizontal="lef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top"/>
    </xf>
    <xf numFmtId="176" fontId="13" fillId="0" borderId="17" xfId="1" applyNumberFormat="1" applyFont="1" applyFill="1" applyBorder="1" applyAlignment="1">
      <alignment horizontal="right" vertical="top"/>
    </xf>
    <xf numFmtId="176" fontId="13" fillId="0" borderId="21" xfId="1" applyNumberFormat="1" applyFont="1" applyFill="1" applyBorder="1" applyAlignment="1">
      <alignment horizontal="right" vertical="top"/>
    </xf>
    <xf numFmtId="176" fontId="13" fillId="0" borderId="38" xfId="1" applyNumberFormat="1" applyFont="1" applyFill="1" applyBorder="1" applyAlignment="1">
      <alignment horizontal="right" vertical="top"/>
    </xf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/>
    <xf numFmtId="176" fontId="13" fillId="0" borderId="14" xfId="1" quotePrefix="1" applyNumberFormat="1" applyFont="1" applyFill="1" applyBorder="1"/>
    <xf numFmtId="176" fontId="13" fillId="0" borderId="14" xfId="1" applyNumberFormat="1" applyFont="1" applyFill="1" applyBorder="1" applyAlignment="1">
      <alignment horizontal="distributed" vertical="center"/>
    </xf>
    <xf numFmtId="0" fontId="13" fillId="0" borderId="21" xfId="1" applyFont="1" applyFill="1" applyBorder="1" applyAlignment="1">
      <alignment horizontal="center" vertical="center"/>
    </xf>
    <xf numFmtId="176" fontId="13" fillId="0" borderId="51" xfId="1" applyNumberFormat="1" applyFont="1" applyFill="1" applyBorder="1"/>
    <xf numFmtId="176" fontId="12" fillId="0" borderId="0" xfId="1" applyNumberFormat="1" applyFont="1" applyFill="1"/>
    <xf numFmtId="0" fontId="12" fillId="0" borderId="0" xfId="1" applyFont="1" applyFill="1"/>
    <xf numFmtId="0" fontId="3" fillId="0" borderId="1" xfId="1" applyFont="1" applyFill="1" applyBorder="1"/>
    <xf numFmtId="0" fontId="1" fillId="0" borderId="1" xfId="1" applyFill="1" applyBorder="1"/>
    <xf numFmtId="0" fontId="6" fillId="0" borderId="2" xfId="1" applyFont="1" applyFill="1" applyBorder="1" applyAlignment="1">
      <alignment horizontal="left" vertical="center" indent="3"/>
    </xf>
    <xf numFmtId="0" fontId="1" fillId="0" borderId="2" xfId="1" applyFill="1" applyBorder="1"/>
    <xf numFmtId="0" fontId="1" fillId="0" borderId="10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8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right"/>
    </xf>
    <xf numFmtId="0" fontId="9" fillId="0" borderId="16" xfId="1" quotePrefix="1" applyFont="1" applyFill="1" applyBorder="1" applyAlignment="1">
      <alignment horizontal="right"/>
    </xf>
    <xf numFmtId="0" fontId="9" fillId="0" borderId="17" xfId="1" quotePrefix="1" applyFont="1" applyFill="1" applyBorder="1" applyAlignment="1">
      <alignment horizontal="right"/>
    </xf>
    <xf numFmtId="0" fontId="9" fillId="0" borderId="18" xfId="1" applyFont="1" applyFill="1" applyBorder="1" applyAlignment="1">
      <alignment horizontal="right"/>
    </xf>
    <xf numFmtId="0" fontId="9" fillId="0" borderId="17" xfId="1" applyFont="1" applyFill="1" applyBorder="1" applyAlignment="1">
      <alignment horizontal="right"/>
    </xf>
    <xf numFmtId="0" fontId="9" fillId="0" borderId="19" xfId="1" quotePrefix="1" applyFont="1" applyFill="1" applyBorder="1" applyAlignment="1">
      <alignment horizontal="right"/>
    </xf>
    <xf numFmtId="0" fontId="9" fillId="0" borderId="22" xfId="1" applyFont="1" applyFill="1" applyBorder="1" applyAlignment="1">
      <alignment horizontal="right"/>
    </xf>
    <xf numFmtId="176" fontId="1" fillId="0" borderId="25" xfId="2" applyNumberFormat="1" applyFont="1" applyFill="1" applyBorder="1">
      <alignment vertical="center"/>
    </xf>
    <xf numFmtId="177" fontId="25" fillId="0" borderId="25" xfId="2" applyNumberFormat="1" applyFont="1" applyFill="1" applyBorder="1">
      <alignment vertical="center"/>
    </xf>
    <xf numFmtId="177" fontId="25" fillId="0" borderId="26" xfId="2" quotePrefix="1" applyNumberFormat="1" applyFont="1" applyFill="1" applyBorder="1" applyAlignment="1">
      <alignment horizontal="right" vertical="center" shrinkToFit="1"/>
    </xf>
    <xf numFmtId="177" fontId="25" fillId="0" borderId="28" xfId="2" applyNumberFormat="1" applyFont="1" applyFill="1" applyBorder="1">
      <alignment vertical="center"/>
    </xf>
    <xf numFmtId="177" fontId="25" fillId="0" borderId="29" xfId="2" applyNumberFormat="1" applyFont="1" applyFill="1" applyBorder="1">
      <alignment vertical="center"/>
    </xf>
    <xf numFmtId="177" fontId="25" fillId="0" borderId="10" xfId="2" quotePrefix="1" applyNumberFormat="1" applyFont="1" applyFill="1" applyBorder="1">
      <alignment vertical="center"/>
    </xf>
    <xf numFmtId="0" fontId="1" fillId="0" borderId="19" xfId="1" quotePrefix="1" applyFill="1" applyBorder="1"/>
    <xf numFmtId="177" fontId="25" fillId="0" borderId="15" xfId="2" applyNumberFormat="1" applyFont="1" applyFill="1" applyBorder="1">
      <alignment vertical="center"/>
    </xf>
    <xf numFmtId="0" fontId="1" fillId="0" borderId="27" xfId="1" quotePrefix="1" applyFill="1" applyBorder="1"/>
    <xf numFmtId="0" fontId="1" fillId="0" borderId="30" xfId="1" applyFill="1" applyBorder="1"/>
    <xf numFmtId="177" fontId="25" fillId="0" borderId="10" xfId="2" applyNumberFormat="1" applyFont="1" applyFill="1" applyBorder="1">
      <alignment vertical="center"/>
    </xf>
    <xf numFmtId="177" fontId="25" fillId="0" borderId="25" xfId="2" quotePrefix="1" applyNumberFormat="1" applyFont="1" applyFill="1" applyBorder="1">
      <alignment vertical="center"/>
    </xf>
    <xf numFmtId="176" fontId="1" fillId="0" borderId="10" xfId="2" applyNumberFormat="1" applyFont="1" applyFill="1" applyBorder="1">
      <alignment vertical="center"/>
    </xf>
    <xf numFmtId="177" fontId="25" fillId="0" borderId="31" xfId="2" applyNumberFormat="1" applyFont="1" applyFill="1" applyBorder="1">
      <alignment vertical="center"/>
    </xf>
    <xf numFmtId="0" fontId="1" fillId="0" borderId="16" xfId="1" applyFill="1" applyBorder="1" applyAlignment="1">
      <alignment horizontal="distributed" vertical="center" wrapText="1" shrinkToFit="1"/>
    </xf>
    <xf numFmtId="0" fontId="1" fillId="0" borderId="10" xfId="1" applyFill="1" applyBorder="1" applyAlignment="1">
      <alignment vertical="center" wrapText="1" shrinkToFit="1"/>
    </xf>
    <xf numFmtId="0" fontId="1" fillId="0" borderId="23" xfId="1" applyFill="1" applyBorder="1" applyAlignment="1">
      <alignment horizontal="distributed" vertical="center" wrapText="1" shrinkToFit="1"/>
    </xf>
    <xf numFmtId="0" fontId="1" fillId="0" borderId="2" xfId="1" quotePrefix="1" applyFill="1" applyBorder="1"/>
    <xf numFmtId="176" fontId="1" fillId="0" borderId="10" xfId="2" quotePrefix="1" applyNumberFormat="1" applyFont="1" applyFill="1" applyBorder="1">
      <alignment vertical="center"/>
    </xf>
    <xf numFmtId="176" fontId="26" fillId="0" borderId="20" xfId="2" applyNumberFormat="1" applyFont="1" applyFill="1" applyBorder="1" applyAlignment="1"/>
    <xf numFmtId="176" fontId="25" fillId="0" borderId="17" xfId="2" applyNumberFormat="1" applyFont="1" applyFill="1" applyBorder="1" applyAlignment="1"/>
    <xf numFmtId="0" fontId="25" fillId="0" borderId="38" xfId="2" applyFont="1" applyFill="1" applyBorder="1" applyAlignment="1"/>
    <xf numFmtId="0" fontId="1" fillId="0" borderId="20" xfId="1" applyFill="1" applyBorder="1"/>
    <xf numFmtId="0" fontId="1" fillId="0" borderId="10" xfId="1" applyFill="1" applyBorder="1" applyAlignment="1">
      <alignment vertical="center"/>
    </xf>
    <xf numFmtId="176" fontId="26" fillId="0" borderId="39" xfId="2" applyNumberFormat="1" applyFont="1" applyFill="1" applyBorder="1" applyAlignment="1"/>
    <xf numFmtId="176" fontId="25" fillId="0" borderId="0" xfId="2" applyNumberFormat="1" applyFont="1" applyFill="1" applyAlignment="1"/>
    <xf numFmtId="0" fontId="25" fillId="0" borderId="2" xfId="2" applyFont="1" applyFill="1" applyBorder="1" applyAlignment="1"/>
    <xf numFmtId="0" fontId="1" fillId="0" borderId="28" xfId="1" applyFill="1" applyBorder="1"/>
    <xf numFmtId="0" fontId="1" fillId="0" borderId="25" xfId="1" applyFill="1" applyBorder="1" applyAlignment="1">
      <alignment vertical="center"/>
    </xf>
    <xf numFmtId="0" fontId="1" fillId="0" borderId="27" xfId="1" applyFill="1" applyBorder="1" applyAlignment="1">
      <alignment horizontal="distributed" vertical="center"/>
    </xf>
    <xf numFmtId="0" fontId="1" fillId="0" borderId="14" xfId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0" fontId="26" fillId="0" borderId="39" xfId="2" applyFont="1" applyFill="1" applyBorder="1" applyAlignment="1"/>
    <xf numFmtId="0" fontId="25" fillId="0" borderId="0" xfId="2" applyFont="1" applyFill="1" applyAlignment="1"/>
    <xf numFmtId="0" fontId="9" fillId="0" borderId="0" xfId="2" quotePrefix="1" applyFont="1" applyFill="1" applyAlignment="1"/>
    <xf numFmtId="0" fontId="1" fillId="0" borderId="0" xfId="2" applyFont="1" applyFill="1" applyAlignment="1"/>
    <xf numFmtId="0" fontId="1" fillId="0" borderId="2" xfId="2" applyFont="1" applyFill="1" applyBorder="1" applyAlignment="1"/>
    <xf numFmtId="0" fontId="1" fillId="0" borderId="40" xfId="1" applyFill="1" applyBorder="1"/>
    <xf numFmtId="176" fontId="9" fillId="0" borderId="0" xfId="1" applyNumberFormat="1" applyFont="1" applyFill="1"/>
    <xf numFmtId="0" fontId="1" fillId="0" borderId="24" xfId="1" applyFill="1" applyBorder="1"/>
    <xf numFmtId="176" fontId="1" fillId="0" borderId="74" xfId="2" applyNumberFormat="1" applyFont="1" applyFill="1" applyBorder="1">
      <alignment vertical="center"/>
    </xf>
    <xf numFmtId="177" fontId="25" fillId="0" borderId="74" xfId="2" quotePrefix="1" applyNumberFormat="1" applyFont="1" applyFill="1" applyBorder="1">
      <alignment vertical="center"/>
    </xf>
    <xf numFmtId="177" fontId="25" fillId="0" borderId="46" xfId="2" applyNumberFormat="1" applyFont="1" applyFill="1" applyBorder="1">
      <alignment vertical="center"/>
    </xf>
    <xf numFmtId="176" fontId="1" fillId="0" borderId="47" xfId="2" applyNumberFormat="1" applyFont="1" applyFill="1" applyBorder="1">
      <alignment vertical="center"/>
    </xf>
    <xf numFmtId="0" fontId="9" fillId="0" borderId="49" xfId="1" applyFont="1" applyFill="1" applyBorder="1" applyAlignment="1">
      <alignment horizontal="right"/>
    </xf>
    <xf numFmtId="0" fontId="13" fillId="0" borderId="51" xfId="1" applyFont="1" applyFill="1" applyBorder="1" applyAlignment="1">
      <alignment horizontal="distributed" vertical="center"/>
    </xf>
    <xf numFmtId="0" fontId="13" fillId="0" borderId="51" xfId="1" applyFont="1" applyFill="1" applyBorder="1"/>
    <xf numFmtId="0" fontId="13" fillId="0" borderId="51" xfId="1" quotePrefix="1" applyFont="1" applyFill="1" applyBorder="1"/>
    <xf numFmtId="0" fontId="1" fillId="0" borderId="51" xfId="1" applyFill="1" applyBorder="1" applyAlignment="1">
      <alignment horizontal="distributed" vertical="center"/>
    </xf>
    <xf numFmtId="0" fontId="1" fillId="0" borderId="51" xfId="1" applyFill="1" applyBorder="1" applyAlignment="1">
      <alignment vertical="center"/>
    </xf>
    <xf numFmtId="0" fontId="13" fillId="0" borderId="0" xfId="1" applyFont="1" applyFill="1"/>
    <xf numFmtId="0" fontId="9" fillId="0" borderId="0" xfId="1" applyFont="1" applyFill="1" applyAlignment="1">
      <alignment horizontal="right"/>
    </xf>
    <xf numFmtId="0" fontId="1" fillId="0" borderId="10" xfId="2" applyFont="1" applyFill="1" applyBorder="1" applyAlignment="1">
      <alignment horizontal="distributed" vertical="center"/>
    </xf>
    <xf numFmtId="0" fontId="1" fillId="0" borderId="52" xfId="2" applyFont="1" applyFill="1" applyBorder="1" applyAlignment="1">
      <alignment horizontal="distributed" vertical="center"/>
    </xf>
    <xf numFmtId="0" fontId="9" fillId="0" borderId="28" xfId="2" applyFont="1" applyFill="1" applyBorder="1" applyAlignment="1">
      <alignment horizontal="distributed" vertical="center"/>
    </xf>
    <xf numFmtId="0" fontId="14" fillId="0" borderId="2" xfId="1" applyFont="1" applyFill="1" applyBorder="1"/>
    <xf numFmtId="0" fontId="1" fillId="0" borderId="50" xfId="2" quotePrefix="1" applyFont="1" applyFill="1" applyBorder="1" applyAlignment="1">
      <alignment horizontal="distributed" vertical="center"/>
    </xf>
    <xf numFmtId="0" fontId="1" fillId="0" borderId="0" xfId="2" applyFont="1" applyFill="1" applyAlignment="1">
      <alignment horizontal="distributed" vertical="center"/>
    </xf>
    <xf numFmtId="0" fontId="9" fillId="0" borderId="18" xfId="2" applyFont="1" applyFill="1" applyBorder="1" applyAlignment="1">
      <alignment horizontal="right"/>
    </xf>
    <xf numFmtId="0" fontId="1" fillId="0" borderId="43" xfId="2" applyFont="1" applyFill="1" applyBorder="1" applyAlignment="1">
      <alignment horizontal="right"/>
    </xf>
    <xf numFmtId="0" fontId="9" fillId="0" borderId="21" xfId="2" applyFont="1" applyFill="1" applyBorder="1" applyAlignment="1">
      <alignment horizontal="right"/>
    </xf>
    <xf numFmtId="0" fontId="1" fillId="0" borderId="54" xfId="2" applyFont="1" applyFill="1" applyBorder="1" applyAlignment="1">
      <alignment horizontal="right"/>
    </xf>
    <xf numFmtId="177" fontId="25" fillId="0" borderId="14" xfId="2" applyNumberFormat="1" applyFont="1" applyFill="1" applyBorder="1">
      <alignment vertical="center"/>
    </xf>
    <xf numFmtId="176" fontId="1" fillId="0" borderId="43" xfId="2" applyNumberFormat="1" applyFont="1" applyFill="1" applyBorder="1">
      <alignment vertical="center"/>
    </xf>
    <xf numFmtId="177" fontId="1" fillId="0" borderId="25" xfId="2" applyNumberFormat="1" applyFont="1" applyFill="1" applyBorder="1" applyAlignment="1">
      <alignment horizontal="right" vertical="center"/>
    </xf>
    <xf numFmtId="177" fontId="25" fillId="0" borderId="54" xfId="2" applyNumberFormat="1" applyFont="1" applyFill="1" applyBorder="1">
      <alignment vertical="center"/>
    </xf>
    <xf numFmtId="177" fontId="1" fillId="0" borderId="25" xfId="2" applyNumberFormat="1" applyFont="1" applyFill="1" applyBorder="1" applyAlignment="1">
      <alignment horizontal="right" vertical="center" shrinkToFit="1"/>
    </xf>
    <xf numFmtId="177" fontId="25" fillId="0" borderId="52" xfId="2" applyNumberFormat="1" applyFont="1" applyFill="1" applyBorder="1">
      <alignment vertical="center"/>
    </xf>
    <xf numFmtId="177" fontId="1" fillId="0" borderId="25" xfId="2" quotePrefix="1" applyNumberFormat="1" applyFont="1" applyFill="1" applyBorder="1" applyAlignment="1">
      <alignment horizontal="right" vertical="center"/>
    </xf>
    <xf numFmtId="0" fontId="1" fillId="0" borderId="66" xfId="2" applyFont="1" applyFill="1" applyBorder="1">
      <alignment vertical="center"/>
    </xf>
    <xf numFmtId="177" fontId="1" fillId="0" borderId="66" xfId="2" applyNumberFormat="1" applyFont="1" applyFill="1" applyBorder="1" applyAlignment="1">
      <alignment horizontal="right" vertical="center"/>
    </xf>
    <xf numFmtId="0" fontId="1" fillId="0" borderId="25" xfId="2" applyFont="1" applyFill="1" applyBorder="1">
      <alignment vertical="center"/>
    </xf>
    <xf numFmtId="0" fontId="1" fillId="0" borderId="51" xfId="2" applyFont="1" applyFill="1" applyBorder="1" applyAlignment="1"/>
    <xf numFmtId="0" fontId="1" fillId="0" borderId="76" xfId="2" applyFont="1" applyFill="1" applyBorder="1" applyAlignment="1"/>
    <xf numFmtId="177" fontId="1" fillId="0" borderId="109" xfId="2" applyNumberFormat="1" applyFont="1" applyFill="1" applyBorder="1" applyAlignment="1">
      <alignment horizontal="right" vertical="center"/>
    </xf>
    <xf numFmtId="0" fontId="1" fillId="0" borderId="74" xfId="2" applyFont="1" applyFill="1" applyBorder="1">
      <alignment vertical="center"/>
    </xf>
    <xf numFmtId="177" fontId="1" fillId="0" borderId="74" xfId="2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distributed"/>
    </xf>
    <xf numFmtId="176" fontId="21" fillId="0" borderId="3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77" xfId="1" applyNumberFormat="1" applyFont="1" applyFill="1" applyBorder="1" applyAlignment="1">
      <alignment horizontal="distributed" vertical="center"/>
    </xf>
    <xf numFmtId="176" fontId="21" fillId="0" borderId="78" xfId="1" applyNumberFormat="1" applyFont="1" applyFill="1" applyBorder="1" applyAlignment="1">
      <alignment horizontal="distributed" vertical="center"/>
    </xf>
    <xf numFmtId="176" fontId="21" fillId="0" borderId="7" xfId="1" applyNumberFormat="1" applyFont="1" applyFill="1" applyBorder="1" applyAlignment="1">
      <alignment horizontal="distributed" vertical="center"/>
    </xf>
    <xf numFmtId="176" fontId="13" fillId="0" borderId="13" xfId="1" applyNumberFormat="1" applyFont="1" applyFill="1" applyBorder="1" applyAlignment="1">
      <alignment vertical="center"/>
    </xf>
    <xf numFmtId="176" fontId="15" fillId="0" borderId="41" xfId="1" applyNumberFormat="1" applyFont="1" applyFill="1" applyBorder="1" applyAlignment="1">
      <alignment vertical="center"/>
    </xf>
    <xf numFmtId="176" fontId="15" fillId="0" borderId="45" xfId="1" applyNumberFormat="1" applyFont="1" applyFill="1" applyBorder="1" applyAlignment="1">
      <alignment vertical="center"/>
    </xf>
    <xf numFmtId="176" fontId="13" fillId="0" borderId="45" xfId="1" applyNumberFormat="1" applyFont="1" applyFill="1" applyBorder="1" applyAlignment="1">
      <alignment vertical="center"/>
    </xf>
    <xf numFmtId="179" fontId="13" fillId="0" borderId="46" xfId="1" applyNumberFormat="1" applyFont="1" applyFill="1" applyBorder="1" applyAlignment="1">
      <alignment vertical="center"/>
    </xf>
    <xf numFmtId="179" fontId="13" fillId="0" borderId="45" xfId="1" applyNumberFormat="1" applyFont="1" applyFill="1" applyBorder="1" applyAlignment="1">
      <alignment vertical="center"/>
    </xf>
    <xf numFmtId="176" fontId="13" fillId="0" borderId="46" xfId="1" applyNumberFormat="1" applyFont="1" applyFill="1" applyBorder="1" applyAlignment="1">
      <alignment vertical="center"/>
    </xf>
    <xf numFmtId="176" fontId="15" fillId="0" borderId="14" xfId="1" quotePrefix="1" applyNumberFormat="1" applyFont="1" applyFill="1" applyBorder="1" applyAlignment="1">
      <alignment horizontal="left" vertical="center"/>
    </xf>
    <xf numFmtId="176" fontId="15" fillId="0" borderId="13" xfId="1" quotePrefix="1" applyNumberFormat="1" applyFont="1" applyFill="1" applyBorder="1" applyAlignment="1">
      <alignment horizontal="left" vertical="center"/>
    </xf>
    <xf numFmtId="176" fontId="15" fillId="0" borderId="8" xfId="1" applyNumberFormat="1" applyFont="1" applyFill="1" applyBorder="1" applyAlignment="1">
      <alignment vertical="center"/>
    </xf>
    <xf numFmtId="176" fontId="15" fillId="0" borderId="13" xfId="1" applyNumberFormat="1" applyFont="1" applyFill="1" applyBorder="1" applyAlignment="1">
      <alignment vertical="center"/>
    </xf>
    <xf numFmtId="179" fontId="13" fillId="0" borderId="14" xfId="1" applyNumberFormat="1" applyFont="1" applyFill="1" applyBorder="1" applyAlignment="1">
      <alignment vertical="center"/>
    </xf>
    <xf numFmtId="179" fontId="13" fillId="0" borderId="13" xfId="1" applyNumberFormat="1" applyFont="1" applyFill="1" applyBorder="1" applyAlignment="1">
      <alignment vertical="center"/>
    </xf>
    <xf numFmtId="176" fontId="13" fillId="0" borderId="14" xfId="1" applyNumberFormat="1" applyFont="1" applyFill="1" applyBorder="1" applyAlignment="1">
      <alignment vertical="center"/>
    </xf>
    <xf numFmtId="176" fontId="21" fillId="0" borderId="78" xfId="1" applyNumberFormat="1" applyFont="1" applyFill="1" applyBorder="1" applyAlignment="1">
      <alignment horizontal="distributed" vertical="center" wrapText="1"/>
    </xf>
    <xf numFmtId="176" fontId="21" fillId="0" borderId="4" xfId="1" applyNumberFormat="1" applyFont="1" applyFill="1" applyBorder="1" applyAlignment="1">
      <alignment horizontal="distributed" vertical="center" wrapText="1"/>
    </xf>
    <xf numFmtId="176" fontId="21" fillId="0" borderId="7" xfId="1" applyNumberFormat="1" applyFont="1" applyFill="1" applyBorder="1" applyAlignment="1">
      <alignment horizontal="distributed" vertical="center" wrapText="1"/>
    </xf>
    <xf numFmtId="176" fontId="12" fillId="0" borderId="17" xfId="1" applyNumberFormat="1" applyFont="1" applyFill="1" applyBorder="1" applyAlignment="1">
      <alignment horizontal="right"/>
    </xf>
    <xf numFmtId="176" fontId="12" fillId="0" borderId="38" xfId="1" applyNumberFormat="1" applyFont="1" applyFill="1" applyBorder="1" applyAlignment="1">
      <alignment horizontal="right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11" xfId="1" applyNumberFormat="1" applyFont="1" applyFill="1" applyBorder="1" applyAlignment="1">
      <alignment horizontal="distributed" vertical="center"/>
    </xf>
    <xf numFmtId="176" fontId="13" fillId="0" borderId="40" xfId="1" applyNumberFormat="1" applyFont="1" applyFill="1" applyBorder="1" applyAlignment="1">
      <alignment horizontal="distributed" vertical="center"/>
    </xf>
    <xf numFmtId="176" fontId="13" fillId="0" borderId="24" xfId="1" applyNumberFormat="1" applyFont="1" applyFill="1" applyBorder="1" applyAlignment="1">
      <alignment horizontal="distributed" vertical="center"/>
    </xf>
    <xf numFmtId="176" fontId="13" fillId="0" borderId="39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28" xfId="1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right" vertical="center"/>
    </xf>
    <xf numFmtId="177" fontId="13" fillId="0" borderId="39" xfId="1" quotePrefix="1" applyNumberFormat="1" applyFont="1" applyFill="1" applyBorder="1" applyAlignment="1">
      <alignment horizontal="center" vertical="center"/>
    </xf>
    <xf numFmtId="177" fontId="13" fillId="0" borderId="80" xfId="1" quotePrefix="1" applyNumberFormat="1" applyFont="1" applyFill="1" applyBorder="1" applyAlignment="1">
      <alignment horizontal="center" vertical="center"/>
    </xf>
    <xf numFmtId="177" fontId="13" fillId="0" borderId="28" xfId="1" quotePrefix="1" applyNumberFormat="1" applyFont="1" applyFill="1" applyBorder="1" applyAlignment="1">
      <alignment horizontal="center" vertical="center"/>
    </xf>
    <xf numFmtId="177" fontId="13" fillId="0" borderId="81" xfId="1" quotePrefix="1" applyNumberFormat="1" applyFont="1" applyFill="1" applyBorder="1" applyAlignment="1">
      <alignment horizontal="center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21" fillId="0" borderId="77" xfId="1" applyNumberFormat="1" applyFont="1" applyFill="1" applyBorder="1" applyAlignment="1">
      <alignment horizontal="distributed" vertical="center" wrapText="1"/>
    </xf>
    <xf numFmtId="176" fontId="21" fillId="0" borderId="5" xfId="1" applyNumberFormat="1" applyFont="1" applyFill="1" applyBorder="1" applyAlignment="1">
      <alignment horizontal="distributed" vertical="center" wrapText="1"/>
    </xf>
    <xf numFmtId="176" fontId="21" fillId="0" borderId="6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top"/>
    </xf>
    <xf numFmtId="176" fontId="13" fillId="0" borderId="11" xfId="1" applyNumberFormat="1" applyFont="1" applyFill="1" applyBorder="1" applyAlignment="1">
      <alignment horizontal="distributed" vertical="top"/>
    </xf>
    <xf numFmtId="176" fontId="13" fillId="0" borderId="16" xfId="1" applyNumberFormat="1" applyFont="1" applyFill="1" applyBorder="1" applyAlignment="1">
      <alignment horizontal="distributed"/>
    </xf>
    <xf numFmtId="176" fontId="13" fillId="0" borderId="17" xfId="1" applyNumberFormat="1" applyFont="1" applyFill="1" applyBorder="1" applyAlignment="1">
      <alignment horizontal="distributed"/>
    </xf>
    <xf numFmtId="176" fontId="13" fillId="0" borderId="21" xfId="1" applyNumberFormat="1" applyFont="1" applyFill="1" applyBorder="1" applyAlignment="1">
      <alignment horizontal="distributed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3" fillId="0" borderId="1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16" xfId="1" applyNumberFormat="1" applyFont="1" applyFill="1" applyBorder="1" applyAlignment="1">
      <alignment horizontal="distributed" vertical="center"/>
    </xf>
    <xf numFmtId="176" fontId="13" fillId="0" borderId="19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21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11" xfId="1" applyNumberFormat="1" applyFont="1" applyFill="1" applyBorder="1" applyAlignment="1">
      <alignment horizontal="distributed" vertical="center" wrapText="1"/>
    </xf>
    <xf numFmtId="176" fontId="13" fillId="0" borderId="24" xfId="1" applyNumberFormat="1" applyFont="1" applyFill="1" applyBorder="1" applyAlignment="1">
      <alignment horizontal="distributed" vertical="center" wrapText="1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8" xfId="1" applyNumberFormat="1" applyFont="1" applyFill="1" applyBorder="1" applyAlignment="1">
      <alignment horizontal="center" vertical="center"/>
    </xf>
    <xf numFmtId="176" fontId="13" fillId="0" borderId="11" xfId="1" applyNumberFormat="1" applyFont="1" applyFill="1" applyBorder="1" applyAlignment="1">
      <alignment horizontal="center" vertical="center"/>
    </xf>
    <xf numFmtId="176" fontId="13" fillId="0" borderId="16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9" fontId="13" fillId="0" borderId="20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9" fontId="13" fillId="0" borderId="21" xfId="1" applyNumberFormat="1" applyFont="1" applyFill="1" applyBorder="1" applyAlignment="1">
      <alignment horizontal="center" vertical="center"/>
    </xf>
    <xf numFmtId="179" fontId="13" fillId="0" borderId="28" xfId="1" applyNumberFormat="1" applyFont="1" applyFill="1" applyBorder="1" applyAlignment="1">
      <alignment horizontal="center" vertical="center"/>
    </xf>
    <xf numFmtId="179" fontId="13" fillId="0" borderId="11" xfId="1" applyNumberFormat="1" applyFont="1" applyFill="1" applyBorder="1" applyAlignment="1">
      <alignment horizontal="center" vertical="center"/>
    </xf>
    <xf numFmtId="179" fontId="13" fillId="0" borderId="24" xfId="1" applyNumberFormat="1" applyFont="1" applyFill="1" applyBorder="1" applyAlignment="1">
      <alignment horizontal="center" vertical="center"/>
    </xf>
    <xf numFmtId="179" fontId="13" fillId="0" borderId="38" xfId="1" applyNumberFormat="1" applyFont="1" applyFill="1" applyBorder="1" applyAlignment="1">
      <alignment horizontal="center" vertical="center"/>
    </xf>
    <xf numFmtId="179" fontId="13" fillId="0" borderId="63" xfId="1" applyNumberFormat="1" applyFont="1" applyFill="1" applyBorder="1" applyAlignment="1">
      <alignment horizontal="center" vertical="center"/>
    </xf>
    <xf numFmtId="177" fontId="13" fillId="0" borderId="32" xfId="0" quotePrefix="1" applyNumberFormat="1" applyFont="1" applyFill="1" applyBorder="1" applyAlignment="1">
      <alignment horizontal="center" vertical="center"/>
    </xf>
    <xf numFmtId="177" fontId="13" fillId="0" borderId="83" xfId="0" quotePrefix="1" applyNumberFormat="1" applyFont="1" applyFill="1" applyBorder="1" applyAlignment="1">
      <alignment horizontal="center" vertical="center"/>
    </xf>
    <xf numFmtId="177" fontId="13" fillId="0" borderId="35" xfId="0" quotePrefix="1" applyNumberFormat="1" applyFont="1" applyFill="1" applyBorder="1" applyAlignment="1">
      <alignment horizontal="center" vertical="center"/>
    </xf>
    <xf numFmtId="177" fontId="13" fillId="0" borderId="84" xfId="0" quotePrefix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 wrapText="1"/>
    </xf>
    <xf numFmtId="177" fontId="13" fillId="0" borderId="11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80" fontId="13" fillId="0" borderId="11" xfId="1" applyNumberFormat="1" applyFont="1" applyFill="1" applyBorder="1" applyAlignment="1">
      <alignment horizontal="center" vertical="center" wrapText="1"/>
    </xf>
    <xf numFmtId="176" fontId="13" fillId="0" borderId="20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28" xfId="1" applyNumberFormat="1" applyFont="1" applyFill="1" applyBorder="1" applyAlignment="1">
      <alignment horizontal="right" vertical="center" wrapText="1"/>
    </xf>
    <xf numFmtId="176" fontId="13" fillId="0" borderId="11" xfId="1" applyNumberFormat="1" applyFont="1" applyFill="1" applyBorder="1" applyAlignment="1">
      <alignment horizontal="right" vertical="center" wrapText="1"/>
    </xf>
    <xf numFmtId="176" fontId="13" fillId="0" borderId="73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1" xfId="1" applyNumberFormat="1" applyFont="1" applyFill="1" applyBorder="1" applyAlignment="1">
      <alignment horizontal="right" vertical="center"/>
    </xf>
    <xf numFmtId="177" fontId="13" fillId="0" borderId="87" xfId="0" quotePrefix="1" applyNumberFormat="1" applyFont="1" applyFill="1" applyBorder="1" applyAlignment="1">
      <alignment horizontal="center" vertical="center"/>
    </xf>
    <xf numFmtId="177" fontId="13" fillId="0" borderId="88" xfId="0" quotePrefix="1" applyNumberFormat="1" applyFont="1" applyFill="1" applyBorder="1" applyAlignment="1">
      <alignment horizontal="center" vertical="center"/>
    </xf>
    <xf numFmtId="176" fontId="13" fillId="0" borderId="85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86" xfId="1" applyNumberFormat="1" applyFont="1" applyFill="1" applyBorder="1" applyAlignment="1">
      <alignment horizontal="distributed" vertical="center" wrapText="1"/>
    </xf>
    <xf numFmtId="176" fontId="13" fillId="0" borderId="89" xfId="1" applyNumberFormat="1" applyFont="1" applyFill="1" applyBorder="1" applyAlignment="1">
      <alignment horizontal="distributed" vertical="center" wrapText="1"/>
    </xf>
    <xf numFmtId="176" fontId="13" fillId="0" borderId="90" xfId="1" applyNumberFormat="1" applyFont="1" applyFill="1" applyBorder="1" applyAlignment="1">
      <alignment horizontal="distributed" vertical="center" wrapText="1"/>
    </xf>
    <xf numFmtId="176" fontId="13" fillId="0" borderId="91" xfId="1" applyNumberFormat="1" applyFont="1" applyFill="1" applyBorder="1" applyAlignment="1">
      <alignment horizontal="distributed" vertical="center" wrapText="1"/>
    </xf>
    <xf numFmtId="176" fontId="13" fillId="0" borderId="32" xfId="1" applyNumberFormat="1" applyFont="1" applyFill="1" applyBorder="1" applyAlignment="1">
      <alignment horizontal="center" vertical="center" wrapText="1"/>
    </xf>
    <xf numFmtId="176" fontId="13" fillId="0" borderId="33" xfId="1" applyNumberFormat="1" applyFont="1" applyFill="1" applyBorder="1" applyAlignment="1">
      <alignment horizontal="center" vertical="center" wrapText="1"/>
    </xf>
    <xf numFmtId="176" fontId="13" fillId="0" borderId="86" xfId="1" applyNumberFormat="1" applyFont="1" applyFill="1" applyBorder="1" applyAlignment="1">
      <alignment horizontal="center" vertical="center" wrapText="1"/>
    </xf>
    <xf numFmtId="176" fontId="13" fillId="0" borderId="87" xfId="1" applyNumberFormat="1" applyFont="1" applyFill="1" applyBorder="1" applyAlignment="1">
      <alignment horizontal="center" vertical="center" wrapText="1"/>
    </xf>
    <xf numFmtId="176" fontId="13" fillId="0" borderId="90" xfId="1" applyNumberFormat="1" applyFont="1" applyFill="1" applyBorder="1" applyAlignment="1">
      <alignment horizontal="center" vertical="center" wrapText="1"/>
    </xf>
    <xf numFmtId="176" fontId="13" fillId="0" borderId="91" xfId="1" applyNumberFormat="1" applyFont="1" applyFill="1" applyBorder="1" applyAlignment="1">
      <alignment horizontal="center" vertical="center" wrapText="1"/>
    </xf>
    <xf numFmtId="176" fontId="13" fillId="0" borderId="34" xfId="1" applyNumberFormat="1" applyFont="1" applyFill="1" applyBorder="1" applyAlignment="1">
      <alignment horizontal="center" vertical="center" wrapText="1"/>
    </xf>
    <xf numFmtId="176" fontId="13" fillId="0" borderId="92" xfId="1" applyNumberFormat="1" applyFont="1" applyFill="1" applyBorder="1" applyAlignment="1">
      <alignment horizontal="center" vertical="center" wrapText="1"/>
    </xf>
    <xf numFmtId="176" fontId="13" fillId="0" borderId="72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6" fontId="13" fillId="0" borderId="79" xfId="1" applyNumberFormat="1" applyFont="1" applyFill="1" applyBorder="1" applyAlignment="1">
      <alignment horizontal="right" vertical="center"/>
    </xf>
    <xf numFmtId="176" fontId="21" fillId="0" borderId="93" xfId="1" applyNumberFormat="1" applyFont="1" applyFill="1" applyBorder="1" applyAlignment="1">
      <alignment horizontal="left" vertical="center"/>
    </xf>
    <xf numFmtId="176" fontId="21" fillId="0" borderId="51" xfId="1" applyNumberFormat="1" applyFont="1" applyFill="1" applyBorder="1" applyAlignment="1">
      <alignment horizontal="left" vertical="center"/>
    </xf>
    <xf numFmtId="176" fontId="21" fillId="0" borderId="23" xfId="1" applyNumberFormat="1" applyFont="1" applyFill="1" applyBorder="1" applyAlignment="1">
      <alignment horizontal="left" vertical="center"/>
    </xf>
    <xf numFmtId="176" fontId="21" fillId="0" borderId="11" xfId="1" applyNumberFormat="1" applyFont="1" applyFill="1" applyBorder="1" applyAlignment="1">
      <alignment horizontal="left" vertical="center"/>
    </xf>
    <xf numFmtId="176" fontId="13" fillId="0" borderId="51" xfId="1" applyNumberFormat="1" applyFont="1" applyFill="1" applyBorder="1" applyAlignment="1">
      <alignment horizontal="right"/>
    </xf>
    <xf numFmtId="176" fontId="13" fillId="0" borderId="76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2" xfId="1" applyNumberFormat="1" applyFont="1" applyFill="1" applyBorder="1" applyAlignment="1">
      <alignment horizontal="right"/>
    </xf>
    <xf numFmtId="176" fontId="21" fillId="0" borderId="8" xfId="1" applyNumberFormat="1" applyFont="1" applyFill="1" applyBorder="1" applyAlignment="1">
      <alignment horizontal="distributed" vertical="center"/>
    </xf>
    <xf numFmtId="176" fontId="21" fillId="0" borderId="13" xfId="1" applyNumberFormat="1" applyFont="1" applyFill="1" applyBorder="1" applyAlignment="1">
      <alignment horizontal="distributed" vertical="center"/>
    </xf>
    <xf numFmtId="176" fontId="21" fillId="0" borderId="9" xfId="1" applyNumberFormat="1" applyFont="1" applyFill="1" applyBorder="1" applyAlignment="1">
      <alignment horizontal="distributed" vertical="center"/>
    </xf>
    <xf numFmtId="176" fontId="21" fillId="0" borderId="14" xfId="1" applyNumberFormat="1" applyFont="1" applyFill="1" applyBorder="1" applyAlignment="1">
      <alignment horizontal="distributed" vertical="center"/>
    </xf>
    <xf numFmtId="176" fontId="21" fillId="0" borderId="14" xfId="1" applyNumberFormat="1" applyFont="1" applyFill="1" applyBorder="1" applyAlignment="1">
      <alignment horizontal="distributed" vertical="center" wrapText="1"/>
    </xf>
    <xf numFmtId="176" fontId="21" fillId="0" borderId="13" xfId="1" applyNumberFormat="1" applyFont="1" applyFill="1" applyBorder="1" applyAlignment="1">
      <alignment horizontal="distributed" vertical="center" wrapText="1"/>
    </xf>
    <xf numFmtId="176" fontId="21" fillId="0" borderId="94" xfId="1" applyNumberFormat="1" applyFont="1" applyFill="1" applyBorder="1" applyAlignment="1">
      <alignment horizontal="distributed" vertical="center" wrapText="1"/>
    </xf>
    <xf numFmtId="176" fontId="21" fillId="0" borderId="12" xfId="1" applyNumberFormat="1" applyFont="1" applyFill="1" applyBorder="1" applyAlignment="1">
      <alignment horizontal="distributed" vertical="center"/>
    </xf>
    <xf numFmtId="176" fontId="21" fillId="0" borderId="53" xfId="1" applyNumberFormat="1" applyFont="1" applyFill="1" applyBorder="1" applyAlignment="1">
      <alignment horizontal="distributed" vertical="center" wrapText="1"/>
    </xf>
    <xf numFmtId="0" fontId="1" fillId="0" borderId="17" xfId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21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11" xfId="1" applyNumberFormat="1" applyFont="1" applyFill="1" applyBorder="1" applyAlignment="1">
      <alignment horizontal="distributed" vertical="center" shrinkToFit="1"/>
    </xf>
    <xf numFmtId="176" fontId="13" fillId="0" borderId="24" xfId="1" applyNumberFormat="1" applyFont="1" applyFill="1" applyBorder="1" applyAlignment="1">
      <alignment horizontal="distributed" vertical="center" shrinkToFit="1"/>
    </xf>
    <xf numFmtId="180" fontId="13" fillId="0" borderId="17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180" fontId="13" fillId="0" borderId="11" xfId="1" applyNumberFormat="1" applyFont="1" applyFill="1" applyBorder="1" applyAlignment="1">
      <alignment horizontal="center" vertical="center"/>
    </xf>
    <xf numFmtId="180" fontId="13" fillId="0" borderId="11" xfId="1" applyNumberFormat="1" applyFont="1" applyFill="1" applyBorder="1" applyAlignment="1">
      <alignment vertical="center"/>
    </xf>
    <xf numFmtId="176" fontId="13" fillId="0" borderId="72" xfId="1" applyNumberFormat="1" applyFont="1" applyFill="1" applyBorder="1" applyAlignment="1">
      <alignment horizontal="distributed" vertical="center"/>
    </xf>
    <xf numFmtId="176" fontId="13" fillId="0" borderId="1" xfId="1" applyNumberFormat="1" applyFont="1" applyFill="1" applyBorder="1" applyAlignment="1">
      <alignment horizontal="distributed" vertical="center"/>
    </xf>
    <xf numFmtId="176" fontId="13" fillId="0" borderId="96" xfId="1" applyNumberFormat="1" applyFont="1" applyFill="1" applyBorder="1" applyAlignment="1">
      <alignment horizontal="distributed" vertical="center" shrinkToFit="1"/>
    </xf>
    <xf numFmtId="176" fontId="13" fillId="0" borderId="1" xfId="1" applyNumberFormat="1" applyFont="1" applyFill="1" applyBorder="1" applyAlignment="1">
      <alignment horizontal="distributed" vertical="center" shrinkToFit="1"/>
    </xf>
    <xf numFmtId="176" fontId="13" fillId="0" borderId="73" xfId="1" applyNumberFormat="1" applyFont="1" applyFill="1" applyBorder="1" applyAlignment="1">
      <alignment horizontal="distributed" vertical="center" shrinkToFit="1"/>
    </xf>
    <xf numFmtId="179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180" fontId="13" fillId="0" borderId="1" xfId="1" applyNumberFormat="1" applyFont="1" applyFill="1" applyBorder="1" applyAlignment="1">
      <alignment horizontal="center" vertical="center"/>
    </xf>
    <xf numFmtId="180" fontId="13" fillId="0" borderId="1" xfId="1" applyNumberFormat="1" applyFont="1" applyFill="1" applyBorder="1" applyAlignment="1">
      <alignment vertical="center"/>
    </xf>
    <xf numFmtId="176" fontId="22" fillId="0" borderId="98" xfId="1" applyNumberFormat="1" applyFont="1" applyFill="1" applyBorder="1" applyAlignment="1">
      <alignment horizontal="distributed" vertical="center"/>
    </xf>
    <xf numFmtId="176" fontId="22" fillId="0" borderId="51" xfId="1" applyNumberFormat="1" applyFont="1" applyFill="1" applyBorder="1" applyAlignment="1">
      <alignment horizontal="distributed" vertical="center"/>
    </xf>
    <xf numFmtId="176" fontId="22" fillId="0" borderId="76" xfId="1" applyNumberFormat="1" applyFont="1" applyFill="1" applyBorder="1" applyAlignment="1">
      <alignment horizontal="distributed" vertical="center"/>
    </xf>
    <xf numFmtId="176" fontId="22" fillId="0" borderId="39" xfId="1" applyNumberFormat="1" applyFont="1" applyFill="1" applyBorder="1" applyAlignment="1">
      <alignment horizontal="distributed" vertical="center"/>
    </xf>
    <xf numFmtId="176" fontId="22" fillId="0" borderId="0" xfId="1" applyNumberFormat="1" applyFont="1" applyFill="1" applyAlignment="1">
      <alignment horizontal="distributed" vertical="center"/>
    </xf>
    <xf numFmtId="176" fontId="22" fillId="0" borderId="2" xfId="1" applyNumberFormat="1" applyFont="1" applyFill="1" applyBorder="1" applyAlignment="1">
      <alignment horizontal="distributed" vertical="center"/>
    </xf>
    <xf numFmtId="176" fontId="22" fillId="0" borderId="28" xfId="1" applyNumberFormat="1" applyFont="1" applyFill="1" applyBorder="1" applyAlignment="1">
      <alignment horizontal="distributed" vertical="center"/>
    </xf>
    <xf numFmtId="176" fontId="22" fillId="0" borderId="11" xfId="1" applyNumberFormat="1" applyFont="1" applyFill="1" applyBorder="1" applyAlignment="1">
      <alignment horizontal="distributed" vertical="center"/>
    </xf>
    <xf numFmtId="176" fontId="22" fillId="0" borderId="63" xfId="1" applyNumberFormat="1" applyFont="1" applyFill="1" applyBorder="1" applyAlignment="1">
      <alignment horizontal="distributed" vertical="center"/>
    </xf>
    <xf numFmtId="176" fontId="21" fillId="0" borderId="14" xfId="1" quotePrefix="1" applyNumberFormat="1" applyFont="1" applyFill="1" applyBorder="1" applyAlignment="1">
      <alignment horizontal="center" vertical="center"/>
    </xf>
    <xf numFmtId="176" fontId="21" fillId="0" borderId="13" xfId="1" quotePrefix="1" applyNumberFormat="1" applyFont="1" applyFill="1" applyBorder="1" applyAlignment="1">
      <alignment horizontal="center" vertical="center"/>
    </xf>
    <xf numFmtId="176" fontId="21" fillId="0" borderId="9" xfId="1" quotePrefix="1" applyNumberFormat="1" applyFont="1" applyFill="1" applyBorder="1" applyAlignment="1">
      <alignment horizontal="center" vertical="center"/>
    </xf>
    <xf numFmtId="176" fontId="21" fillId="0" borderId="94" xfId="1" quotePrefix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28" xfId="1" applyNumberFormat="1" applyFont="1" applyFill="1" applyBorder="1" applyAlignment="1">
      <alignment horizontal="distributed" vertical="center"/>
    </xf>
    <xf numFmtId="176" fontId="9" fillId="0" borderId="20" xfId="1" applyNumberFormat="1" applyFont="1" applyFill="1" applyBorder="1" applyAlignment="1">
      <alignment horizontal="distributed" vertical="center"/>
    </xf>
    <xf numFmtId="176" fontId="9" fillId="0" borderId="17" xfId="1" applyNumberFormat="1" applyFont="1" applyFill="1" applyBorder="1" applyAlignment="1">
      <alignment horizontal="distributed" vertical="center"/>
    </xf>
    <xf numFmtId="176" fontId="9" fillId="0" borderId="21" xfId="1" applyNumberFormat="1" applyFont="1" applyFill="1" applyBorder="1" applyAlignment="1">
      <alignment horizontal="distributed" vertical="center"/>
    </xf>
    <xf numFmtId="176" fontId="9" fillId="0" borderId="82" xfId="1" applyNumberFormat="1" applyFont="1" applyFill="1" applyBorder="1" applyAlignment="1">
      <alignment horizontal="distributed" vertical="center"/>
    </xf>
    <xf numFmtId="176" fontId="9" fillId="0" borderId="28" xfId="1" applyNumberFormat="1" applyFont="1" applyFill="1" applyBorder="1" applyAlignment="1">
      <alignment horizontal="distributed" vertical="top"/>
    </xf>
    <xf numFmtId="176" fontId="9" fillId="0" borderId="11" xfId="1" applyNumberFormat="1" applyFont="1" applyFill="1" applyBorder="1" applyAlignment="1">
      <alignment horizontal="distributed" vertical="top"/>
    </xf>
    <xf numFmtId="176" fontId="9" fillId="0" borderId="24" xfId="1" applyNumberFormat="1" applyFont="1" applyFill="1" applyBorder="1" applyAlignment="1">
      <alignment horizontal="distributed" vertical="top"/>
    </xf>
    <xf numFmtId="176" fontId="21" fillId="0" borderId="3" xfId="1" applyNumberFormat="1" applyFont="1" applyFill="1" applyBorder="1" applyAlignment="1">
      <alignment horizontal="distributed" vertical="center" justifyLastLine="1"/>
    </xf>
    <xf numFmtId="176" fontId="21" fillId="0" borderId="4" xfId="1" applyNumberFormat="1" applyFont="1" applyFill="1" applyBorder="1" applyAlignment="1">
      <alignment horizontal="distributed" vertical="center" justifyLastLine="1"/>
    </xf>
    <xf numFmtId="176" fontId="21" fillId="0" borderId="5" xfId="1" applyNumberFormat="1" applyFont="1" applyFill="1" applyBorder="1" applyAlignment="1">
      <alignment horizontal="distributed" vertical="center" justifyLastLine="1"/>
    </xf>
    <xf numFmtId="176" fontId="13" fillId="0" borderId="97" xfId="1" applyNumberFormat="1" applyFont="1" applyFill="1" applyBorder="1" applyAlignment="1">
      <alignment horizontal="center" vertical="center" textRotation="255"/>
    </xf>
    <xf numFmtId="176" fontId="13" fillId="0" borderId="100" xfId="1" applyNumberFormat="1" applyFont="1" applyFill="1" applyBorder="1" applyAlignment="1">
      <alignment horizontal="center" vertical="center" textRotation="255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21" fillId="0" borderId="98" xfId="1" applyNumberFormat="1" applyFont="1" applyFill="1" applyBorder="1" applyAlignment="1">
      <alignment horizontal="distributed" vertical="center"/>
    </xf>
    <xf numFmtId="176" fontId="21" fillId="0" borderId="51" xfId="1" applyNumberFormat="1" applyFont="1" applyFill="1" applyBorder="1" applyAlignment="1">
      <alignment horizontal="distributed" vertical="center"/>
    </xf>
    <xf numFmtId="176" fontId="21" fillId="0" borderId="99" xfId="1" applyNumberFormat="1" applyFont="1" applyFill="1" applyBorder="1" applyAlignment="1">
      <alignment horizontal="distributed" vertical="center"/>
    </xf>
    <xf numFmtId="176" fontId="21" fillId="0" borderId="39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0" xfId="1" applyNumberFormat="1" applyFont="1" applyFill="1" applyBorder="1" applyAlignment="1">
      <alignment horizontal="distributed" vertical="center"/>
    </xf>
    <xf numFmtId="176" fontId="21" fillId="0" borderId="28" xfId="1" applyNumberFormat="1" applyFont="1" applyFill="1" applyBorder="1" applyAlignment="1">
      <alignment horizontal="distributed" vertical="center"/>
    </xf>
    <xf numFmtId="176" fontId="21" fillId="0" borderId="11" xfId="1" applyNumberFormat="1" applyFont="1" applyFill="1" applyBorder="1" applyAlignment="1">
      <alignment horizontal="distributed" vertical="center"/>
    </xf>
    <xf numFmtId="176" fontId="21" fillId="0" borderId="24" xfId="1" applyNumberFormat="1" applyFont="1" applyFill="1" applyBorder="1" applyAlignment="1">
      <alignment horizontal="distributed" vertical="center"/>
    </xf>
    <xf numFmtId="176" fontId="24" fillId="0" borderId="98" xfId="1" applyNumberFormat="1" applyFont="1" applyFill="1" applyBorder="1" applyAlignment="1">
      <alignment horizontal="distributed" vertical="center" wrapText="1"/>
    </xf>
    <xf numFmtId="176" fontId="24" fillId="0" borderId="51" xfId="1" applyNumberFormat="1" applyFont="1" applyFill="1" applyBorder="1" applyAlignment="1">
      <alignment horizontal="distributed" vertical="center" wrapText="1"/>
    </xf>
    <xf numFmtId="176" fontId="24" fillId="0" borderId="99" xfId="1" applyNumberFormat="1" applyFont="1" applyFill="1" applyBorder="1" applyAlignment="1">
      <alignment horizontal="distributed" vertical="center" wrapText="1"/>
    </xf>
    <xf numFmtId="176" fontId="24" fillId="0" borderId="39" xfId="1" applyNumberFormat="1" applyFont="1" applyFill="1" applyBorder="1" applyAlignment="1">
      <alignment horizontal="distributed" vertical="center" wrapText="1"/>
    </xf>
    <xf numFmtId="176" fontId="24" fillId="0" borderId="0" xfId="1" applyNumberFormat="1" applyFont="1" applyFill="1" applyAlignment="1">
      <alignment horizontal="distributed" vertical="center" wrapText="1"/>
    </xf>
    <xf numFmtId="176" fontId="24" fillId="0" borderId="40" xfId="1" applyNumberFormat="1" applyFont="1" applyFill="1" applyBorder="1" applyAlignment="1">
      <alignment horizontal="distributed" vertical="center" wrapText="1"/>
    </xf>
    <xf numFmtId="176" fontId="24" fillId="0" borderId="28" xfId="1" applyNumberFormat="1" applyFont="1" applyFill="1" applyBorder="1" applyAlignment="1">
      <alignment horizontal="distributed" vertical="center" wrapText="1"/>
    </xf>
    <xf numFmtId="176" fontId="24" fillId="0" borderId="11" xfId="1" applyNumberFormat="1" applyFont="1" applyFill="1" applyBorder="1" applyAlignment="1">
      <alignment horizontal="distributed" vertical="center" wrapText="1"/>
    </xf>
    <xf numFmtId="176" fontId="24" fillId="0" borderId="24" xfId="1" applyNumberFormat="1" applyFont="1" applyFill="1" applyBorder="1" applyAlignment="1">
      <alignment horizontal="distributed" vertical="center" wrapText="1"/>
    </xf>
    <xf numFmtId="176" fontId="22" fillId="0" borderId="98" xfId="1" applyNumberFormat="1" applyFont="1" applyFill="1" applyBorder="1" applyAlignment="1">
      <alignment horizontal="distributed" vertical="center" wrapText="1"/>
    </xf>
    <xf numFmtId="176" fontId="22" fillId="0" borderId="51" xfId="1" applyNumberFormat="1" applyFont="1" applyFill="1" applyBorder="1" applyAlignment="1">
      <alignment horizontal="distributed" vertical="center" wrapText="1"/>
    </xf>
    <xf numFmtId="176" fontId="22" fillId="0" borderId="99" xfId="1" applyNumberFormat="1" applyFont="1" applyFill="1" applyBorder="1" applyAlignment="1">
      <alignment horizontal="distributed" vertical="center" wrapText="1"/>
    </xf>
    <xf numFmtId="176" fontId="22" fillId="0" borderId="39" xfId="1" applyNumberFormat="1" applyFont="1" applyFill="1" applyBorder="1" applyAlignment="1">
      <alignment horizontal="distributed" vertical="center" wrapText="1"/>
    </xf>
    <xf numFmtId="176" fontId="22" fillId="0" borderId="0" xfId="1" applyNumberFormat="1" applyFont="1" applyFill="1" applyAlignment="1">
      <alignment horizontal="distributed" vertical="center" wrapText="1"/>
    </xf>
    <xf numFmtId="176" fontId="22" fillId="0" borderId="40" xfId="1" applyNumberFormat="1" applyFont="1" applyFill="1" applyBorder="1" applyAlignment="1">
      <alignment horizontal="distributed" vertical="center" wrapText="1"/>
    </xf>
    <xf numFmtId="176" fontId="22" fillId="0" borderId="28" xfId="1" applyNumberFormat="1" applyFont="1" applyFill="1" applyBorder="1" applyAlignment="1">
      <alignment horizontal="distributed" vertical="center" wrapText="1"/>
    </xf>
    <xf numFmtId="176" fontId="22" fillId="0" borderId="11" xfId="1" applyNumberFormat="1" applyFont="1" applyFill="1" applyBorder="1" applyAlignment="1">
      <alignment horizontal="distributed" vertical="center" wrapText="1"/>
    </xf>
    <xf numFmtId="176" fontId="22" fillId="0" borderId="24" xfId="1" applyNumberFormat="1" applyFont="1" applyFill="1" applyBorder="1" applyAlignment="1">
      <alignment horizontal="distributed" vertical="center" wrapText="1"/>
    </xf>
    <xf numFmtId="176" fontId="22" fillId="0" borderId="99" xfId="1" applyNumberFormat="1" applyFont="1" applyFill="1" applyBorder="1" applyAlignment="1">
      <alignment horizontal="distributed" vertical="center"/>
    </xf>
    <xf numFmtId="176" fontId="22" fillId="0" borderId="40" xfId="1" applyNumberFormat="1" applyFont="1" applyFill="1" applyBorder="1" applyAlignment="1">
      <alignment horizontal="distributed" vertical="center"/>
    </xf>
    <xf numFmtId="176" fontId="22" fillId="0" borderId="24" xfId="1" applyNumberFormat="1" applyFont="1" applyFill="1" applyBorder="1" applyAlignment="1">
      <alignment horizontal="distributed" vertical="center"/>
    </xf>
    <xf numFmtId="176" fontId="9" fillId="0" borderId="81" xfId="1" applyNumberFormat="1" applyFont="1" applyFill="1" applyBorder="1" applyAlignment="1">
      <alignment horizontal="distributed" vertical="top"/>
    </xf>
    <xf numFmtId="176" fontId="12" fillId="0" borderId="20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2" fillId="0" borderId="39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28" xfId="1" applyNumberFormat="1" applyFont="1" applyFill="1" applyBorder="1" applyAlignment="1">
      <alignment vertical="center" wrapText="1"/>
    </xf>
    <xf numFmtId="176" fontId="12" fillId="0" borderId="11" xfId="1" applyNumberFormat="1" applyFont="1" applyFill="1" applyBorder="1" applyAlignment="1">
      <alignment vertical="center" wrapText="1"/>
    </xf>
    <xf numFmtId="176" fontId="13" fillId="0" borderId="101" xfId="1" applyNumberFormat="1" applyFont="1" applyFill="1" applyBorder="1" applyAlignment="1">
      <alignment horizontal="center" vertical="center" textRotation="255"/>
    </xf>
    <xf numFmtId="176" fontId="13" fillId="0" borderId="102" xfId="1" applyNumberFormat="1" applyFont="1" applyFill="1" applyBorder="1" applyAlignment="1">
      <alignment horizontal="center" vertical="center" textRotation="255"/>
    </xf>
    <xf numFmtId="176" fontId="13" fillId="0" borderId="103" xfId="1" applyNumberFormat="1" applyFont="1" applyFill="1" applyBorder="1" applyAlignment="1">
      <alignment horizontal="center" vertical="center" textRotation="255"/>
    </xf>
    <xf numFmtId="176" fontId="13" fillId="0" borderId="40" xfId="1" applyNumberFormat="1" applyFont="1" applyFill="1" applyBorder="1" applyAlignment="1">
      <alignment horizontal="right" vertical="center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39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0" xfId="1" quotePrefix="1" applyNumberFormat="1" applyFont="1" applyFill="1" applyBorder="1" applyAlignment="1">
      <alignment horizontal="right" vertical="center"/>
    </xf>
    <xf numFmtId="176" fontId="13" fillId="0" borderId="28" xfId="1" quotePrefix="1" applyNumberFormat="1" applyFont="1" applyFill="1" applyBorder="1" applyAlignment="1">
      <alignment horizontal="right" vertical="center"/>
    </xf>
    <xf numFmtId="176" fontId="13" fillId="0" borderId="11" xfId="1" quotePrefix="1" applyNumberFormat="1" applyFont="1" applyFill="1" applyBorder="1" applyAlignment="1">
      <alignment horizontal="right" vertical="center"/>
    </xf>
    <xf numFmtId="176" fontId="13" fillId="0" borderId="24" xfId="1" quotePrefix="1" applyNumberFormat="1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/>
    </xf>
    <xf numFmtId="176" fontId="13" fillId="0" borderId="63" xfId="1" applyNumberFormat="1" applyFont="1" applyFill="1" applyBorder="1" applyAlignment="1">
      <alignment horizontal="right" vertical="center"/>
    </xf>
    <xf numFmtId="176" fontId="13" fillId="0" borderId="24" xfId="1" applyNumberFormat="1" applyFont="1" applyFill="1" applyBorder="1" applyAlignment="1">
      <alignment horizontal="center" vertical="center"/>
    </xf>
    <xf numFmtId="176" fontId="13" fillId="0" borderId="81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center" vertical="center" textRotation="255"/>
    </xf>
    <xf numFmtId="176" fontId="13" fillId="0" borderId="21" xfId="1" applyNumberFormat="1" applyFont="1" applyFill="1" applyBorder="1" applyAlignment="1">
      <alignment horizontal="center" vertical="center" textRotation="255"/>
    </xf>
    <xf numFmtId="176" fontId="13" fillId="0" borderId="28" xfId="1" applyNumberFormat="1" applyFont="1" applyFill="1" applyBorder="1" applyAlignment="1">
      <alignment horizontal="center" vertical="center" textRotation="255"/>
    </xf>
    <xf numFmtId="176" fontId="13" fillId="0" borderId="24" xfId="1" applyNumberFormat="1" applyFont="1" applyFill="1" applyBorder="1" applyAlignment="1">
      <alignment horizontal="center" vertical="center" textRotation="255"/>
    </xf>
    <xf numFmtId="176" fontId="13" fillId="0" borderId="21" xfId="1" applyNumberFormat="1" applyFont="1" applyFill="1" applyBorder="1" applyAlignment="1">
      <alignment horizontal="center" vertical="center"/>
    </xf>
    <xf numFmtId="176" fontId="13" fillId="0" borderId="14" xfId="1" applyNumberFormat="1" applyFont="1" applyFill="1" applyBorder="1" applyAlignment="1">
      <alignment horizontal="right" vertical="center"/>
    </xf>
    <xf numFmtId="176" fontId="13" fillId="0" borderId="13" xfId="1" applyNumberFormat="1" applyFont="1" applyFill="1" applyBorder="1" applyAlignment="1">
      <alignment horizontal="right" vertical="center"/>
    </xf>
    <xf numFmtId="176" fontId="13" fillId="0" borderId="14" xfId="1" applyNumberFormat="1" applyFont="1" applyFill="1" applyBorder="1" applyAlignment="1">
      <alignment horizontal="center" vertical="center"/>
    </xf>
    <xf numFmtId="176" fontId="13" fillId="0" borderId="13" xfId="1" applyNumberFormat="1" applyFont="1" applyFill="1" applyBorder="1" applyAlignment="1">
      <alignment horizontal="center" vertical="center"/>
    </xf>
    <xf numFmtId="176" fontId="13" fillId="0" borderId="9" xfId="1" applyNumberFormat="1" applyFont="1" applyFill="1" applyBorder="1" applyAlignment="1">
      <alignment horizontal="center" vertical="center"/>
    </xf>
    <xf numFmtId="176" fontId="13" fillId="0" borderId="94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25" xfId="1" applyNumberFormat="1" applyFont="1" applyFill="1" applyBorder="1" applyAlignment="1">
      <alignment horizontal="center" vertical="center" wrapText="1"/>
    </xf>
    <xf numFmtId="176" fontId="13" fillId="0" borderId="82" xfId="1" applyNumberFormat="1" applyFont="1" applyFill="1" applyBorder="1" applyAlignment="1">
      <alignment horizontal="center" vertical="center"/>
    </xf>
    <xf numFmtId="176" fontId="12" fillId="0" borderId="21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vertical="center" wrapText="1"/>
    </xf>
    <xf numFmtId="176" fontId="12" fillId="0" borderId="73" xfId="1" applyNumberFormat="1" applyFont="1" applyFill="1" applyBorder="1" applyAlignment="1">
      <alignment vertical="center" wrapText="1"/>
    </xf>
    <xf numFmtId="176" fontId="13" fillId="0" borderId="21" xfId="1" applyNumberFormat="1" applyFont="1" applyFill="1" applyBorder="1" applyAlignment="1">
      <alignment horizontal="right" vertical="center"/>
    </xf>
    <xf numFmtId="176" fontId="13" fillId="0" borderId="38" xfId="1" applyNumberFormat="1" applyFont="1" applyFill="1" applyBorder="1" applyAlignment="1">
      <alignment horizontal="right" vertical="center"/>
    </xf>
    <xf numFmtId="176" fontId="13" fillId="0" borderId="14" xfId="1" applyNumberFormat="1" applyFont="1" applyFill="1" applyBorder="1" applyAlignment="1">
      <alignment horizontal="distributed" vertical="center"/>
    </xf>
    <xf numFmtId="176" fontId="13" fillId="0" borderId="9" xfId="1" applyNumberFormat="1" applyFont="1" applyFill="1" applyBorder="1" applyAlignment="1">
      <alignment horizontal="distributed" vertical="center"/>
    </xf>
    <xf numFmtId="176" fontId="13" fillId="0" borderId="73" xfId="1" applyNumberFormat="1" applyFont="1" applyFill="1" applyBorder="1" applyAlignment="1">
      <alignment horizontal="right" vertical="center"/>
    </xf>
    <xf numFmtId="176" fontId="13" fillId="0" borderId="20" xfId="1" quotePrefix="1" applyNumberFormat="1" applyFont="1" applyFill="1" applyBorder="1" applyAlignment="1">
      <alignment horizontal="right" vertical="center" shrinkToFit="1"/>
    </xf>
    <xf numFmtId="176" fontId="13" fillId="0" borderId="17" xfId="1" quotePrefix="1" applyNumberFormat="1" applyFont="1" applyFill="1" applyBorder="1" applyAlignment="1">
      <alignment horizontal="right" vertical="center" shrinkToFit="1"/>
    </xf>
    <xf numFmtId="176" fontId="13" fillId="0" borderId="21" xfId="1" quotePrefix="1" applyNumberFormat="1" applyFont="1" applyFill="1" applyBorder="1" applyAlignment="1">
      <alignment horizontal="right" vertical="center" shrinkToFit="1"/>
    </xf>
    <xf numFmtId="176" fontId="13" fillId="0" borderId="48" xfId="1" quotePrefix="1" applyNumberFormat="1" applyFont="1" applyFill="1" applyBorder="1" applyAlignment="1">
      <alignment horizontal="right" vertical="center" shrinkToFit="1"/>
    </xf>
    <xf numFmtId="176" fontId="13" fillId="0" borderId="1" xfId="1" quotePrefix="1" applyNumberFormat="1" applyFont="1" applyFill="1" applyBorder="1" applyAlignment="1">
      <alignment horizontal="right" vertical="center" shrinkToFit="1"/>
    </xf>
    <xf numFmtId="176" fontId="13" fillId="0" borderId="73" xfId="1" quotePrefix="1" applyNumberFormat="1" applyFont="1" applyFill="1" applyBorder="1" applyAlignment="1">
      <alignment horizontal="right" vertical="center" shrinkToFit="1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1" xfId="1" applyNumberFormat="1" applyFont="1" applyFill="1" applyBorder="1" applyAlignment="1">
      <alignment horizontal="distributed" vertical="center"/>
    </xf>
    <xf numFmtId="176" fontId="13" fillId="0" borderId="45" xfId="1" applyNumberFormat="1" applyFont="1" applyFill="1" applyBorder="1" applyAlignment="1">
      <alignment horizontal="distributed" vertical="center"/>
    </xf>
    <xf numFmtId="176" fontId="13" fillId="0" borderId="42" xfId="1" applyNumberFormat="1" applyFont="1" applyFill="1" applyBorder="1" applyAlignment="1">
      <alignment horizontal="distributed" vertical="center"/>
    </xf>
    <xf numFmtId="176" fontId="13" fillId="0" borderId="46" xfId="1" applyNumberFormat="1" applyFont="1" applyFill="1" applyBorder="1" applyAlignment="1">
      <alignment horizontal="right" vertical="center"/>
    </xf>
    <xf numFmtId="176" fontId="13" fillId="0" borderId="45" xfId="1" applyNumberFormat="1" applyFont="1" applyFill="1" applyBorder="1" applyAlignment="1">
      <alignment horizontal="right" vertical="center"/>
    </xf>
    <xf numFmtId="176" fontId="13" fillId="0" borderId="46" xfId="1" applyNumberFormat="1" applyFont="1" applyFill="1" applyBorder="1" applyAlignment="1">
      <alignment horizontal="center" vertical="center"/>
    </xf>
    <xf numFmtId="176" fontId="13" fillId="0" borderId="45" xfId="1" applyNumberFormat="1" applyFont="1" applyFill="1" applyBorder="1" applyAlignment="1">
      <alignment horizontal="center" vertical="center"/>
    </xf>
    <xf numFmtId="176" fontId="13" fillId="0" borderId="42" xfId="1" applyNumberFormat="1" applyFont="1" applyFill="1" applyBorder="1" applyAlignment="1">
      <alignment horizontal="center" vertical="center"/>
    </xf>
    <xf numFmtId="176" fontId="13" fillId="0" borderId="104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center" vertical="center" textRotation="255" wrapText="1"/>
    </xf>
    <xf numFmtId="176" fontId="13" fillId="0" borderId="21" xfId="1" applyNumberFormat="1" applyFont="1" applyFill="1" applyBorder="1" applyAlignment="1">
      <alignment horizontal="center" vertical="center" textRotation="255" wrapText="1"/>
    </xf>
    <xf numFmtId="176" fontId="13" fillId="0" borderId="28" xfId="1" applyNumberFormat="1" applyFont="1" applyFill="1" applyBorder="1" applyAlignment="1">
      <alignment horizontal="center" vertical="center" textRotation="255" wrapText="1"/>
    </xf>
    <xf numFmtId="176" fontId="13" fillId="0" borderId="24" xfId="1" applyNumberFormat="1" applyFont="1" applyFill="1" applyBorder="1" applyAlignment="1">
      <alignment horizontal="center" vertical="center" textRotation="255" wrapText="1"/>
    </xf>
    <xf numFmtId="0" fontId="9" fillId="0" borderId="20" xfId="1" applyFont="1" applyFill="1" applyBorder="1" applyAlignment="1">
      <alignment horizontal="right"/>
    </xf>
    <xf numFmtId="0" fontId="1" fillId="0" borderId="21" xfId="1" applyFill="1" applyBorder="1" applyAlignment="1">
      <alignment horizontal="right"/>
    </xf>
    <xf numFmtId="0" fontId="9" fillId="0" borderId="21" xfId="1" applyFont="1" applyFill="1" applyBorder="1" applyAlignment="1">
      <alignment horizontal="right"/>
    </xf>
    <xf numFmtId="0" fontId="1" fillId="0" borderId="23" xfId="1" applyFill="1" applyBorder="1" applyAlignment="1">
      <alignment horizontal="distributed" vertical="center" wrapText="1" shrinkToFit="1"/>
    </xf>
    <xf numFmtId="0" fontId="1" fillId="0" borderId="24" xfId="1" applyFill="1" applyBorder="1" applyAlignment="1">
      <alignment horizontal="distributed" vertical="center" wrapText="1" shrinkToFit="1"/>
    </xf>
    <xf numFmtId="0" fontId="1" fillId="0" borderId="27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1" fillId="0" borderId="24" xfId="1" applyFill="1" applyBorder="1" applyAlignment="1">
      <alignment horizontal="distributed" vertical="center"/>
    </xf>
    <xf numFmtId="176" fontId="1" fillId="0" borderId="28" xfId="2" applyNumberFormat="1" applyFont="1" applyFill="1" applyBorder="1">
      <alignment vertical="center"/>
    </xf>
    <xf numFmtId="176" fontId="1" fillId="0" borderId="24" xfId="2" applyNumberFormat="1" applyFont="1" applyFill="1" applyBorder="1">
      <alignment vertical="center"/>
    </xf>
    <xf numFmtId="177" fontId="25" fillId="0" borderId="28" xfId="2" applyNumberFormat="1" applyFont="1" applyFill="1" applyBorder="1" applyAlignment="1">
      <alignment horizontal="right" vertical="center"/>
    </xf>
    <xf numFmtId="177" fontId="25" fillId="0" borderId="24" xfId="2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distributed" vertical="center"/>
    </xf>
    <xf numFmtId="0" fontId="1" fillId="0" borderId="9" xfId="1" applyFill="1" applyBorder="1" applyAlignment="1">
      <alignment horizontal="distributed" vertical="center"/>
    </xf>
    <xf numFmtId="0" fontId="1" fillId="0" borderId="12" xfId="1" applyFill="1" applyBorder="1" applyAlignment="1">
      <alignment horizontal="distributed" vertical="center"/>
    </xf>
    <xf numFmtId="0" fontId="1" fillId="0" borderId="13" xfId="1" applyFill="1" applyBorder="1" applyAlignment="1">
      <alignment horizontal="distributed" vertical="center"/>
    </xf>
    <xf numFmtId="0" fontId="1" fillId="0" borderId="14" xfId="1" applyFill="1" applyBorder="1" applyAlignment="1">
      <alignment horizontal="distributed" vertical="center"/>
    </xf>
    <xf numFmtId="0" fontId="1" fillId="0" borderId="8" xfId="1" applyFill="1" applyBorder="1" applyAlignment="1">
      <alignment horizontal="distributed" vertical="center" wrapText="1" shrinkToFit="1"/>
    </xf>
    <xf numFmtId="0" fontId="1" fillId="0" borderId="9" xfId="1" applyFill="1" applyBorder="1" applyAlignment="1">
      <alignment horizontal="distributed" vertical="center" wrapText="1" shrinkToFit="1"/>
    </xf>
    <xf numFmtId="0" fontId="1" fillId="0" borderId="14" xfId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176" fontId="1" fillId="0" borderId="14" xfId="2" applyNumberFormat="1" applyFont="1" applyFill="1" applyBorder="1">
      <alignment vertical="center"/>
    </xf>
    <xf numFmtId="176" fontId="1" fillId="0" borderId="9" xfId="2" applyNumberFormat="1" applyFont="1" applyFill="1" applyBorder="1">
      <alignment vertical="center"/>
    </xf>
    <xf numFmtId="0" fontId="9" fillId="0" borderId="8" xfId="1" applyFont="1" applyFill="1" applyBorder="1" applyAlignment="1">
      <alignment horizontal="distributed" vertical="center" wrapText="1" shrinkToFit="1"/>
    </xf>
    <xf numFmtId="0" fontId="9" fillId="0" borderId="9" xfId="1" applyFont="1" applyFill="1" applyBorder="1" applyAlignment="1">
      <alignment horizontal="distributed" vertical="center" wrapText="1" shrinkToFit="1"/>
    </xf>
    <xf numFmtId="0" fontId="1" fillId="0" borderId="106" xfId="1" applyFill="1" applyBorder="1" applyAlignment="1">
      <alignment horizontal="center" vertical="center"/>
    </xf>
    <xf numFmtId="0" fontId="1" fillId="0" borderId="107" xfId="1" applyFill="1" applyBorder="1" applyAlignment="1">
      <alignment horizontal="center" vertical="center"/>
    </xf>
    <xf numFmtId="0" fontId="1" fillId="0" borderId="108" xfId="1" applyFill="1" applyBorder="1" applyAlignment="1">
      <alignment horizontal="center" vertical="center"/>
    </xf>
    <xf numFmtId="0" fontId="9" fillId="0" borderId="14" xfId="1" applyFont="1" applyFill="1" applyBorder="1" applyAlignment="1">
      <alignment vertical="center"/>
    </xf>
    <xf numFmtId="0" fontId="11" fillId="0" borderId="8" xfId="1" applyFont="1" applyFill="1" applyBorder="1" applyAlignment="1">
      <alignment horizontal="distributed" vertical="center" wrapText="1" shrinkToFit="1"/>
    </xf>
    <xf numFmtId="0" fontId="11" fillId="0" borderId="9" xfId="1" applyFont="1" applyFill="1" applyBorder="1" applyAlignment="1">
      <alignment horizontal="distributed" vertical="center" wrapText="1" shrinkToFit="1"/>
    </xf>
    <xf numFmtId="177" fontId="25" fillId="0" borderId="14" xfId="2" applyNumberFormat="1" applyFont="1" applyFill="1" applyBorder="1" applyAlignment="1">
      <alignment horizontal="right" vertical="center"/>
    </xf>
    <xf numFmtId="177" fontId="25" fillId="0" borderId="9" xfId="2" applyNumberFormat="1" applyFont="1" applyFill="1" applyBorder="1" applyAlignment="1">
      <alignment horizontal="right" vertical="center"/>
    </xf>
    <xf numFmtId="176" fontId="1" fillId="0" borderId="32" xfId="2" applyNumberFormat="1" applyFont="1" applyFill="1" applyBorder="1" applyAlignment="1">
      <alignment horizontal="center" vertical="center"/>
    </xf>
    <xf numFmtId="176" fontId="1" fillId="0" borderId="33" xfId="2" applyNumberFormat="1" applyFont="1" applyFill="1" applyBorder="1" applyAlignment="1">
      <alignment horizontal="center" vertical="center"/>
    </xf>
    <xf numFmtId="176" fontId="1" fillId="0" borderId="34" xfId="2" applyNumberFormat="1" applyFont="1" applyFill="1" applyBorder="1" applyAlignment="1">
      <alignment horizontal="center" vertical="center"/>
    </xf>
    <xf numFmtId="176" fontId="1" fillId="0" borderId="35" xfId="2" applyNumberFormat="1" applyFont="1" applyFill="1" applyBorder="1" applyAlignment="1">
      <alignment horizontal="center" vertical="center"/>
    </xf>
    <xf numFmtId="176" fontId="1" fillId="0" borderId="36" xfId="2" applyNumberFormat="1" applyFont="1" applyFill="1" applyBorder="1" applyAlignment="1">
      <alignment horizontal="center" vertical="center"/>
    </xf>
    <xf numFmtId="176" fontId="1" fillId="0" borderId="37" xfId="2" applyNumberFormat="1" applyFont="1" applyFill="1" applyBorder="1" applyAlignment="1">
      <alignment horizontal="center" vertical="center"/>
    </xf>
    <xf numFmtId="176" fontId="25" fillId="0" borderId="39" xfId="2" applyNumberFormat="1" applyFont="1" applyFill="1" applyBorder="1" applyAlignment="1">
      <alignment horizontal="right"/>
    </xf>
    <xf numFmtId="176" fontId="25" fillId="0" borderId="0" xfId="2" applyNumberFormat="1" applyFont="1" applyFill="1" applyAlignment="1">
      <alignment horizontal="right"/>
    </xf>
    <xf numFmtId="176" fontId="1" fillId="0" borderId="39" xfId="1" applyNumberForma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12" fillId="0" borderId="41" xfId="1" applyFont="1" applyFill="1" applyBorder="1" applyAlignment="1">
      <alignment horizontal="distributed" vertical="center" wrapText="1" shrinkToFit="1"/>
    </xf>
    <xf numFmtId="0" fontId="12" fillId="0" borderId="42" xfId="1" applyFont="1" applyFill="1" applyBorder="1" applyAlignment="1">
      <alignment horizontal="distributed" vertical="center" wrapText="1" shrinkToFit="1"/>
    </xf>
    <xf numFmtId="0" fontId="12" fillId="0" borderId="44" xfId="2" applyFont="1" applyFill="1" applyBorder="1" applyAlignment="1">
      <alignment horizontal="distributed" vertical="center"/>
    </xf>
    <xf numFmtId="0" fontId="1" fillId="0" borderId="45" xfId="2" applyFont="1" applyFill="1" applyBorder="1" applyAlignment="1">
      <alignment horizontal="distributed" vertical="center"/>
    </xf>
    <xf numFmtId="0" fontId="1" fillId="0" borderId="42" xfId="2" applyFont="1" applyFill="1" applyBorder="1" applyAlignment="1">
      <alignment horizontal="distributed" vertical="center"/>
    </xf>
    <xf numFmtId="176" fontId="1" fillId="0" borderId="46" xfId="2" applyNumberFormat="1" applyFont="1" applyFill="1" applyBorder="1">
      <alignment vertical="center"/>
    </xf>
    <xf numFmtId="0" fontId="1" fillId="0" borderId="42" xfId="2" applyFont="1" applyFill="1" applyBorder="1">
      <alignment vertical="center"/>
    </xf>
    <xf numFmtId="177" fontId="25" fillId="0" borderId="46" xfId="2" applyNumberFormat="1" applyFont="1" applyFill="1" applyBorder="1" applyAlignment="1">
      <alignment horizontal="right" vertical="center"/>
    </xf>
    <xf numFmtId="177" fontId="25" fillId="0" borderId="42" xfId="2" applyNumberFormat="1" applyFont="1" applyFill="1" applyBorder="1" applyAlignment="1">
      <alignment horizontal="right" vertical="center"/>
    </xf>
    <xf numFmtId="38" fontId="1" fillId="0" borderId="48" xfId="1" applyNumberFormat="1" applyFill="1" applyBorder="1"/>
    <xf numFmtId="38" fontId="1" fillId="0" borderId="1" xfId="1" applyNumberFormat="1" applyFill="1" applyBorder="1"/>
    <xf numFmtId="176" fontId="1" fillId="0" borderId="39" xfId="2" applyNumberFormat="1" applyFont="1" applyFill="1" applyBorder="1" applyAlignment="1">
      <alignment horizontal="right"/>
    </xf>
    <xf numFmtId="176" fontId="1" fillId="0" borderId="0" xfId="2" applyNumberFormat="1" applyFont="1" applyFill="1" applyAlignment="1">
      <alignment horizontal="right"/>
    </xf>
    <xf numFmtId="0" fontId="1" fillId="0" borderId="12" xfId="2" applyFont="1" applyFill="1" applyBorder="1" applyAlignment="1">
      <alignment horizontal="distributed" vertical="center"/>
    </xf>
    <xf numFmtId="0" fontId="1" fillId="0" borderId="13" xfId="2" applyFont="1" applyFill="1" applyBorder="1" applyAlignment="1">
      <alignment horizontal="distributed" vertical="center"/>
    </xf>
    <xf numFmtId="0" fontId="1" fillId="0" borderId="9" xfId="2" applyFont="1" applyFill="1" applyBorder="1" applyAlignment="1">
      <alignment horizontal="distributed" vertical="center"/>
    </xf>
    <xf numFmtId="177" fontId="1" fillId="0" borderId="14" xfId="2" applyNumberFormat="1" applyFont="1" applyFill="1" applyBorder="1" applyAlignment="1">
      <alignment horizontal="right" vertical="center"/>
    </xf>
    <xf numFmtId="177" fontId="1" fillId="0" borderId="53" xfId="2" applyNumberFormat="1" applyFont="1" applyFill="1" applyBorder="1" applyAlignment="1">
      <alignment horizontal="right" vertical="center"/>
    </xf>
    <xf numFmtId="0" fontId="1" fillId="0" borderId="23" xfId="2" applyFont="1" applyFill="1" applyBorder="1" applyAlignment="1">
      <alignment horizontal="distributed" vertical="center"/>
    </xf>
    <xf numFmtId="0" fontId="1" fillId="0" borderId="24" xfId="2" applyFont="1" applyFill="1" applyBorder="1" applyAlignment="1">
      <alignment horizontal="distributed" vertical="center"/>
    </xf>
    <xf numFmtId="0" fontId="1" fillId="0" borderId="11" xfId="2" applyFont="1" applyFill="1" applyBorder="1">
      <alignment vertical="center"/>
    </xf>
    <xf numFmtId="0" fontId="1" fillId="0" borderId="24" xfId="2" applyFont="1" applyFill="1" applyBorder="1">
      <alignment vertical="center"/>
    </xf>
    <xf numFmtId="0" fontId="7" fillId="0" borderId="3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1" fillId="0" borderId="8" xfId="2" applyFont="1" applyFill="1" applyBorder="1" applyAlignment="1">
      <alignment horizontal="distributed" vertical="center"/>
    </xf>
    <xf numFmtId="0" fontId="1" fillId="0" borderId="14" xfId="2" applyFont="1" applyFill="1" applyBorder="1" applyAlignment="1">
      <alignment horizontal="distributed" vertical="center"/>
    </xf>
    <xf numFmtId="0" fontId="9" fillId="0" borderId="14" xfId="2" applyFont="1" applyFill="1" applyBorder="1" applyAlignment="1">
      <alignment horizontal="distributed" vertical="center"/>
    </xf>
    <xf numFmtId="0" fontId="1" fillId="0" borderId="53" xfId="2" applyFont="1" applyFill="1" applyBorder="1" applyAlignment="1">
      <alignment horizontal="distributed" vertical="center"/>
    </xf>
    <xf numFmtId="0" fontId="1" fillId="0" borderId="13" xfId="2" applyFont="1" applyFill="1" applyBorder="1">
      <alignment vertical="center"/>
    </xf>
    <xf numFmtId="0" fontId="1" fillId="0" borderId="9" xfId="2" applyFont="1" applyFill="1" applyBorder="1">
      <alignment vertical="center"/>
    </xf>
    <xf numFmtId="0" fontId="15" fillId="0" borderId="12" xfId="2" applyFont="1" applyFill="1" applyBorder="1" applyAlignment="1">
      <alignment horizontal="distributed" vertical="center" justifyLastLine="1"/>
    </xf>
    <xf numFmtId="0" fontId="15" fillId="0" borderId="13" xfId="2" applyFont="1" applyFill="1" applyBorder="1" applyAlignment="1">
      <alignment horizontal="distributed" vertical="center" justifyLastLine="1"/>
    </xf>
    <xf numFmtId="0" fontId="15" fillId="0" borderId="53" xfId="2" applyFont="1" applyFill="1" applyBorder="1" applyAlignment="1">
      <alignment horizontal="distributed" vertical="center" justifyLastLine="1"/>
    </xf>
    <xf numFmtId="0" fontId="1" fillId="0" borderId="14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53" xfId="2" applyFont="1" applyFill="1" applyBorder="1" applyAlignment="1">
      <alignment horizontal="center" vertical="center"/>
    </xf>
    <xf numFmtId="178" fontId="1" fillId="0" borderId="55" xfId="2" applyNumberFormat="1" applyFont="1" applyFill="1" applyBorder="1">
      <alignment vertical="center"/>
    </xf>
    <xf numFmtId="178" fontId="1" fillId="0" borderId="56" xfId="2" applyNumberFormat="1" applyFont="1" applyFill="1" applyBorder="1">
      <alignment vertical="center"/>
    </xf>
    <xf numFmtId="178" fontId="1" fillId="0" borderId="57" xfId="2" applyNumberFormat="1" applyFont="1" applyFill="1" applyBorder="1">
      <alignment vertical="center"/>
    </xf>
    <xf numFmtId="178" fontId="1" fillId="0" borderId="58" xfId="2" applyNumberFormat="1" applyFont="1" applyFill="1" applyBorder="1">
      <alignment vertical="center"/>
    </xf>
    <xf numFmtId="178" fontId="1" fillId="0" borderId="59" xfId="2" applyNumberFormat="1" applyFont="1" applyFill="1" applyBorder="1">
      <alignment vertical="center"/>
    </xf>
    <xf numFmtId="0" fontId="15" fillId="0" borderId="60" xfId="2" applyFont="1" applyFill="1" applyBorder="1" applyAlignment="1">
      <alignment horizontal="distributed" vertical="center" wrapText="1" justifyLastLine="1"/>
    </xf>
    <xf numFmtId="0" fontId="15" fillId="0" borderId="61" xfId="2" applyFont="1" applyFill="1" applyBorder="1" applyAlignment="1">
      <alignment horizontal="distributed" vertical="center" wrapText="1" justifyLastLine="1"/>
    </xf>
    <xf numFmtId="0" fontId="15" fillId="0" borderId="62" xfId="2" applyFont="1" applyFill="1" applyBorder="1" applyAlignment="1">
      <alignment horizontal="distributed" vertical="center" wrapText="1" justifyLastLine="1"/>
    </xf>
    <xf numFmtId="0" fontId="1" fillId="0" borderId="19" xfId="2" applyFont="1" applyFill="1" applyBorder="1" applyAlignment="1">
      <alignment horizontal="distributed" vertical="center"/>
    </xf>
    <xf numFmtId="0" fontId="1" fillId="0" borderId="17" xfId="2" applyFont="1" applyFill="1" applyBorder="1" applyAlignment="1">
      <alignment horizontal="distributed" vertical="center"/>
    </xf>
    <xf numFmtId="0" fontId="1" fillId="0" borderId="21" xfId="2" applyFont="1" applyFill="1" applyBorder="1" applyAlignment="1">
      <alignment horizontal="distributed" vertical="center"/>
    </xf>
    <xf numFmtId="0" fontId="1" fillId="0" borderId="27" xfId="2" applyFont="1" applyFill="1" applyBorder="1" applyAlignment="1">
      <alignment horizontal="distributed" vertical="center"/>
    </xf>
    <xf numFmtId="0" fontId="1" fillId="0" borderId="11" xfId="2" applyFont="1" applyFill="1" applyBorder="1" applyAlignment="1">
      <alignment horizontal="distributed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21" xfId="2" applyFont="1" applyFill="1" applyBorder="1" applyAlignment="1">
      <alignment horizontal="center" vertical="center"/>
    </xf>
    <xf numFmtId="0" fontId="1" fillId="0" borderId="28" xfId="2" applyFont="1" applyFill="1" applyBorder="1" applyAlignment="1">
      <alignment horizontal="center" vertical="center"/>
    </xf>
    <xf numFmtId="0" fontId="1" fillId="0" borderId="24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distributed" vertical="center"/>
    </xf>
    <xf numFmtId="0" fontId="1" fillId="0" borderId="25" xfId="2" applyFont="1" applyFill="1" applyBorder="1" applyAlignment="1">
      <alignment horizontal="distributed" vertical="center"/>
    </xf>
    <xf numFmtId="0" fontId="9" fillId="0" borderId="20" xfId="2" applyFont="1" applyFill="1" applyBorder="1" applyAlignment="1">
      <alignment horizontal="distributed" vertical="center"/>
    </xf>
    <xf numFmtId="0" fontId="1" fillId="0" borderId="38" xfId="2" applyFont="1" applyFill="1" applyBorder="1" applyAlignment="1">
      <alignment horizontal="distributed" vertical="center"/>
    </xf>
    <xf numFmtId="0" fontId="12" fillId="0" borderId="16" xfId="2" applyFont="1" applyFill="1" applyBorder="1" applyAlignment="1">
      <alignment horizontal="distributed" vertical="center"/>
    </xf>
    <xf numFmtId="0" fontId="12" fillId="0" borderId="21" xfId="2" applyFont="1" applyFill="1" applyBorder="1" applyAlignment="1">
      <alignment horizontal="distributed" vertical="center"/>
    </xf>
    <xf numFmtId="0" fontId="12" fillId="0" borderId="72" xfId="2" applyFont="1" applyFill="1" applyBorder="1" applyAlignment="1">
      <alignment horizontal="distributed" vertical="center"/>
    </xf>
    <xf numFmtId="0" fontId="12" fillId="0" borderId="73" xfId="2" applyFont="1" applyFill="1" applyBorder="1" applyAlignment="1">
      <alignment horizontal="distributed" vertical="center"/>
    </xf>
    <xf numFmtId="176" fontId="1" fillId="0" borderId="18" xfId="2" applyNumberFormat="1" applyFont="1" applyFill="1" applyBorder="1">
      <alignment vertical="center"/>
    </xf>
    <xf numFmtId="0" fontId="1" fillId="0" borderId="74" xfId="2" applyFont="1" applyFill="1" applyBorder="1">
      <alignment vertical="center"/>
    </xf>
    <xf numFmtId="177" fontId="25" fillId="0" borderId="18" xfId="2" applyNumberFormat="1" applyFont="1" applyFill="1" applyBorder="1">
      <alignment vertical="center"/>
    </xf>
    <xf numFmtId="0" fontId="25" fillId="0" borderId="74" xfId="2" applyFont="1" applyFill="1" applyBorder="1">
      <alignment vertical="center"/>
    </xf>
    <xf numFmtId="177" fontId="1" fillId="0" borderId="18" xfId="2" applyNumberFormat="1" applyFont="1" applyFill="1" applyBorder="1" applyAlignment="1">
      <alignment horizontal="right" vertical="center"/>
    </xf>
    <xf numFmtId="0" fontId="1" fillId="0" borderId="74" xfId="2" applyFont="1" applyFill="1" applyBorder="1" applyAlignment="1">
      <alignment horizontal="right" vertical="center"/>
    </xf>
    <xf numFmtId="176" fontId="1" fillId="0" borderId="20" xfId="2" applyNumberFormat="1" applyFont="1" applyFill="1" applyBorder="1">
      <alignment vertical="center"/>
    </xf>
    <xf numFmtId="0" fontId="1" fillId="0" borderId="17" xfId="2" applyFont="1" applyFill="1" applyBorder="1">
      <alignment vertical="center"/>
    </xf>
    <xf numFmtId="0" fontId="1" fillId="0" borderId="21" xfId="2" applyFont="1" applyFill="1" applyBorder="1">
      <alignment vertical="center"/>
    </xf>
    <xf numFmtId="0" fontId="1" fillId="0" borderId="48" xfId="2" applyFont="1" applyFill="1" applyBorder="1">
      <alignment vertical="center"/>
    </xf>
    <xf numFmtId="0" fontId="1" fillId="0" borderId="1" xfId="2" applyFont="1" applyFill="1" applyBorder="1">
      <alignment vertical="center"/>
    </xf>
    <xf numFmtId="0" fontId="1" fillId="0" borderId="73" xfId="2" applyFont="1" applyFill="1" applyBorder="1">
      <alignment vertical="center"/>
    </xf>
    <xf numFmtId="177" fontId="25" fillId="0" borderId="68" xfId="2" applyNumberFormat="1" applyFont="1" applyFill="1" applyBorder="1">
      <alignment vertical="center"/>
    </xf>
    <xf numFmtId="0" fontId="25" fillId="0" borderId="75" xfId="2" applyFont="1" applyFill="1" applyBorder="1">
      <alignment vertical="center"/>
    </xf>
    <xf numFmtId="0" fontId="9" fillId="0" borderId="28" xfId="2" applyFont="1" applyFill="1" applyBorder="1" applyAlignment="1">
      <alignment horizontal="distributed" vertical="center"/>
    </xf>
    <xf numFmtId="0" fontId="1" fillId="0" borderId="63" xfId="2" applyFont="1" applyFill="1" applyBorder="1" applyAlignment="1">
      <alignment horizontal="distributed" vertical="center"/>
    </xf>
    <xf numFmtId="176" fontId="1" fillId="0" borderId="64" xfId="2" quotePrefix="1" applyNumberFormat="1" applyFont="1" applyFill="1" applyBorder="1">
      <alignment vertical="center"/>
    </xf>
    <xf numFmtId="0" fontId="1" fillId="0" borderId="65" xfId="2" applyFont="1" applyFill="1" applyBorder="1">
      <alignment vertical="center"/>
    </xf>
    <xf numFmtId="0" fontId="1" fillId="0" borderId="67" xfId="2" applyFont="1" applyFill="1" applyBorder="1">
      <alignment vertical="center"/>
    </xf>
    <xf numFmtId="176" fontId="1" fillId="0" borderId="28" xfId="2" quotePrefix="1" applyNumberFormat="1" applyFont="1" applyFill="1" applyBorder="1">
      <alignment vertical="center"/>
    </xf>
    <xf numFmtId="0" fontId="1" fillId="0" borderId="63" xfId="2" applyFont="1" applyFill="1" applyBorder="1">
      <alignment vertical="center"/>
    </xf>
    <xf numFmtId="0" fontId="1" fillId="0" borderId="16" xfId="2" applyFont="1" applyFill="1" applyBorder="1" applyAlignment="1">
      <alignment horizontal="distributed" vertical="center"/>
    </xf>
    <xf numFmtId="176" fontId="1" fillId="0" borderId="69" xfId="2" quotePrefix="1" applyNumberFormat="1" applyFont="1" applyFill="1" applyBorder="1">
      <alignment vertical="center"/>
    </xf>
    <xf numFmtId="0" fontId="1" fillId="0" borderId="70" xfId="2" applyFont="1" applyFill="1" applyBorder="1">
      <alignment vertical="center"/>
    </xf>
    <xf numFmtId="0" fontId="1" fillId="0" borderId="71" xfId="2" applyFont="1" applyFill="1" applyBorder="1">
      <alignment vertical="center"/>
    </xf>
    <xf numFmtId="0" fontId="8" fillId="0" borderId="23" xfId="2" applyFont="1" applyFill="1" applyBorder="1" applyAlignment="1">
      <alignment horizontal="distributed" vertical="center"/>
    </xf>
    <xf numFmtId="0" fontId="8" fillId="0" borderId="24" xfId="2" applyFont="1" applyFill="1" applyBorder="1" applyAlignment="1">
      <alignment horizontal="distributed" vertical="center"/>
    </xf>
    <xf numFmtId="0" fontId="1" fillId="0" borderId="72" xfId="2" applyFont="1" applyFill="1" applyBorder="1" applyAlignment="1">
      <alignment horizontal="distributed" vertical="center"/>
    </xf>
    <xf numFmtId="0" fontId="1" fillId="0" borderId="73" xfId="2" applyFont="1" applyFill="1" applyBorder="1" applyAlignment="1">
      <alignment horizontal="distributed" vertical="center"/>
    </xf>
    <xf numFmtId="176" fontId="1" fillId="0" borderId="48" xfId="2" quotePrefix="1" applyNumberFormat="1" applyFont="1" applyFill="1" applyBorder="1" applyAlignment="1">
      <alignment horizontal="right" vertical="center"/>
    </xf>
    <xf numFmtId="0" fontId="1" fillId="0" borderId="73" xfId="2" applyFont="1" applyFill="1" applyBorder="1" applyAlignment="1">
      <alignment horizontal="right" vertical="center"/>
    </xf>
    <xf numFmtId="176" fontId="1" fillId="0" borderId="48" xfId="2" applyNumberFormat="1" applyFont="1" applyFill="1" applyBorder="1" applyAlignment="1">
      <alignment horizontal="right" vertical="center"/>
    </xf>
    <xf numFmtId="0" fontId="1" fillId="0" borderId="49" xfId="2" applyFont="1" applyFill="1" applyBorder="1" applyAlignment="1">
      <alignment horizontal="right" vertical="center"/>
    </xf>
    <xf numFmtId="176" fontId="1" fillId="0" borderId="64" xfId="2" quotePrefix="1" applyNumberFormat="1" applyFont="1" applyFill="1" applyBorder="1" applyAlignment="1">
      <alignment horizontal="right" vertical="center"/>
    </xf>
    <xf numFmtId="0" fontId="1" fillId="0" borderId="65" xfId="2" applyFont="1" applyFill="1" applyBorder="1" applyAlignment="1">
      <alignment horizontal="right" vertical="center"/>
    </xf>
    <xf numFmtId="176" fontId="1" fillId="0" borderId="64" xfId="2" applyNumberFormat="1" applyFont="1" applyFill="1" applyBorder="1" applyAlignment="1">
      <alignment horizontal="right" vertical="center"/>
    </xf>
    <xf numFmtId="0" fontId="1" fillId="0" borderId="67" xfId="2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4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C5839CC-92DC-490F-8D19-4090ADD2A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5"/>
    <pageSetUpPr fitToPage="1"/>
  </sheetPr>
  <dimension ref="A1:AO58"/>
  <sheetViews>
    <sheetView tabSelected="1" zoomScale="85" zoomScaleNormal="85" zoomScaleSheetLayoutView="85" workbookViewId="0">
      <selection activeCell="B2" sqref="B2:E2"/>
    </sheetView>
  </sheetViews>
  <sheetFormatPr defaultColWidth="6.375" defaultRowHeight="12.75" x14ac:dyDescent="0.15"/>
  <cols>
    <col min="1" max="1" width="1.625" style="1" customWidth="1"/>
    <col min="2" max="2" width="2.625" style="28" customWidth="1"/>
    <col min="3" max="3" width="1.125" style="28" customWidth="1"/>
    <col min="4" max="4" width="9.5" style="28" customWidth="1"/>
    <col min="5" max="5" width="4.625" style="28" customWidth="1"/>
    <col min="6" max="6" width="3" style="28" customWidth="1"/>
    <col min="7" max="7" width="2" style="28" customWidth="1"/>
    <col min="8" max="9" width="3.625" style="28" customWidth="1"/>
    <col min="10" max="10" width="5.625" style="28" customWidth="1"/>
    <col min="11" max="11" width="2" style="28" customWidth="1"/>
    <col min="12" max="12" width="3.625" style="28" customWidth="1"/>
    <col min="13" max="13" width="2.75" style="28" customWidth="1"/>
    <col min="14" max="14" width="2.125" style="28" customWidth="1"/>
    <col min="15" max="15" width="6.375" style="28" customWidth="1"/>
    <col min="16" max="16" width="2" style="28" customWidth="1"/>
    <col min="17" max="17" width="5.5" style="28" customWidth="1"/>
    <col min="18" max="18" width="4.625" style="28" customWidth="1"/>
    <col min="19" max="19" width="2.625" style="28" customWidth="1"/>
    <col min="20" max="20" width="5.5" style="28" customWidth="1"/>
    <col min="21" max="21" width="3.625" style="28" customWidth="1"/>
    <col min="22" max="22" width="2.625" style="28" customWidth="1"/>
    <col min="23" max="23" width="1.625" style="28" customWidth="1"/>
    <col min="24" max="25" width="3.875" style="28" customWidth="1"/>
    <col min="26" max="26" width="4.125" style="28" customWidth="1"/>
    <col min="27" max="27" width="6.625" style="28" customWidth="1"/>
    <col min="28" max="28" width="3.125" style="28" customWidth="1"/>
    <col min="29" max="29" width="1.625" style="28" customWidth="1"/>
    <col min="30" max="31" width="2.75" style="28" customWidth="1"/>
    <col min="32" max="32" width="0.125" style="28" customWidth="1"/>
    <col min="33" max="33" width="7.125" style="28" customWidth="1"/>
    <col min="34" max="34" width="2" style="28" customWidth="1"/>
    <col min="35" max="35" width="9.625" style="28" customWidth="1"/>
    <col min="36" max="36" width="1.5" style="28" customWidth="1"/>
    <col min="37" max="37" width="2.5" style="28" customWidth="1"/>
    <col min="38" max="38" width="1.125" style="29" customWidth="1"/>
    <col min="39" max="39" width="10.125" style="29" bestFit="1" customWidth="1"/>
    <col min="40" max="41" width="6.375" style="29"/>
    <col min="42" max="16384" width="6.375" style="2"/>
  </cols>
  <sheetData>
    <row r="1" spans="1:41" ht="15" customHeight="1" x14ac:dyDescent="0.15"/>
    <row r="2" spans="1:41" s="4" customFormat="1" ht="25.5" customHeight="1" x14ac:dyDescent="0.25">
      <c r="A2" s="3"/>
      <c r="B2" s="241" t="s">
        <v>
111</v>
      </c>
      <c r="C2" s="241"/>
      <c r="D2" s="241"/>
      <c r="E2" s="24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1"/>
      <c r="AM2" s="31"/>
      <c r="AN2" s="31"/>
      <c r="AO2" s="31"/>
    </row>
    <row r="3" spans="1:41" ht="19.5" customHeight="1" thickBot="1" x14ac:dyDescent="0.2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41" s="6" customFormat="1" ht="26.25" customHeight="1" x14ac:dyDescent="0.15">
      <c r="A4" s="5"/>
      <c r="B4" s="242" t="s">
        <v>
112</v>
      </c>
      <c r="C4" s="243"/>
      <c r="D4" s="243"/>
      <c r="E4" s="243"/>
      <c r="F4" s="243"/>
      <c r="G4" s="243"/>
      <c r="H4" s="243"/>
      <c r="I4" s="244"/>
      <c r="J4" s="245" t="s">
        <v>
113</v>
      </c>
      <c r="K4" s="243"/>
      <c r="L4" s="243"/>
      <c r="M4" s="243"/>
      <c r="N4" s="244"/>
      <c r="O4" s="245" t="s">
        <v>
114</v>
      </c>
      <c r="P4" s="243"/>
      <c r="Q4" s="243"/>
      <c r="R4" s="243"/>
      <c r="S4" s="243"/>
      <c r="T4" s="243"/>
      <c r="U4" s="244"/>
      <c r="V4" s="245" t="s">
        <v>
115</v>
      </c>
      <c r="W4" s="243"/>
      <c r="X4" s="243"/>
      <c r="Y4" s="243"/>
      <c r="Z4" s="243"/>
      <c r="AA4" s="243"/>
      <c r="AB4" s="244"/>
      <c r="AC4" s="245" t="s">
        <v>
116</v>
      </c>
      <c r="AD4" s="243"/>
      <c r="AE4" s="243"/>
      <c r="AF4" s="243"/>
      <c r="AG4" s="243"/>
      <c r="AH4" s="243"/>
      <c r="AI4" s="243"/>
      <c r="AJ4" s="243"/>
      <c r="AK4" s="246"/>
      <c r="AL4" s="33"/>
      <c r="AM4" s="34"/>
      <c r="AN4" s="34"/>
      <c r="AO4" s="34"/>
    </row>
    <row r="5" spans="1:41" s="8" customFormat="1" ht="28.5" customHeight="1" x14ac:dyDescent="0.4">
      <c r="A5" s="7"/>
      <c r="B5" s="256" t="s">
        <v>
117</v>
      </c>
      <c r="C5" s="257"/>
      <c r="D5" s="247">
        <v>
498109</v>
      </c>
      <c r="E5" s="247"/>
      <c r="F5" s="247"/>
      <c r="G5" s="247"/>
      <c r="H5" s="247"/>
      <c r="I5" s="35" t="s">
        <v>
118</v>
      </c>
      <c r="J5" s="258">
        <v>
40.159999999999997</v>
      </c>
      <c r="K5" s="259"/>
      <c r="L5" s="259"/>
      <c r="M5" s="259"/>
      <c r="N5" s="36" t="s">
        <v>
119</v>
      </c>
      <c r="O5" s="260">
        <v>
12404</v>
      </c>
      <c r="P5" s="247"/>
      <c r="Q5" s="247"/>
      <c r="R5" s="247"/>
      <c r="S5" s="247"/>
      <c r="T5" s="247"/>
      <c r="U5" s="35" t="s">
        <v>
118</v>
      </c>
      <c r="V5" s="260">
        <v>
498109</v>
      </c>
      <c r="W5" s="247"/>
      <c r="X5" s="247"/>
      <c r="Y5" s="247"/>
      <c r="Z5" s="247"/>
      <c r="AA5" s="247"/>
      <c r="AB5" s="37" t="s">
        <v>
118</v>
      </c>
      <c r="AC5" s="254" t="s">
        <v>
186</v>
      </c>
      <c r="AD5" s="255"/>
      <c r="AE5" s="255"/>
      <c r="AF5" s="255"/>
      <c r="AG5" s="247">
        <v>
525062</v>
      </c>
      <c r="AH5" s="247"/>
      <c r="AI5" s="247"/>
      <c r="AJ5" s="38"/>
      <c r="AK5" s="39" t="s">
        <v>
118</v>
      </c>
      <c r="AL5" s="40"/>
      <c r="AM5" s="40"/>
      <c r="AN5" s="40"/>
      <c r="AO5" s="40"/>
    </row>
    <row r="6" spans="1:41" s="8" customFormat="1" ht="28.5" customHeight="1" thickBot="1" x14ac:dyDescent="0.45">
      <c r="A6" s="7"/>
      <c r="B6" s="248" t="s">
        <v>
121</v>
      </c>
      <c r="C6" s="249"/>
      <c r="D6" s="250">
        <v>
460819</v>
      </c>
      <c r="E6" s="250"/>
      <c r="F6" s="250"/>
      <c r="G6" s="250"/>
      <c r="H6" s="250"/>
      <c r="I6" s="41" t="s">
        <v>
118</v>
      </c>
      <c r="J6" s="251">
        <v>
39.94</v>
      </c>
      <c r="K6" s="252"/>
      <c r="L6" s="252"/>
      <c r="M6" s="252"/>
      <c r="N6" s="42" t="s">
        <v>
119</v>
      </c>
      <c r="O6" s="253">
        <v>
11538</v>
      </c>
      <c r="P6" s="250"/>
      <c r="Q6" s="250"/>
      <c r="R6" s="250"/>
      <c r="S6" s="250"/>
      <c r="T6" s="250"/>
      <c r="U6" s="41" t="s">
        <v>
118</v>
      </c>
      <c r="V6" s="253">
        <v>
460819</v>
      </c>
      <c r="W6" s="250"/>
      <c r="X6" s="250"/>
      <c r="Y6" s="250"/>
      <c r="Z6" s="250"/>
      <c r="AA6" s="250"/>
      <c r="AB6" s="43" t="s">
        <v>
118</v>
      </c>
      <c r="AC6" s="254" t="s">
        <v>
120</v>
      </c>
      <c r="AD6" s="255"/>
      <c r="AE6" s="255"/>
      <c r="AF6" s="255"/>
      <c r="AG6" s="247">
        <v>
519259</v>
      </c>
      <c r="AH6" s="247"/>
      <c r="AI6" s="247"/>
      <c r="AJ6" s="44"/>
      <c r="AK6" s="45" t="s">
        <v>
118</v>
      </c>
      <c r="AL6" s="40"/>
      <c r="AM6" s="40"/>
      <c r="AN6" s="40"/>
      <c r="AO6" s="40"/>
    </row>
    <row r="7" spans="1:41" s="8" customFormat="1" ht="8.1" customHeight="1" thickBot="1" x14ac:dyDescent="0.45">
      <c r="A7" s="9"/>
      <c r="B7" s="46"/>
      <c r="C7" s="46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8"/>
      <c r="R7" s="48"/>
      <c r="S7" s="48"/>
      <c r="T7" s="48"/>
      <c r="U7" s="47"/>
      <c r="V7" s="47"/>
      <c r="W7" s="47"/>
      <c r="X7" s="47"/>
      <c r="Y7" s="47"/>
      <c r="Z7" s="47"/>
      <c r="AA7" s="47"/>
      <c r="AB7" s="47"/>
      <c r="AC7" s="47"/>
      <c r="AD7" s="48"/>
      <c r="AE7" s="48"/>
      <c r="AF7" s="49"/>
      <c r="AG7" s="46"/>
      <c r="AH7" s="47"/>
      <c r="AI7" s="47"/>
      <c r="AJ7" s="47"/>
      <c r="AK7" s="47"/>
      <c r="AL7" s="40"/>
      <c r="AM7" s="40"/>
      <c r="AN7" s="40"/>
      <c r="AO7" s="40"/>
    </row>
    <row r="8" spans="1:41" s="12" customFormat="1" ht="26.25" customHeight="1" x14ac:dyDescent="0.15">
      <c r="A8" s="10"/>
      <c r="B8" s="242" t="s">
        <v>
4</v>
      </c>
      <c r="C8" s="243"/>
      <c r="D8" s="243"/>
      <c r="E8" s="243"/>
      <c r="F8" s="244"/>
      <c r="G8" s="245" t="s">
        <v>
187</v>
      </c>
      <c r="H8" s="243"/>
      <c r="I8" s="243"/>
      <c r="J8" s="243"/>
      <c r="K8" s="243"/>
      <c r="L8" s="243"/>
      <c r="M8" s="244"/>
      <c r="N8" s="261" t="s">
        <v>
122</v>
      </c>
      <c r="O8" s="262"/>
      <c r="P8" s="262"/>
      <c r="Q8" s="262"/>
      <c r="R8" s="282"/>
      <c r="S8" s="261" t="s">
        <v>
123</v>
      </c>
      <c r="T8" s="283"/>
      <c r="U8" s="284" t="s">
        <v>
124</v>
      </c>
      <c r="V8" s="243"/>
      <c r="W8" s="243"/>
      <c r="X8" s="243"/>
      <c r="Y8" s="244"/>
      <c r="Z8" s="245" t="s">
        <v>
187</v>
      </c>
      <c r="AA8" s="243"/>
      <c r="AB8" s="243"/>
      <c r="AC8" s="243"/>
      <c r="AD8" s="243"/>
      <c r="AE8" s="243"/>
      <c r="AF8" s="244"/>
      <c r="AG8" s="261" t="s">
        <v>
122</v>
      </c>
      <c r="AH8" s="262"/>
      <c r="AI8" s="262"/>
      <c r="AJ8" s="262"/>
      <c r="AK8" s="263"/>
      <c r="AL8" s="50"/>
      <c r="AM8" s="51"/>
      <c r="AN8" s="51"/>
      <c r="AO8" s="51"/>
    </row>
    <row r="9" spans="1:41" ht="14.25" customHeight="1" x14ac:dyDescent="0.15">
      <c r="A9" s="13"/>
      <c r="B9" s="52" t="s">
        <v>
125</v>
      </c>
      <c r="C9" s="53"/>
      <c r="D9" s="54"/>
      <c r="E9" s="54"/>
      <c r="F9" s="55"/>
      <c r="G9" s="56"/>
      <c r="H9" s="55"/>
      <c r="I9" s="55"/>
      <c r="J9" s="55"/>
      <c r="K9" s="57"/>
      <c r="L9" s="57"/>
      <c r="M9" s="57" t="s">
        <v>
11</v>
      </c>
      <c r="N9" s="58"/>
      <c r="O9" s="57"/>
      <c r="P9" s="57"/>
      <c r="Q9" s="57"/>
      <c r="R9" s="59" t="s">
        <v>
13</v>
      </c>
      <c r="S9" s="58"/>
      <c r="T9" s="55" t="s">
        <v>
12</v>
      </c>
      <c r="U9" s="60"/>
      <c r="V9" s="61"/>
      <c r="W9" s="62"/>
      <c r="X9" s="61"/>
      <c r="Y9" s="61"/>
      <c r="Z9" s="63"/>
      <c r="AA9" s="62"/>
      <c r="AB9" s="57"/>
      <c r="AC9" s="57"/>
      <c r="AD9" s="57"/>
      <c r="AE9" s="64" t="s">
        <v>
13</v>
      </c>
      <c r="AF9" s="57"/>
      <c r="AG9" s="54"/>
      <c r="AH9" s="65"/>
      <c r="AI9" s="264" t="s">
        <v>
13</v>
      </c>
      <c r="AJ9" s="264"/>
      <c r="AK9" s="265"/>
      <c r="AL9" s="66"/>
    </row>
    <row r="10" spans="1:41" ht="25.5" customHeight="1" x14ac:dyDescent="0.15">
      <c r="A10" s="13"/>
      <c r="B10" s="266" t="s">
        <v>
126</v>
      </c>
      <c r="C10" s="267"/>
      <c r="D10" s="267"/>
      <c r="E10" s="267"/>
      <c r="F10" s="270" t="s">
        <v>
127</v>
      </c>
      <c r="G10" s="272">
        <v>
202814172</v>
      </c>
      <c r="H10" s="273"/>
      <c r="I10" s="273"/>
      <c r="J10" s="273"/>
      <c r="K10" s="273"/>
      <c r="L10" s="67"/>
      <c r="M10" s="68"/>
      <c r="N10" s="272">
        <v>
193991713</v>
      </c>
      <c r="O10" s="273"/>
      <c r="P10" s="273"/>
      <c r="Q10" s="273"/>
      <c r="R10" s="69"/>
      <c r="S10" s="276">
        <f>
IF(N10=0,IF(G10&gt;0,"皆増",0),IF(G10=0,"皆減",ROUND((G10-N10)/N10*100,1)))</f>
        <v>
4.5</v>
      </c>
      <c r="T10" s="277"/>
      <c r="U10" s="280" t="s">
        <v>
128</v>
      </c>
      <c r="V10" s="267"/>
      <c r="W10" s="267"/>
      <c r="X10" s="267"/>
      <c r="Y10" s="270"/>
      <c r="Z10" s="272">
        <v>
120165983</v>
      </c>
      <c r="AA10" s="273"/>
      <c r="AB10" s="273"/>
      <c r="AC10" s="273"/>
      <c r="AD10" s="70"/>
      <c r="AE10" s="71"/>
      <c r="AF10" s="272">
        <v>
113673560</v>
      </c>
      <c r="AG10" s="273"/>
      <c r="AH10" s="273"/>
      <c r="AI10" s="273"/>
      <c r="AJ10" s="70"/>
      <c r="AK10" s="72"/>
    </row>
    <row r="11" spans="1:41" ht="25.5" customHeight="1" x14ac:dyDescent="0.15">
      <c r="A11" s="13"/>
      <c r="B11" s="268"/>
      <c r="C11" s="269"/>
      <c r="D11" s="269"/>
      <c r="E11" s="269"/>
      <c r="F11" s="271"/>
      <c r="G11" s="274"/>
      <c r="H11" s="275"/>
      <c r="I11" s="275"/>
      <c r="J11" s="275"/>
      <c r="K11" s="275"/>
      <c r="L11" s="73"/>
      <c r="M11" s="74"/>
      <c r="N11" s="274"/>
      <c r="O11" s="275"/>
      <c r="P11" s="275"/>
      <c r="Q11" s="275"/>
      <c r="R11" s="75"/>
      <c r="S11" s="278"/>
      <c r="T11" s="279"/>
      <c r="U11" s="281"/>
      <c r="V11" s="269"/>
      <c r="W11" s="269"/>
      <c r="X11" s="269"/>
      <c r="Y11" s="271"/>
      <c r="Z11" s="274"/>
      <c r="AA11" s="275"/>
      <c r="AB11" s="275"/>
      <c r="AC11" s="275"/>
      <c r="AD11" s="76"/>
      <c r="AE11" s="77"/>
      <c r="AF11" s="274"/>
      <c r="AG11" s="275"/>
      <c r="AH11" s="275"/>
      <c r="AI11" s="275"/>
      <c r="AJ11" s="76"/>
      <c r="AK11" s="78"/>
    </row>
    <row r="12" spans="1:41" ht="25.5" customHeight="1" x14ac:dyDescent="0.15">
      <c r="A12" s="13"/>
      <c r="B12" s="294" t="s">
        <v>
129</v>
      </c>
      <c r="C12" s="293"/>
      <c r="D12" s="293"/>
      <c r="E12" s="293"/>
      <c r="F12" s="289" t="s">
        <v>
130</v>
      </c>
      <c r="G12" s="272">
        <v>
197551053</v>
      </c>
      <c r="H12" s="273"/>
      <c r="I12" s="273"/>
      <c r="J12" s="273"/>
      <c r="K12" s="273"/>
      <c r="L12" s="67"/>
      <c r="M12" s="68"/>
      <c r="N12" s="272">
        <v>
188828925</v>
      </c>
      <c r="O12" s="273"/>
      <c r="P12" s="273"/>
      <c r="Q12" s="273"/>
      <c r="R12" s="79"/>
      <c r="S12" s="276">
        <f t="shared" ref="S12" si="0">
IF(N12=0,IF(G12&gt;0,"皆増",0),IF(G12=0,"皆減",ROUND((G12-N12)/N12*100,1)))</f>
        <v>
4.5999999999999996</v>
      </c>
      <c r="T12" s="277"/>
      <c r="U12" s="292" t="s">
        <v>
131</v>
      </c>
      <c r="V12" s="293"/>
      <c r="W12" s="293"/>
      <c r="X12" s="293"/>
      <c r="Y12" s="289"/>
      <c r="Z12" s="272">
        <v>
57330562</v>
      </c>
      <c r="AA12" s="273"/>
      <c r="AB12" s="273"/>
      <c r="AC12" s="273"/>
      <c r="AD12" s="80"/>
      <c r="AE12" s="81" t="s">
        <v>
13</v>
      </c>
      <c r="AF12" s="272">
        <v>
55437998</v>
      </c>
      <c r="AG12" s="273"/>
      <c r="AH12" s="273"/>
      <c r="AI12" s="273"/>
      <c r="AJ12" s="80"/>
      <c r="AK12" s="82" t="s">
        <v>
13</v>
      </c>
      <c r="AL12" s="66"/>
    </row>
    <row r="13" spans="1:41" ht="25.5" customHeight="1" x14ac:dyDescent="0.15">
      <c r="A13" s="13"/>
      <c r="B13" s="268"/>
      <c r="C13" s="269"/>
      <c r="D13" s="269"/>
      <c r="E13" s="269"/>
      <c r="F13" s="271"/>
      <c r="G13" s="274"/>
      <c r="H13" s="275"/>
      <c r="I13" s="275"/>
      <c r="J13" s="275"/>
      <c r="K13" s="275"/>
      <c r="L13" s="73"/>
      <c r="M13" s="74"/>
      <c r="N13" s="274"/>
      <c r="O13" s="275"/>
      <c r="P13" s="275"/>
      <c r="Q13" s="275"/>
      <c r="R13" s="75"/>
      <c r="S13" s="278"/>
      <c r="T13" s="279"/>
      <c r="U13" s="281"/>
      <c r="V13" s="269"/>
      <c r="W13" s="269"/>
      <c r="X13" s="269"/>
      <c r="Y13" s="271"/>
      <c r="Z13" s="274"/>
      <c r="AA13" s="275"/>
      <c r="AB13" s="275"/>
      <c r="AC13" s="275"/>
      <c r="AD13" s="83"/>
      <c r="AE13" s="84"/>
      <c r="AF13" s="274"/>
      <c r="AG13" s="275"/>
      <c r="AH13" s="275"/>
      <c r="AI13" s="275"/>
      <c r="AJ13" s="83"/>
      <c r="AK13" s="85"/>
    </row>
    <row r="14" spans="1:41" ht="25.5" customHeight="1" x14ac:dyDescent="0.15">
      <c r="A14" s="13"/>
      <c r="B14" s="287" t="s">
        <v>
132</v>
      </c>
      <c r="C14" s="288"/>
      <c r="D14" s="288"/>
      <c r="E14" s="288"/>
      <c r="F14" s="289" t="s">
        <v>
133</v>
      </c>
      <c r="G14" s="290">
        <f>
G10-G12</f>
        <v>
5263119</v>
      </c>
      <c r="H14" s="291"/>
      <c r="I14" s="291"/>
      <c r="J14" s="291"/>
      <c r="K14" s="291"/>
      <c r="L14" s="67"/>
      <c r="M14" s="68"/>
      <c r="N14" s="290">
        <v>
5162788</v>
      </c>
      <c r="O14" s="291"/>
      <c r="P14" s="291"/>
      <c r="Q14" s="291"/>
      <c r="R14" s="79"/>
      <c r="S14" s="276">
        <f t="shared" ref="S14" si="1">
IF(N14=0,IF(G14&gt;0,"皆増",0),IF(G14=0,"皆減",ROUND((G14-N14)/N14*100,1)))</f>
        <v>
1.9</v>
      </c>
      <c r="T14" s="277"/>
      <c r="U14" s="292" t="s">
        <v>
134</v>
      </c>
      <c r="V14" s="293"/>
      <c r="W14" s="293"/>
      <c r="X14" s="293"/>
      <c r="Y14" s="289"/>
      <c r="Z14" s="272">
        <v>
129044291</v>
      </c>
      <c r="AA14" s="273"/>
      <c r="AB14" s="273"/>
      <c r="AC14" s="273"/>
      <c r="AD14" s="86"/>
      <c r="AE14" s="81" t="s">
        <v>
13</v>
      </c>
      <c r="AF14" s="272">
        <v>
122199041</v>
      </c>
      <c r="AG14" s="273"/>
      <c r="AH14" s="273"/>
      <c r="AI14" s="273"/>
      <c r="AJ14" s="86"/>
      <c r="AK14" s="82" t="s">
        <v>
13</v>
      </c>
      <c r="AL14" s="66"/>
    </row>
    <row r="15" spans="1:41" ht="25.5" customHeight="1" x14ac:dyDescent="0.15">
      <c r="A15" s="13"/>
      <c r="B15" s="285" t="s">
        <v>
135</v>
      </c>
      <c r="C15" s="286"/>
      <c r="D15" s="286"/>
      <c r="E15" s="286"/>
      <c r="F15" s="271"/>
      <c r="G15" s="274"/>
      <c r="H15" s="275"/>
      <c r="I15" s="275"/>
      <c r="J15" s="275"/>
      <c r="K15" s="275"/>
      <c r="L15" s="73"/>
      <c r="M15" s="74"/>
      <c r="N15" s="274"/>
      <c r="O15" s="275"/>
      <c r="P15" s="275"/>
      <c r="Q15" s="275"/>
      <c r="R15" s="75"/>
      <c r="S15" s="278"/>
      <c r="T15" s="279"/>
      <c r="U15" s="281"/>
      <c r="V15" s="269"/>
      <c r="W15" s="269"/>
      <c r="X15" s="269"/>
      <c r="Y15" s="271"/>
      <c r="Z15" s="274"/>
      <c r="AA15" s="275"/>
      <c r="AB15" s="275"/>
      <c r="AC15" s="275"/>
      <c r="AD15" s="83"/>
      <c r="AE15" s="84"/>
      <c r="AF15" s="274"/>
      <c r="AG15" s="275"/>
      <c r="AH15" s="275"/>
      <c r="AI15" s="275"/>
      <c r="AJ15" s="83"/>
      <c r="AK15" s="85"/>
      <c r="AL15" s="87"/>
    </row>
    <row r="16" spans="1:41" ht="25.5" customHeight="1" x14ac:dyDescent="0.15">
      <c r="A16" s="13"/>
      <c r="B16" s="287" t="s">
        <v>
136</v>
      </c>
      <c r="C16" s="288"/>
      <c r="D16" s="288"/>
      <c r="E16" s="288"/>
      <c r="F16" s="289" t="s">
        <v>
137</v>
      </c>
      <c r="G16" s="272">
        <v>
219478</v>
      </c>
      <c r="H16" s="273"/>
      <c r="I16" s="273"/>
      <c r="J16" s="273"/>
      <c r="K16" s="273"/>
      <c r="L16" s="67"/>
      <c r="M16" s="68"/>
      <c r="N16" s="272">
        <v>
142087</v>
      </c>
      <c r="O16" s="273"/>
      <c r="P16" s="273"/>
      <c r="Q16" s="273"/>
      <c r="R16" s="79"/>
      <c r="S16" s="276">
        <f t="shared" ref="S16" si="2">
IF(N16=0,IF(G16&gt;0,"皆増",0),IF(G16=0,"皆減",ROUND((G16-N16)/N16*100,1)))</f>
        <v>
54.5</v>
      </c>
      <c r="T16" s="277"/>
      <c r="U16" s="295" t="s">
        <v>
138</v>
      </c>
      <c r="V16" s="296"/>
      <c r="W16" s="296"/>
      <c r="X16" s="296"/>
      <c r="Y16" s="297"/>
      <c r="Z16" s="301" t="s">
        <v>
28</v>
      </c>
      <c r="AA16" s="302"/>
      <c r="AB16" s="302"/>
      <c r="AC16" s="302"/>
      <c r="AD16" s="86"/>
      <c r="AE16" s="81" t="s">
        <v>
13</v>
      </c>
      <c r="AF16" s="301" t="s">
        <v>
28</v>
      </c>
      <c r="AG16" s="302"/>
      <c r="AH16" s="302"/>
      <c r="AI16" s="302"/>
      <c r="AJ16" s="86"/>
      <c r="AK16" s="82" t="s">
        <v>
13</v>
      </c>
    </row>
    <row r="17" spans="1:41" ht="25.5" customHeight="1" x14ac:dyDescent="0.15">
      <c r="A17" s="13"/>
      <c r="B17" s="285" t="s">
        <v>
139</v>
      </c>
      <c r="C17" s="286"/>
      <c r="D17" s="286"/>
      <c r="E17" s="286"/>
      <c r="F17" s="271"/>
      <c r="G17" s="274"/>
      <c r="H17" s="275"/>
      <c r="I17" s="275"/>
      <c r="J17" s="275"/>
      <c r="K17" s="275"/>
      <c r="L17" s="73"/>
      <c r="M17" s="74"/>
      <c r="N17" s="274"/>
      <c r="O17" s="275"/>
      <c r="P17" s="275"/>
      <c r="Q17" s="275"/>
      <c r="R17" s="75"/>
      <c r="S17" s="278"/>
      <c r="T17" s="279"/>
      <c r="U17" s="298"/>
      <c r="V17" s="299"/>
      <c r="W17" s="299"/>
      <c r="X17" s="299"/>
      <c r="Y17" s="300"/>
      <c r="Z17" s="303"/>
      <c r="AA17" s="304"/>
      <c r="AB17" s="304"/>
      <c r="AC17" s="304"/>
      <c r="AD17" s="88"/>
      <c r="AE17" s="89"/>
      <c r="AF17" s="303"/>
      <c r="AG17" s="304"/>
      <c r="AH17" s="304"/>
      <c r="AI17" s="304"/>
      <c r="AJ17" s="88"/>
      <c r="AK17" s="90"/>
    </row>
    <row r="18" spans="1:41" ht="25.5" customHeight="1" x14ac:dyDescent="0.15">
      <c r="A18" s="13"/>
      <c r="B18" s="305" t="s">
        <v>
140</v>
      </c>
      <c r="C18" s="296"/>
      <c r="D18" s="296"/>
      <c r="E18" s="296"/>
      <c r="F18" s="289" t="s">
        <v>
141</v>
      </c>
      <c r="G18" s="290">
        <f>
G14-G16</f>
        <v>
5043641</v>
      </c>
      <c r="H18" s="291"/>
      <c r="I18" s="291"/>
      <c r="J18" s="291"/>
      <c r="K18" s="291"/>
      <c r="L18" s="67"/>
      <c r="M18" s="68"/>
      <c r="N18" s="290">
        <v>
5020701</v>
      </c>
      <c r="O18" s="291"/>
      <c r="P18" s="291"/>
      <c r="Q18" s="291"/>
      <c r="R18" s="79"/>
      <c r="S18" s="276">
        <f t="shared" ref="S18" si="3">
IF(N18=0,IF(G18&gt;0,"皆増",0),IF(G18=0,"皆減",ROUND((G18-N18)/N18*100,1)))</f>
        <v>
0.5</v>
      </c>
      <c r="T18" s="277"/>
      <c r="U18" s="292" t="s">
        <v>
142</v>
      </c>
      <c r="V18" s="293"/>
      <c r="W18" s="293"/>
      <c r="X18" s="293"/>
      <c r="Y18" s="289"/>
      <c r="Z18" s="307">
        <v>
0.49</v>
      </c>
      <c r="AA18" s="308"/>
      <c r="AB18" s="308"/>
      <c r="AC18" s="308"/>
      <c r="AD18" s="308"/>
      <c r="AE18" s="309"/>
      <c r="AF18" s="307">
        <v>
0.49</v>
      </c>
      <c r="AG18" s="308"/>
      <c r="AH18" s="308"/>
      <c r="AI18" s="308"/>
      <c r="AJ18" s="308"/>
      <c r="AK18" s="313"/>
      <c r="AL18" s="66"/>
    </row>
    <row r="19" spans="1:41" ht="25.5" customHeight="1" x14ac:dyDescent="0.15">
      <c r="A19" s="13"/>
      <c r="B19" s="306"/>
      <c r="C19" s="299"/>
      <c r="D19" s="299"/>
      <c r="E19" s="299"/>
      <c r="F19" s="271"/>
      <c r="G19" s="274"/>
      <c r="H19" s="275"/>
      <c r="I19" s="275"/>
      <c r="J19" s="275"/>
      <c r="K19" s="275"/>
      <c r="L19" s="73"/>
      <c r="M19" s="74"/>
      <c r="N19" s="274"/>
      <c r="O19" s="275"/>
      <c r="P19" s="275"/>
      <c r="Q19" s="275"/>
      <c r="R19" s="75"/>
      <c r="S19" s="278"/>
      <c r="T19" s="279"/>
      <c r="U19" s="281"/>
      <c r="V19" s="269"/>
      <c r="W19" s="269"/>
      <c r="X19" s="269"/>
      <c r="Y19" s="271"/>
      <c r="Z19" s="310"/>
      <c r="AA19" s="311"/>
      <c r="AB19" s="311"/>
      <c r="AC19" s="311"/>
      <c r="AD19" s="311"/>
      <c r="AE19" s="312"/>
      <c r="AF19" s="310"/>
      <c r="AG19" s="311"/>
      <c r="AH19" s="311"/>
      <c r="AI19" s="311"/>
      <c r="AJ19" s="311"/>
      <c r="AK19" s="314"/>
      <c r="AL19" s="87"/>
    </row>
    <row r="20" spans="1:41" ht="25.5" customHeight="1" x14ac:dyDescent="0.15">
      <c r="A20" s="13"/>
      <c r="B20" s="294" t="s">
        <v>
143</v>
      </c>
      <c r="C20" s="293"/>
      <c r="D20" s="293"/>
      <c r="E20" s="293"/>
      <c r="F20" s="289" t="s">
        <v>
144</v>
      </c>
      <c r="G20" s="272">
        <v>
22940</v>
      </c>
      <c r="H20" s="273"/>
      <c r="I20" s="273"/>
      <c r="J20" s="273"/>
      <c r="K20" s="273"/>
      <c r="L20" s="67"/>
      <c r="M20" s="68"/>
      <c r="N20" s="272">
        <v>
190413</v>
      </c>
      <c r="O20" s="273"/>
      <c r="P20" s="273"/>
      <c r="Q20" s="273"/>
      <c r="R20" s="79"/>
      <c r="S20" s="315"/>
      <c r="T20" s="316"/>
      <c r="U20" s="295" t="s">
        <v>
145</v>
      </c>
      <c r="V20" s="296"/>
      <c r="W20" s="296"/>
      <c r="X20" s="296"/>
      <c r="Y20" s="297"/>
      <c r="Z20" s="91"/>
      <c r="AA20" s="319">
        <v>
3.9</v>
      </c>
      <c r="AB20" s="319"/>
      <c r="AC20" s="319"/>
      <c r="AD20" s="92"/>
      <c r="AE20" s="93" t="s">
        <v>
12</v>
      </c>
      <c r="AF20" s="91"/>
      <c r="AG20" s="319">
        <v>
4.0999999999999996</v>
      </c>
      <c r="AH20" s="319"/>
      <c r="AI20" s="319"/>
      <c r="AJ20" s="92"/>
      <c r="AK20" s="94" t="s">
        <v>
12</v>
      </c>
      <c r="AL20" s="66"/>
    </row>
    <row r="21" spans="1:41" ht="25.5" customHeight="1" x14ac:dyDescent="0.15">
      <c r="A21" s="13"/>
      <c r="B21" s="268"/>
      <c r="C21" s="269"/>
      <c r="D21" s="269"/>
      <c r="E21" s="269"/>
      <c r="F21" s="271"/>
      <c r="G21" s="274"/>
      <c r="H21" s="275"/>
      <c r="I21" s="275"/>
      <c r="J21" s="275"/>
      <c r="K21" s="275"/>
      <c r="L21" s="73"/>
      <c r="M21" s="74"/>
      <c r="N21" s="274"/>
      <c r="O21" s="275"/>
      <c r="P21" s="275"/>
      <c r="Q21" s="275"/>
      <c r="R21" s="75"/>
      <c r="S21" s="317"/>
      <c r="T21" s="318"/>
      <c r="U21" s="298"/>
      <c r="V21" s="299"/>
      <c r="W21" s="299"/>
      <c r="X21" s="299"/>
      <c r="Y21" s="300"/>
      <c r="Z21" s="95"/>
      <c r="AA21" s="320"/>
      <c r="AB21" s="320"/>
      <c r="AC21" s="320"/>
      <c r="AD21" s="96"/>
      <c r="AE21" s="97"/>
      <c r="AF21" s="95"/>
      <c r="AG21" s="320"/>
      <c r="AH21" s="320"/>
      <c r="AI21" s="320"/>
      <c r="AJ21" s="96"/>
      <c r="AK21" s="98"/>
    </row>
    <row r="22" spans="1:41" ht="25.5" customHeight="1" x14ac:dyDescent="0.15">
      <c r="A22" s="13"/>
      <c r="B22" s="294" t="s">
        <v>
37</v>
      </c>
      <c r="C22" s="293"/>
      <c r="D22" s="293"/>
      <c r="E22" s="293"/>
      <c r="F22" s="289" t="s">
        <v>
146</v>
      </c>
      <c r="G22" s="272">
        <v>
2512782</v>
      </c>
      <c r="H22" s="273"/>
      <c r="I22" s="273"/>
      <c r="J22" s="273"/>
      <c r="K22" s="273"/>
      <c r="L22" s="67"/>
      <c r="M22" s="68"/>
      <c r="N22" s="272">
        <v>
2419066</v>
      </c>
      <c r="O22" s="273"/>
      <c r="P22" s="273"/>
      <c r="Q22" s="273"/>
      <c r="R22" s="79"/>
      <c r="S22" s="276">
        <f t="shared" ref="S22" si="4">
IF(N22=0,IF(G22&gt;0,"皆増",0),IF(G22=0,"皆減",ROUND((G22-N22)/N22*100,1)))</f>
        <v>
3.9</v>
      </c>
      <c r="T22" s="277"/>
      <c r="U22" s="295" t="s">
        <v>
10</v>
      </c>
      <c r="V22" s="296"/>
      <c r="W22" s="296"/>
      <c r="X22" s="296"/>
      <c r="Y22" s="297"/>
      <c r="Z22" s="91"/>
      <c r="AA22" s="321">
        <v>
75.2</v>
      </c>
      <c r="AB22" s="321"/>
      <c r="AC22" s="321"/>
      <c r="AD22" s="92"/>
      <c r="AE22" s="93" t="s">
        <v>
12</v>
      </c>
      <c r="AF22" s="91"/>
      <c r="AG22" s="321">
        <v>
77.5</v>
      </c>
      <c r="AH22" s="321"/>
      <c r="AI22" s="321"/>
      <c r="AJ22" s="92"/>
      <c r="AK22" s="94" t="s">
        <v>
12</v>
      </c>
      <c r="AL22" s="99"/>
    </row>
    <row r="23" spans="1:41" ht="25.5" customHeight="1" x14ac:dyDescent="0.15">
      <c r="A23" s="13"/>
      <c r="B23" s="268"/>
      <c r="C23" s="269"/>
      <c r="D23" s="269"/>
      <c r="E23" s="269"/>
      <c r="F23" s="271"/>
      <c r="G23" s="274"/>
      <c r="H23" s="275"/>
      <c r="I23" s="275"/>
      <c r="J23" s="275"/>
      <c r="K23" s="275"/>
      <c r="L23" s="73"/>
      <c r="M23" s="74"/>
      <c r="N23" s="274"/>
      <c r="O23" s="275"/>
      <c r="P23" s="275"/>
      <c r="Q23" s="275"/>
      <c r="R23" s="75"/>
      <c r="S23" s="278"/>
      <c r="T23" s="279"/>
      <c r="U23" s="298"/>
      <c r="V23" s="299"/>
      <c r="W23" s="299"/>
      <c r="X23" s="299"/>
      <c r="Y23" s="300"/>
      <c r="Z23" s="95"/>
      <c r="AA23" s="322"/>
      <c r="AB23" s="322"/>
      <c r="AC23" s="322"/>
      <c r="AD23" s="100"/>
      <c r="AE23" s="97"/>
      <c r="AF23" s="95"/>
      <c r="AG23" s="322"/>
      <c r="AH23" s="322"/>
      <c r="AI23" s="322"/>
      <c r="AJ23" s="100"/>
      <c r="AK23" s="98"/>
      <c r="AL23" s="99"/>
    </row>
    <row r="24" spans="1:41" ht="25.5" customHeight="1" x14ac:dyDescent="0.15">
      <c r="A24" s="13"/>
      <c r="B24" s="294" t="s">
        <v>
147</v>
      </c>
      <c r="C24" s="293"/>
      <c r="D24" s="293"/>
      <c r="E24" s="293"/>
      <c r="F24" s="289" t="s">
        <v>
148</v>
      </c>
      <c r="G24" s="272">
        <v>
0</v>
      </c>
      <c r="H24" s="273"/>
      <c r="I24" s="273"/>
      <c r="J24" s="273"/>
      <c r="K24" s="273"/>
      <c r="L24" s="67"/>
      <c r="M24" s="68"/>
      <c r="N24" s="272">
        <v>
0</v>
      </c>
      <c r="O24" s="273"/>
      <c r="P24" s="273"/>
      <c r="Q24" s="273"/>
      <c r="R24" s="79"/>
      <c r="S24" s="276" t="s">
        <v>
188</v>
      </c>
      <c r="T24" s="277"/>
      <c r="U24" s="295" t="s">
        <v>
149</v>
      </c>
      <c r="V24" s="296"/>
      <c r="W24" s="296"/>
      <c r="X24" s="296"/>
      <c r="Y24" s="297"/>
      <c r="Z24" s="323">
        <v>
25685845</v>
      </c>
      <c r="AA24" s="324"/>
      <c r="AB24" s="324"/>
      <c r="AC24" s="324"/>
      <c r="AD24" s="86"/>
      <c r="AE24" s="81" t="s">
        <v>
13</v>
      </c>
      <c r="AF24" s="323">
        <v>
27204452</v>
      </c>
      <c r="AG24" s="324"/>
      <c r="AH24" s="324"/>
      <c r="AI24" s="324"/>
      <c r="AJ24" s="86"/>
      <c r="AK24" s="82" t="s">
        <v>
13</v>
      </c>
      <c r="AL24" s="66"/>
    </row>
    <row r="25" spans="1:41" ht="25.5" customHeight="1" x14ac:dyDescent="0.15">
      <c r="A25" s="13"/>
      <c r="B25" s="268"/>
      <c r="C25" s="269"/>
      <c r="D25" s="269"/>
      <c r="E25" s="269"/>
      <c r="F25" s="271"/>
      <c r="G25" s="274"/>
      <c r="H25" s="275"/>
      <c r="I25" s="275"/>
      <c r="J25" s="275"/>
      <c r="K25" s="275"/>
      <c r="L25" s="73"/>
      <c r="M25" s="74"/>
      <c r="N25" s="274"/>
      <c r="O25" s="275"/>
      <c r="P25" s="275"/>
      <c r="Q25" s="275"/>
      <c r="R25" s="75"/>
      <c r="S25" s="278"/>
      <c r="T25" s="279"/>
      <c r="U25" s="298"/>
      <c r="V25" s="299"/>
      <c r="W25" s="299"/>
      <c r="X25" s="299"/>
      <c r="Y25" s="300"/>
      <c r="Z25" s="325"/>
      <c r="AA25" s="326"/>
      <c r="AB25" s="326"/>
      <c r="AC25" s="326"/>
      <c r="AD25" s="83"/>
      <c r="AE25" s="84"/>
      <c r="AF25" s="325"/>
      <c r="AG25" s="326"/>
      <c r="AH25" s="326"/>
      <c r="AI25" s="326"/>
      <c r="AJ25" s="83"/>
      <c r="AK25" s="85"/>
    </row>
    <row r="26" spans="1:41" ht="25.5" customHeight="1" x14ac:dyDescent="0.15">
      <c r="A26" s="13"/>
      <c r="B26" s="294" t="s">
        <v>
150</v>
      </c>
      <c r="C26" s="293"/>
      <c r="D26" s="293"/>
      <c r="E26" s="293"/>
      <c r="F26" s="289" t="s">
        <v>
151</v>
      </c>
      <c r="G26" s="272">
        <v>
0</v>
      </c>
      <c r="H26" s="273"/>
      <c r="I26" s="273"/>
      <c r="J26" s="273"/>
      <c r="K26" s="273"/>
      <c r="L26" s="67"/>
      <c r="M26" s="68"/>
      <c r="N26" s="272">
        <v>
4300000</v>
      </c>
      <c r="O26" s="273"/>
      <c r="P26" s="273"/>
      <c r="Q26" s="273"/>
      <c r="R26" s="79"/>
      <c r="S26" s="276" t="str">
        <f t="shared" ref="S26" si="5">
IF(N26=0,IF(G26&gt;0,"皆増",0),IF(G26=0,"皆減",ROUND((G26-N26)/N26*100,1)))</f>
        <v>
皆減</v>
      </c>
      <c r="T26" s="277"/>
      <c r="U26" s="295" t="s">
        <v>
152</v>
      </c>
      <c r="V26" s="296"/>
      <c r="W26" s="296"/>
      <c r="X26" s="296"/>
      <c r="Y26" s="297"/>
      <c r="Z26" s="323">
        <v>
6219543</v>
      </c>
      <c r="AA26" s="324"/>
      <c r="AB26" s="324"/>
      <c r="AC26" s="324"/>
      <c r="AD26" s="86"/>
      <c r="AE26" s="81" t="s">
        <v>
13</v>
      </c>
      <c r="AF26" s="323">
        <v>
6390644</v>
      </c>
      <c r="AG26" s="324"/>
      <c r="AH26" s="324"/>
      <c r="AI26" s="324"/>
      <c r="AJ26" s="86"/>
      <c r="AK26" s="82" t="s">
        <v>
13</v>
      </c>
      <c r="AL26" s="66"/>
    </row>
    <row r="27" spans="1:41" ht="25.5" customHeight="1" x14ac:dyDescent="0.15">
      <c r="A27" s="13"/>
      <c r="B27" s="268"/>
      <c r="C27" s="269"/>
      <c r="D27" s="269"/>
      <c r="E27" s="269"/>
      <c r="F27" s="271"/>
      <c r="G27" s="274"/>
      <c r="H27" s="275"/>
      <c r="I27" s="275"/>
      <c r="J27" s="275"/>
      <c r="K27" s="275"/>
      <c r="L27" s="73"/>
      <c r="M27" s="74"/>
      <c r="N27" s="274"/>
      <c r="O27" s="275"/>
      <c r="P27" s="275"/>
      <c r="Q27" s="275"/>
      <c r="R27" s="75"/>
      <c r="S27" s="278"/>
      <c r="T27" s="279"/>
      <c r="U27" s="298"/>
      <c r="V27" s="299"/>
      <c r="W27" s="299"/>
      <c r="X27" s="299"/>
      <c r="Y27" s="300"/>
      <c r="Z27" s="325"/>
      <c r="AA27" s="326"/>
      <c r="AB27" s="326"/>
      <c r="AC27" s="326"/>
      <c r="AD27" s="101"/>
      <c r="AE27" s="102"/>
      <c r="AF27" s="325"/>
      <c r="AG27" s="326"/>
      <c r="AH27" s="326"/>
      <c r="AI27" s="326"/>
      <c r="AJ27" s="101"/>
      <c r="AK27" s="103"/>
    </row>
    <row r="28" spans="1:41" ht="25.5" customHeight="1" x14ac:dyDescent="0.15">
      <c r="A28" s="13"/>
      <c r="B28" s="287" t="s">
        <v>
153</v>
      </c>
      <c r="C28" s="288"/>
      <c r="D28" s="288"/>
      <c r="E28" s="288"/>
      <c r="F28" s="289" t="s">
        <v>
154</v>
      </c>
      <c r="G28" s="290">
        <f>
G20+G22+G24-G26</f>
        <v>
2535722</v>
      </c>
      <c r="H28" s="291"/>
      <c r="I28" s="291"/>
      <c r="J28" s="291"/>
      <c r="K28" s="291"/>
      <c r="L28" s="67"/>
      <c r="M28" s="68"/>
      <c r="N28" s="290">
        <v>
-1690521</v>
      </c>
      <c r="O28" s="291"/>
      <c r="P28" s="291"/>
      <c r="Q28" s="291"/>
      <c r="R28" s="79"/>
      <c r="S28" s="315"/>
      <c r="T28" s="316"/>
      <c r="U28" s="332"/>
      <c r="V28" s="333"/>
      <c r="W28" s="333"/>
      <c r="X28" s="333"/>
      <c r="Y28" s="334"/>
      <c r="Z28" s="338"/>
      <c r="AA28" s="339"/>
      <c r="AB28" s="339"/>
      <c r="AC28" s="339"/>
      <c r="AD28" s="339"/>
      <c r="AE28" s="340"/>
      <c r="AF28" s="338"/>
      <c r="AG28" s="339"/>
      <c r="AH28" s="339"/>
      <c r="AI28" s="339"/>
      <c r="AJ28" s="339"/>
      <c r="AK28" s="344"/>
      <c r="AL28" s="66"/>
    </row>
    <row r="29" spans="1:41" ht="25.5" customHeight="1" thickBot="1" x14ac:dyDescent="0.2">
      <c r="A29" s="13"/>
      <c r="B29" s="346" t="s">
        <v>
155</v>
      </c>
      <c r="C29" s="347"/>
      <c r="D29" s="347"/>
      <c r="E29" s="347"/>
      <c r="F29" s="327"/>
      <c r="G29" s="328"/>
      <c r="H29" s="329"/>
      <c r="I29" s="329"/>
      <c r="J29" s="329"/>
      <c r="K29" s="329"/>
      <c r="L29" s="104"/>
      <c r="M29" s="105"/>
      <c r="N29" s="328"/>
      <c r="O29" s="329"/>
      <c r="P29" s="329"/>
      <c r="Q29" s="329"/>
      <c r="R29" s="106"/>
      <c r="S29" s="330"/>
      <c r="T29" s="331"/>
      <c r="U29" s="335"/>
      <c r="V29" s="336"/>
      <c r="W29" s="336"/>
      <c r="X29" s="336"/>
      <c r="Y29" s="337"/>
      <c r="Z29" s="341"/>
      <c r="AA29" s="342"/>
      <c r="AB29" s="342"/>
      <c r="AC29" s="342"/>
      <c r="AD29" s="342"/>
      <c r="AE29" s="343"/>
      <c r="AF29" s="341"/>
      <c r="AG29" s="342"/>
      <c r="AH29" s="342"/>
      <c r="AI29" s="342"/>
      <c r="AJ29" s="342"/>
      <c r="AK29" s="345"/>
    </row>
    <row r="30" spans="1:41" ht="7.5" customHeight="1" thickBot="1" x14ac:dyDescent="0.2">
      <c r="B30" s="107"/>
      <c r="C30" s="107"/>
      <c r="D30" s="107"/>
      <c r="E30" s="107"/>
      <c r="F30" s="108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10"/>
      <c r="S30" s="110"/>
      <c r="T30" s="107"/>
      <c r="U30" s="107"/>
      <c r="V30" s="107"/>
      <c r="W30" s="107"/>
      <c r="X30" s="107"/>
      <c r="Y30" s="107"/>
      <c r="Z30" s="107"/>
      <c r="AA30" s="107"/>
      <c r="AB30" s="107"/>
      <c r="AC30" s="111"/>
      <c r="AD30" s="111"/>
      <c r="AE30" s="111"/>
      <c r="AF30" s="111"/>
      <c r="AG30" s="111"/>
      <c r="AH30" s="348"/>
      <c r="AI30" s="348"/>
      <c r="AJ30" s="111"/>
      <c r="AK30" s="111"/>
    </row>
    <row r="31" spans="1:41" s="12" customFormat="1" ht="13.5" customHeight="1" x14ac:dyDescent="0.15">
      <c r="A31" s="10"/>
      <c r="B31" s="349" t="s">
        <v>
189</v>
      </c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50"/>
      <c r="X31" s="112"/>
      <c r="Y31" s="112"/>
      <c r="Z31" s="353" t="s">
        <v>
156</v>
      </c>
      <c r="AA31" s="353"/>
      <c r="AB31" s="353"/>
      <c r="AC31" s="353"/>
      <c r="AD31" s="353"/>
      <c r="AE31" s="353"/>
      <c r="AF31" s="353"/>
      <c r="AG31" s="353"/>
      <c r="AH31" s="353"/>
      <c r="AI31" s="353"/>
      <c r="AJ31" s="353"/>
      <c r="AK31" s="354"/>
      <c r="AL31" s="50"/>
      <c r="AM31" s="51"/>
      <c r="AN31" s="51"/>
      <c r="AO31" s="51"/>
    </row>
    <row r="32" spans="1:41" s="12" customFormat="1" ht="13.5" customHeight="1" x14ac:dyDescent="0.15">
      <c r="A32" s="10"/>
      <c r="B32" s="351"/>
      <c r="C32" s="352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52"/>
      <c r="T32" s="352"/>
      <c r="U32" s="352"/>
      <c r="V32" s="352"/>
      <c r="W32" s="352"/>
      <c r="X32" s="113"/>
      <c r="Y32" s="113"/>
      <c r="Z32" s="355"/>
      <c r="AA32" s="355"/>
      <c r="AB32" s="355"/>
      <c r="AC32" s="355"/>
      <c r="AD32" s="355"/>
      <c r="AE32" s="355"/>
      <c r="AF32" s="355"/>
      <c r="AG32" s="355"/>
      <c r="AH32" s="355"/>
      <c r="AI32" s="355"/>
      <c r="AJ32" s="355"/>
      <c r="AK32" s="356"/>
      <c r="AL32" s="50"/>
      <c r="AM32" s="51"/>
      <c r="AN32" s="51"/>
      <c r="AO32" s="51"/>
    </row>
    <row r="33" spans="1:41" s="12" customFormat="1" ht="23.25" customHeight="1" x14ac:dyDescent="0.15">
      <c r="A33" s="10"/>
      <c r="B33" s="357" t="s">
        <v>
4</v>
      </c>
      <c r="C33" s="358"/>
      <c r="D33" s="358"/>
      <c r="E33" s="358"/>
      <c r="F33" s="359"/>
      <c r="G33" s="360" t="s">
        <v>
187</v>
      </c>
      <c r="H33" s="358"/>
      <c r="I33" s="358"/>
      <c r="J33" s="358"/>
      <c r="K33" s="358"/>
      <c r="L33" s="358"/>
      <c r="M33" s="359"/>
      <c r="N33" s="361" t="s">
        <v>
122</v>
      </c>
      <c r="O33" s="362"/>
      <c r="P33" s="362"/>
      <c r="Q33" s="362"/>
      <c r="R33" s="363"/>
      <c r="S33" s="364" t="s">
        <v>
157</v>
      </c>
      <c r="T33" s="358"/>
      <c r="U33" s="358"/>
      <c r="V33" s="358"/>
      <c r="W33" s="358"/>
      <c r="X33" s="358"/>
      <c r="Y33" s="359"/>
      <c r="Z33" s="360" t="s">
        <v>
187</v>
      </c>
      <c r="AA33" s="358"/>
      <c r="AB33" s="358"/>
      <c r="AC33" s="358"/>
      <c r="AD33" s="358"/>
      <c r="AE33" s="358"/>
      <c r="AF33" s="359"/>
      <c r="AG33" s="361" t="s">
        <v>
122</v>
      </c>
      <c r="AH33" s="362"/>
      <c r="AI33" s="362"/>
      <c r="AJ33" s="362"/>
      <c r="AK33" s="365"/>
      <c r="AL33" s="50"/>
      <c r="AM33" s="51"/>
      <c r="AN33" s="51"/>
      <c r="AO33" s="51"/>
    </row>
    <row r="34" spans="1:41" ht="26.25" customHeight="1" x14ac:dyDescent="0.15">
      <c r="A34" s="13"/>
      <c r="B34" s="294" t="s">
        <v>
158</v>
      </c>
      <c r="C34" s="293"/>
      <c r="D34" s="293"/>
      <c r="E34" s="293"/>
      <c r="F34" s="289"/>
      <c r="G34" s="114"/>
      <c r="H34" s="302" t="s">
        <v>
188</v>
      </c>
      <c r="I34" s="302"/>
      <c r="J34" s="302"/>
      <c r="K34" s="302"/>
      <c r="L34" s="67" t="s">
        <v>
159</v>
      </c>
      <c r="M34" s="68"/>
      <c r="N34" s="115"/>
      <c r="O34" s="366" t="s">
        <v>
28</v>
      </c>
      <c r="P34" s="366"/>
      <c r="Q34" s="366"/>
      <c r="R34" s="116" t="s">
        <v>
159</v>
      </c>
      <c r="S34" s="367" t="s">
        <v>
160</v>
      </c>
      <c r="T34" s="368"/>
      <c r="U34" s="368"/>
      <c r="V34" s="368"/>
      <c r="W34" s="368"/>
      <c r="X34" s="368"/>
      <c r="Y34" s="369"/>
      <c r="Z34" s="91"/>
      <c r="AA34" s="373">
        <v>
-4</v>
      </c>
      <c r="AB34" s="373"/>
      <c r="AC34" s="373"/>
      <c r="AD34" s="92"/>
      <c r="AE34" s="93" t="s">
        <v>
12</v>
      </c>
      <c r="AF34" s="92"/>
      <c r="AG34" s="373">
        <v>
-4.2</v>
      </c>
      <c r="AH34" s="373"/>
      <c r="AI34" s="373"/>
      <c r="AJ34" s="117" t="s">
        <v>
159</v>
      </c>
      <c r="AK34" s="94"/>
      <c r="AL34" s="66"/>
    </row>
    <row r="35" spans="1:41" ht="26.25" customHeight="1" x14ac:dyDescent="0.15">
      <c r="A35" s="13"/>
      <c r="B35" s="268"/>
      <c r="C35" s="269"/>
      <c r="D35" s="269"/>
      <c r="E35" s="269"/>
      <c r="F35" s="271"/>
      <c r="G35" s="95" t="s">
        <v>
161</v>
      </c>
      <c r="H35" s="118"/>
      <c r="I35" s="311">
        <v>
11.25</v>
      </c>
      <c r="J35" s="311"/>
      <c r="K35" s="118"/>
      <c r="L35" s="73" t="s">
        <v>
162</v>
      </c>
      <c r="M35" s="74"/>
      <c r="N35" s="119" t="s">
        <v>
161</v>
      </c>
      <c r="O35" s="374">
        <v>
11.25</v>
      </c>
      <c r="P35" s="374"/>
      <c r="Q35" s="374"/>
      <c r="R35" s="120" t="s">
        <v>
162</v>
      </c>
      <c r="S35" s="370"/>
      <c r="T35" s="371"/>
      <c r="U35" s="371"/>
      <c r="V35" s="371"/>
      <c r="W35" s="371"/>
      <c r="X35" s="371"/>
      <c r="Y35" s="372"/>
      <c r="Z35" s="95" t="s">
        <v>
161</v>
      </c>
      <c r="AA35" s="375">
        <v>
25</v>
      </c>
      <c r="AB35" s="375"/>
      <c r="AC35" s="375"/>
      <c r="AD35" s="100"/>
      <c r="AE35" s="97" t="s">
        <v>
162</v>
      </c>
      <c r="AF35" s="95" t="s">
        <v>
161</v>
      </c>
      <c r="AG35" s="376" t="s">
        <v>
190</v>
      </c>
      <c r="AH35" s="376"/>
      <c r="AI35" s="376"/>
      <c r="AJ35" s="121" t="s">
        <v>
162</v>
      </c>
      <c r="AK35" s="98"/>
    </row>
    <row r="36" spans="1:41" ht="26.25" customHeight="1" x14ac:dyDescent="0.15">
      <c r="A36" s="13"/>
      <c r="B36" s="294" t="s">
        <v>
163</v>
      </c>
      <c r="C36" s="293"/>
      <c r="D36" s="293"/>
      <c r="E36" s="293"/>
      <c r="F36" s="289"/>
      <c r="G36" s="114"/>
      <c r="H36" s="302" t="s">
        <v>
188</v>
      </c>
      <c r="I36" s="302"/>
      <c r="J36" s="302"/>
      <c r="K36" s="302"/>
      <c r="L36" s="67" t="s">
        <v>
159</v>
      </c>
      <c r="M36" s="68"/>
      <c r="N36" s="115"/>
      <c r="O36" s="366" t="s">
        <v>
188</v>
      </c>
      <c r="P36" s="366"/>
      <c r="Q36" s="366"/>
      <c r="R36" s="116" t="s">
        <v>
159</v>
      </c>
      <c r="S36" s="367" t="s">
        <v>
164</v>
      </c>
      <c r="T36" s="368"/>
      <c r="U36" s="368"/>
      <c r="V36" s="368"/>
      <c r="W36" s="368"/>
      <c r="X36" s="368"/>
      <c r="Y36" s="369"/>
      <c r="Z36" s="91"/>
      <c r="AA36" s="373" t="s">
        <v>
188</v>
      </c>
      <c r="AB36" s="373"/>
      <c r="AC36" s="373"/>
      <c r="AD36" s="92"/>
      <c r="AE36" s="93" t="s">
        <v>
12</v>
      </c>
      <c r="AF36" s="122"/>
      <c r="AG36" s="373" t="s">
        <v>
28</v>
      </c>
      <c r="AH36" s="373"/>
      <c r="AI36" s="373"/>
      <c r="AJ36" s="123" t="s">
        <v>
159</v>
      </c>
      <c r="AK36" s="124"/>
      <c r="AL36" s="66"/>
    </row>
    <row r="37" spans="1:41" ht="26.25" customHeight="1" thickBot="1" x14ac:dyDescent="0.2">
      <c r="A37" s="13"/>
      <c r="B37" s="377"/>
      <c r="C37" s="378"/>
      <c r="D37" s="378"/>
      <c r="E37" s="378"/>
      <c r="F37" s="327"/>
      <c r="G37" s="125" t="s">
        <v>
161</v>
      </c>
      <c r="H37" s="126"/>
      <c r="I37" s="382">
        <v>
16.25</v>
      </c>
      <c r="J37" s="382"/>
      <c r="K37" s="126"/>
      <c r="L37" s="104" t="s">
        <v>
162</v>
      </c>
      <c r="M37" s="105"/>
      <c r="N37" s="127" t="s">
        <v>
161</v>
      </c>
      <c r="O37" s="383">
        <v>
16.25</v>
      </c>
      <c r="P37" s="383"/>
      <c r="Q37" s="383"/>
      <c r="R37" s="128" t="s">
        <v>
162</v>
      </c>
      <c r="S37" s="379"/>
      <c r="T37" s="380"/>
      <c r="U37" s="380"/>
      <c r="V37" s="380"/>
      <c r="W37" s="380"/>
      <c r="X37" s="380"/>
      <c r="Y37" s="381"/>
      <c r="Z37" s="125" t="s">
        <v>
161</v>
      </c>
      <c r="AA37" s="384">
        <v>
350</v>
      </c>
      <c r="AB37" s="384"/>
      <c r="AC37" s="384"/>
      <c r="AD37" s="129"/>
      <c r="AE37" s="130" t="s">
        <v>
162</v>
      </c>
      <c r="AF37" s="125" t="s">
        <v>
161</v>
      </c>
      <c r="AG37" s="385" t="s">
        <v>
191</v>
      </c>
      <c r="AH37" s="385"/>
      <c r="AI37" s="385"/>
      <c r="AJ37" s="131" t="s">
        <v>
162</v>
      </c>
      <c r="AK37" s="132"/>
    </row>
    <row r="38" spans="1:41" ht="8.25" customHeight="1" thickBot="1" x14ac:dyDescent="0.2">
      <c r="B38" s="133"/>
      <c r="C38" s="133"/>
      <c r="D38" s="133"/>
      <c r="E38" s="133"/>
      <c r="F38" s="133"/>
      <c r="G38" s="44"/>
      <c r="H38" s="44"/>
      <c r="I38" s="134"/>
      <c r="J38" s="134"/>
      <c r="K38" s="44"/>
      <c r="L38" s="67"/>
      <c r="M38" s="67"/>
      <c r="N38" s="135"/>
      <c r="O38" s="135"/>
      <c r="P38" s="135"/>
      <c r="Q38" s="135"/>
      <c r="R38" s="135"/>
      <c r="S38" s="136"/>
      <c r="T38" s="136"/>
      <c r="U38" s="136"/>
      <c r="V38" s="136"/>
      <c r="W38" s="136"/>
      <c r="X38" s="136"/>
      <c r="Y38" s="136"/>
      <c r="Z38" s="44"/>
      <c r="AA38" s="137"/>
      <c r="AB38" s="137"/>
      <c r="AC38" s="137"/>
      <c r="AD38" s="92"/>
      <c r="AE38" s="92"/>
      <c r="AF38" s="70"/>
      <c r="AG38" s="70"/>
      <c r="AH38" s="70"/>
      <c r="AI38" s="70"/>
      <c r="AJ38" s="70"/>
      <c r="AK38" s="70"/>
    </row>
    <row r="39" spans="1:41" ht="27" customHeight="1" x14ac:dyDescent="0.15">
      <c r="A39" s="13"/>
      <c r="B39" s="408" t="s">
        <v>
165</v>
      </c>
      <c r="C39" s="409"/>
      <c r="D39" s="409"/>
      <c r="E39" s="409"/>
      <c r="F39" s="409"/>
      <c r="G39" s="409"/>
      <c r="H39" s="409"/>
      <c r="I39" s="409"/>
      <c r="J39" s="409"/>
      <c r="K39" s="409"/>
      <c r="L39" s="409"/>
      <c r="M39" s="409"/>
      <c r="N39" s="409"/>
      <c r="O39" s="409"/>
      <c r="P39" s="409"/>
      <c r="Q39" s="409"/>
      <c r="R39" s="409"/>
      <c r="S39" s="410"/>
      <c r="T39" s="411" t="s">
        <v>
166</v>
      </c>
      <c r="U39" s="414" t="s">
        <v>
4</v>
      </c>
      <c r="V39" s="415"/>
      <c r="W39" s="416"/>
      <c r="X39" s="423" t="s">
        <v>
167</v>
      </c>
      <c r="Y39" s="424"/>
      <c r="Z39" s="425"/>
      <c r="AA39" s="432" t="s">
        <v>
168</v>
      </c>
      <c r="AB39" s="433"/>
      <c r="AC39" s="434"/>
      <c r="AD39" s="432" t="s">
        <v>
192</v>
      </c>
      <c r="AE39" s="387"/>
      <c r="AF39" s="387"/>
      <c r="AG39" s="441"/>
      <c r="AH39" s="386" t="s">
        <v>
67</v>
      </c>
      <c r="AI39" s="387"/>
      <c r="AJ39" s="387"/>
      <c r="AK39" s="388"/>
    </row>
    <row r="40" spans="1:41" ht="23.25" customHeight="1" x14ac:dyDescent="0.15">
      <c r="A40" s="13"/>
      <c r="B40" s="294" t="s">
        <v>
4</v>
      </c>
      <c r="C40" s="293"/>
      <c r="D40" s="289"/>
      <c r="E40" s="395" t="s">
        <v>
193</v>
      </c>
      <c r="F40" s="396"/>
      <c r="G40" s="396"/>
      <c r="H40" s="396"/>
      <c r="I40" s="396"/>
      <c r="J40" s="396"/>
      <c r="K40" s="396"/>
      <c r="L40" s="396"/>
      <c r="M40" s="396"/>
      <c r="N40" s="397"/>
      <c r="O40" s="395" t="s">
        <v>
120</v>
      </c>
      <c r="P40" s="396"/>
      <c r="Q40" s="396"/>
      <c r="R40" s="396"/>
      <c r="S40" s="398"/>
      <c r="T40" s="412"/>
      <c r="U40" s="417"/>
      <c r="V40" s="418"/>
      <c r="W40" s="419"/>
      <c r="X40" s="426"/>
      <c r="Y40" s="427"/>
      <c r="Z40" s="428"/>
      <c r="AA40" s="435"/>
      <c r="AB40" s="436"/>
      <c r="AC40" s="437"/>
      <c r="AD40" s="389"/>
      <c r="AE40" s="390"/>
      <c r="AF40" s="390"/>
      <c r="AG40" s="442"/>
      <c r="AH40" s="389"/>
      <c r="AI40" s="390"/>
      <c r="AJ40" s="390"/>
      <c r="AK40" s="391"/>
    </row>
    <row r="41" spans="1:41" ht="18" customHeight="1" x14ac:dyDescent="0.15">
      <c r="A41" s="13"/>
      <c r="B41" s="266"/>
      <c r="C41" s="267"/>
      <c r="D41" s="270"/>
      <c r="E41" s="399" t="s">
        <v>
169</v>
      </c>
      <c r="F41" s="293"/>
      <c r="G41" s="289"/>
      <c r="H41" s="401" t="s">
        <v>
170</v>
      </c>
      <c r="I41" s="402"/>
      <c r="J41" s="402"/>
      <c r="K41" s="403"/>
      <c r="L41" s="401" t="s">
        <v>
171</v>
      </c>
      <c r="M41" s="402"/>
      <c r="N41" s="403"/>
      <c r="O41" s="399" t="s">
        <v>
169</v>
      </c>
      <c r="P41" s="289"/>
      <c r="Q41" s="401" t="s">
        <v>
172</v>
      </c>
      <c r="R41" s="402"/>
      <c r="S41" s="404"/>
      <c r="T41" s="412"/>
      <c r="U41" s="420"/>
      <c r="V41" s="421"/>
      <c r="W41" s="422"/>
      <c r="X41" s="429"/>
      <c r="Y41" s="430"/>
      <c r="Z41" s="431"/>
      <c r="AA41" s="438"/>
      <c r="AB41" s="439"/>
      <c r="AC41" s="440"/>
      <c r="AD41" s="392"/>
      <c r="AE41" s="393"/>
      <c r="AF41" s="393"/>
      <c r="AG41" s="443"/>
      <c r="AH41" s="392"/>
      <c r="AI41" s="393"/>
      <c r="AJ41" s="393"/>
      <c r="AK41" s="394"/>
    </row>
    <row r="42" spans="1:41" ht="18" customHeight="1" x14ac:dyDescent="0.15">
      <c r="A42" s="13"/>
      <c r="B42" s="268"/>
      <c r="C42" s="269"/>
      <c r="D42" s="271"/>
      <c r="E42" s="400"/>
      <c r="F42" s="269"/>
      <c r="G42" s="271"/>
      <c r="H42" s="405" t="s">
        <v>
173</v>
      </c>
      <c r="I42" s="406"/>
      <c r="J42" s="406"/>
      <c r="K42" s="407"/>
      <c r="L42" s="405" t="s">
        <v>
169</v>
      </c>
      <c r="M42" s="406"/>
      <c r="N42" s="407"/>
      <c r="O42" s="400"/>
      <c r="P42" s="271"/>
      <c r="Q42" s="405" t="s">
        <v>
173</v>
      </c>
      <c r="R42" s="406"/>
      <c r="S42" s="444"/>
      <c r="T42" s="412"/>
      <c r="U42" s="445" t="s">
        <v>
185</v>
      </c>
      <c r="V42" s="446"/>
      <c r="W42" s="446"/>
      <c r="X42" s="138"/>
      <c r="Y42" s="139"/>
      <c r="Z42" s="140" t="s">
        <v>
13</v>
      </c>
      <c r="AA42" s="138"/>
      <c r="AB42" s="139"/>
      <c r="AC42" s="140" t="s">
        <v>
13</v>
      </c>
      <c r="AD42" s="122"/>
      <c r="AE42" s="80"/>
      <c r="AF42" s="80"/>
      <c r="AG42" s="140" t="s">
        <v>
13</v>
      </c>
      <c r="AH42" s="138"/>
      <c r="AI42" s="65"/>
      <c r="AJ42" s="65"/>
      <c r="AK42" s="141" t="s">
        <v>
13</v>
      </c>
    </row>
    <row r="43" spans="1:41" ht="12.6" customHeight="1" x14ac:dyDescent="0.15">
      <c r="A43" s="13"/>
      <c r="B43" s="451" t="s">
        <v>
174</v>
      </c>
      <c r="C43" s="142"/>
      <c r="D43" s="65"/>
      <c r="E43" s="143"/>
      <c r="F43" s="65"/>
      <c r="G43" s="59" t="s">
        <v>
118</v>
      </c>
      <c r="H43" s="58"/>
      <c r="I43" s="57"/>
      <c r="J43" s="57"/>
      <c r="K43" s="59" t="s">
        <v>
175</v>
      </c>
      <c r="L43" s="57"/>
      <c r="M43" s="57"/>
      <c r="N43" s="59" t="s">
        <v>
118</v>
      </c>
      <c r="O43" s="58"/>
      <c r="P43" s="59" t="s">
        <v>
118</v>
      </c>
      <c r="Q43" s="58"/>
      <c r="R43" s="57"/>
      <c r="S43" s="57" t="s">
        <v>
175</v>
      </c>
      <c r="T43" s="412"/>
      <c r="U43" s="447"/>
      <c r="V43" s="448"/>
      <c r="W43" s="448"/>
      <c r="X43" s="272">
        <v>
27787266</v>
      </c>
      <c r="Y43" s="273"/>
      <c r="Z43" s="454"/>
      <c r="AA43" s="272">
        <v>
3104214</v>
      </c>
      <c r="AB43" s="273"/>
      <c r="AC43" s="454"/>
      <c r="AD43" s="456">
        <v>
89638277</v>
      </c>
      <c r="AE43" s="457"/>
      <c r="AF43" s="457"/>
      <c r="AG43" s="458"/>
      <c r="AH43" s="272">
        <v>
120529757</v>
      </c>
      <c r="AI43" s="273"/>
      <c r="AJ43" s="273"/>
      <c r="AK43" s="462"/>
    </row>
    <row r="44" spans="1:41" ht="39" customHeight="1" x14ac:dyDescent="0.15">
      <c r="A44" s="13"/>
      <c r="B44" s="452"/>
      <c r="C44" s="400" t="s">
        <v>
176</v>
      </c>
      <c r="D44" s="271"/>
      <c r="E44" s="274">
        <v>
2478</v>
      </c>
      <c r="F44" s="275"/>
      <c r="G44" s="74"/>
      <c r="H44" s="303">
        <v>
302076</v>
      </c>
      <c r="I44" s="304"/>
      <c r="J44" s="304"/>
      <c r="K44" s="464"/>
      <c r="L44" s="274">
        <v>
55</v>
      </c>
      <c r="M44" s="275"/>
      <c r="N44" s="74"/>
      <c r="O44" s="303">
        <v>
2493</v>
      </c>
      <c r="P44" s="304"/>
      <c r="Q44" s="303">
        <v>
303804</v>
      </c>
      <c r="R44" s="304"/>
      <c r="S44" s="465"/>
      <c r="T44" s="412"/>
      <c r="U44" s="449"/>
      <c r="V44" s="450"/>
      <c r="W44" s="450"/>
      <c r="X44" s="274"/>
      <c r="Y44" s="275"/>
      <c r="Z44" s="455"/>
      <c r="AA44" s="274"/>
      <c r="AB44" s="275"/>
      <c r="AC44" s="455"/>
      <c r="AD44" s="459"/>
      <c r="AE44" s="460"/>
      <c r="AF44" s="460"/>
      <c r="AG44" s="461"/>
      <c r="AH44" s="274"/>
      <c r="AI44" s="275"/>
      <c r="AJ44" s="275"/>
      <c r="AK44" s="463"/>
      <c r="AM44" s="28"/>
      <c r="AN44" s="28"/>
    </row>
    <row r="45" spans="1:41" ht="39" customHeight="1" x14ac:dyDescent="0.15">
      <c r="A45" s="13"/>
      <c r="B45" s="452"/>
      <c r="C45" s="144"/>
      <c r="D45" s="145" t="s">
        <v>
177</v>
      </c>
      <c r="E45" s="471">
        <v>
286</v>
      </c>
      <c r="F45" s="472"/>
      <c r="G45" s="74"/>
      <c r="H45" s="473">
        <v>
291776</v>
      </c>
      <c r="I45" s="474"/>
      <c r="J45" s="474"/>
      <c r="K45" s="475"/>
      <c r="L45" s="471">
        <v>
0</v>
      </c>
      <c r="M45" s="472"/>
      <c r="N45" s="74"/>
      <c r="O45" s="473">
        <v>
293</v>
      </c>
      <c r="P45" s="474"/>
      <c r="Q45" s="473">
        <v>
295384</v>
      </c>
      <c r="R45" s="474"/>
      <c r="S45" s="476"/>
      <c r="T45" s="412"/>
      <c r="U45" s="477" t="s">
        <v>
194</v>
      </c>
      <c r="V45" s="466" t="s">
        <v>
178</v>
      </c>
      <c r="W45" s="467"/>
      <c r="X45" s="272">
        <v>
2512782</v>
      </c>
      <c r="Y45" s="273"/>
      <c r="Z45" s="454"/>
      <c r="AA45" s="272">
        <v>
1815</v>
      </c>
      <c r="AB45" s="273"/>
      <c r="AC45" s="454"/>
      <c r="AD45" s="272">
        <v>
16754089</v>
      </c>
      <c r="AE45" s="273"/>
      <c r="AF45" s="273"/>
      <c r="AG45" s="454"/>
      <c r="AH45" s="272">
        <v>
19268686</v>
      </c>
      <c r="AI45" s="273"/>
      <c r="AJ45" s="273"/>
      <c r="AK45" s="462"/>
    </row>
    <row r="46" spans="1:41" ht="18.75" customHeight="1" x14ac:dyDescent="0.15">
      <c r="A46" s="13"/>
      <c r="B46" s="452"/>
      <c r="C46" s="399" t="s">
        <v>
179</v>
      </c>
      <c r="D46" s="289"/>
      <c r="E46" s="290">
        <v>
101</v>
      </c>
      <c r="F46" s="291"/>
      <c r="G46" s="146"/>
      <c r="H46" s="301">
        <v>
323145</v>
      </c>
      <c r="I46" s="302"/>
      <c r="J46" s="302"/>
      <c r="K46" s="470"/>
      <c r="L46" s="290">
        <v>
1</v>
      </c>
      <c r="M46" s="291"/>
      <c r="N46" s="146"/>
      <c r="O46" s="301">
        <v>
108</v>
      </c>
      <c r="P46" s="302"/>
      <c r="Q46" s="301">
        <v>
316503</v>
      </c>
      <c r="R46" s="302"/>
      <c r="S46" s="480"/>
      <c r="T46" s="412"/>
      <c r="U46" s="478"/>
      <c r="V46" s="468"/>
      <c r="W46" s="469"/>
      <c r="X46" s="274"/>
      <c r="Y46" s="275"/>
      <c r="Z46" s="455"/>
      <c r="AA46" s="274"/>
      <c r="AB46" s="275"/>
      <c r="AC46" s="455"/>
      <c r="AD46" s="274"/>
      <c r="AE46" s="275"/>
      <c r="AF46" s="275"/>
      <c r="AG46" s="455"/>
      <c r="AH46" s="274"/>
      <c r="AI46" s="275"/>
      <c r="AJ46" s="275"/>
      <c r="AK46" s="463"/>
    </row>
    <row r="47" spans="1:41" ht="18.75" customHeight="1" x14ac:dyDescent="0.15">
      <c r="A47" s="13"/>
      <c r="B47" s="452"/>
      <c r="C47" s="400"/>
      <c r="D47" s="271"/>
      <c r="E47" s="274"/>
      <c r="F47" s="275"/>
      <c r="G47" s="74"/>
      <c r="H47" s="303"/>
      <c r="I47" s="304"/>
      <c r="J47" s="304"/>
      <c r="K47" s="464"/>
      <c r="L47" s="274"/>
      <c r="M47" s="275"/>
      <c r="N47" s="74"/>
      <c r="O47" s="303"/>
      <c r="P47" s="304"/>
      <c r="Q47" s="303"/>
      <c r="R47" s="304"/>
      <c r="S47" s="465"/>
      <c r="T47" s="412"/>
      <c r="U47" s="478"/>
      <c r="V47" s="466" t="s">
        <v>
180</v>
      </c>
      <c r="W47" s="467"/>
      <c r="X47" s="290">
        <v>
0</v>
      </c>
      <c r="Y47" s="291"/>
      <c r="Z47" s="485"/>
      <c r="AA47" s="290">
        <v>
0</v>
      </c>
      <c r="AB47" s="291"/>
      <c r="AC47" s="485"/>
      <c r="AD47" s="290">
        <v>
4955528</v>
      </c>
      <c r="AE47" s="291"/>
      <c r="AF47" s="291"/>
      <c r="AG47" s="485"/>
      <c r="AH47" s="290">
        <v>
4955528</v>
      </c>
      <c r="AI47" s="291"/>
      <c r="AJ47" s="291"/>
      <c r="AK47" s="486"/>
    </row>
    <row r="48" spans="1:41" ht="39" customHeight="1" x14ac:dyDescent="0.15">
      <c r="A48" s="13"/>
      <c r="B48" s="452"/>
      <c r="C48" s="487" t="s">
        <v>
181</v>
      </c>
      <c r="D48" s="488"/>
      <c r="E48" s="471">
        <v>
0</v>
      </c>
      <c r="F48" s="472"/>
      <c r="G48" s="74"/>
      <c r="H48" s="473" t="s">
        <v>
188</v>
      </c>
      <c r="I48" s="474"/>
      <c r="J48" s="474"/>
      <c r="K48" s="475"/>
      <c r="L48" s="471">
        <v>
0</v>
      </c>
      <c r="M48" s="472"/>
      <c r="N48" s="74"/>
      <c r="O48" s="473">
        <v>
0</v>
      </c>
      <c r="P48" s="474"/>
      <c r="Q48" s="473" t="s">
        <v>
28</v>
      </c>
      <c r="R48" s="474"/>
      <c r="S48" s="476"/>
      <c r="T48" s="412"/>
      <c r="U48" s="478"/>
      <c r="V48" s="468"/>
      <c r="W48" s="469"/>
      <c r="X48" s="274"/>
      <c r="Y48" s="275"/>
      <c r="Z48" s="455"/>
      <c r="AA48" s="274"/>
      <c r="AB48" s="275"/>
      <c r="AC48" s="455"/>
      <c r="AD48" s="274"/>
      <c r="AE48" s="275"/>
      <c r="AF48" s="275"/>
      <c r="AG48" s="455"/>
      <c r="AH48" s="274"/>
      <c r="AI48" s="275"/>
      <c r="AJ48" s="275"/>
      <c r="AK48" s="463"/>
    </row>
    <row r="49" spans="1:41" ht="39" customHeight="1" x14ac:dyDescent="0.15">
      <c r="A49" s="13"/>
      <c r="B49" s="453"/>
      <c r="C49" s="487" t="s">
        <v>
182</v>
      </c>
      <c r="D49" s="488"/>
      <c r="E49" s="471">
        <f>
E44+E46+E48</f>
        <v>
2579</v>
      </c>
      <c r="F49" s="472"/>
      <c r="G49" s="74"/>
      <c r="H49" s="473">
        <v>
302901</v>
      </c>
      <c r="I49" s="474"/>
      <c r="J49" s="474"/>
      <c r="K49" s="475"/>
      <c r="L49" s="471">
        <f>
L44+L46+L48</f>
        <v>
56</v>
      </c>
      <c r="M49" s="472"/>
      <c r="N49" s="74"/>
      <c r="O49" s="473">
        <f>
O44+O46+O48</f>
        <v>
2601</v>
      </c>
      <c r="P49" s="474"/>
      <c r="Q49" s="473">
        <v>
304332</v>
      </c>
      <c r="R49" s="474"/>
      <c r="S49" s="476"/>
      <c r="T49" s="412"/>
      <c r="U49" s="478"/>
      <c r="V49" s="506" t="s">
        <v>
183</v>
      </c>
      <c r="W49" s="507"/>
      <c r="X49" s="290">
        <v>
0</v>
      </c>
      <c r="Y49" s="291"/>
      <c r="Z49" s="485"/>
      <c r="AA49" s="290">
        <v>
0</v>
      </c>
      <c r="AB49" s="291"/>
      <c r="AC49" s="485"/>
      <c r="AD49" s="290">
        <v>
-800</v>
      </c>
      <c r="AE49" s="291"/>
      <c r="AF49" s="291"/>
      <c r="AG49" s="485"/>
      <c r="AH49" s="290">
        <v>
-800</v>
      </c>
      <c r="AI49" s="291"/>
      <c r="AJ49" s="291"/>
      <c r="AK49" s="486"/>
    </row>
    <row r="50" spans="1:41" ht="18.75" customHeight="1" x14ac:dyDescent="0.15">
      <c r="A50" s="13"/>
      <c r="B50" s="294" t="s">
        <v>
184</v>
      </c>
      <c r="C50" s="293"/>
      <c r="D50" s="289"/>
      <c r="E50" s="290">
        <v>
101</v>
      </c>
      <c r="F50" s="291"/>
      <c r="G50" s="146"/>
      <c r="H50" s="301">
        <v>
287488</v>
      </c>
      <c r="I50" s="302"/>
      <c r="J50" s="302"/>
      <c r="K50" s="470"/>
      <c r="L50" s="290">
        <v>
4</v>
      </c>
      <c r="M50" s="291"/>
      <c r="N50" s="146"/>
      <c r="O50" s="301">
        <v>
104</v>
      </c>
      <c r="P50" s="302"/>
      <c r="Q50" s="301">
        <v>
294754</v>
      </c>
      <c r="R50" s="302"/>
      <c r="S50" s="480"/>
      <c r="T50" s="412"/>
      <c r="U50" s="479"/>
      <c r="V50" s="508"/>
      <c r="W50" s="509"/>
      <c r="X50" s="274"/>
      <c r="Y50" s="275"/>
      <c r="Z50" s="455"/>
      <c r="AA50" s="274"/>
      <c r="AB50" s="275"/>
      <c r="AC50" s="455"/>
      <c r="AD50" s="274"/>
      <c r="AE50" s="275"/>
      <c r="AF50" s="275"/>
      <c r="AG50" s="455"/>
      <c r="AH50" s="274"/>
      <c r="AI50" s="275"/>
      <c r="AJ50" s="275"/>
      <c r="AK50" s="463"/>
    </row>
    <row r="51" spans="1:41" ht="18.75" customHeight="1" x14ac:dyDescent="0.15">
      <c r="A51" s="13"/>
      <c r="B51" s="268"/>
      <c r="C51" s="269"/>
      <c r="D51" s="271"/>
      <c r="E51" s="274"/>
      <c r="F51" s="275"/>
      <c r="G51" s="74"/>
      <c r="H51" s="303"/>
      <c r="I51" s="304"/>
      <c r="J51" s="304"/>
      <c r="K51" s="464"/>
      <c r="L51" s="274"/>
      <c r="M51" s="275"/>
      <c r="N51" s="74"/>
      <c r="O51" s="303"/>
      <c r="P51" s="304"/>
      <c r="Q51" s="303"/>
      <c r="R51" s="304"/>
      <c r="S51" s="465"/>
      <c r="T51" s="412"/>
      <c r="U51" s="445" t="s">
        <v>
195</v>
      </c>
      <c r="V51" s="446"/>
      <c r="W51" s="481"/>
      <c r="X51" s="290">
        <f>
X43+X45-X47+X49</f>
        <v>
30300048</v>
      </c>
      <c r="Y51" s="291"/>
      <c r="Z51" s="485"/>
      <c r="AA51" s="290">
        <f>
AA43+AA45-AA47+AA49</f>
        <v>
3106029</v>
      </c>
      <c r="AB51" s="291"/>
      <c r="AC51" s="485"/>
      <c r="AD51" s="490">
        <f>
AD43+AD45-AD47+AD49</f>
        <v>
101436038</v>
      </c>
      <c r="AE51" s="491"/>
      <c r="AF51" s="491"/>
      <c r="AG51" s="492"/>
      <c r="AH51" s="290">
        <f>
AH43+AH45-AH47+AH49</f>
        <v>
134842115</v>
      </c>
      <c r="AI51" s="291"/>
      <c r="AJ51" s="291"/>
      <c r="AK51" s="486"/>
      <c r="AM51" s="28"/>
      <c r="AN51" s="28"/>
    </row>
    <row r="52" spans="1:41" ht="39.75" customHeight="1" thickBot="1" x14ac:dyDescent="0.2">
      <c r="A52" s="13"/>
      <c r="B52" s="497" t="s">
        <v>
67</v>
      </c>
      <c r="C52" s="498"/>
      <c r="D52" s="499"/>
      <c r="E52" s="500">
        <f>
E49+E50</f>
        <v>
2680</v>
      </c>
      <c r="F52" s="501"/>
      <c r="G52" s="105"/>
      <c r="H52" s="502">
        <v>
302320</v>
      </c>
      <c r="I52" s="503"/>
      <c r="J52" s="503"/>
      <c r="K52" s="504"/>
      <c r="L52" s="500">
        <f>
L49+L50</f>
        <v>
60</v>
      </c>
      <c r="M52" s="501"/>
      <c r="N52" s="105"/>
      <c r="O52" s="502">
        <f>
O49+O50</f>
        <v>
2705</v>
      </c>
      <c r="P52" s="503"/>
      <c r="Q52" s="502">
        <v>
303964</v>
      </c>
      <c r="R52" s="503"/>
      <c r="S52" s="505"/>
      <c r="T52" s="413"/>
      <c r="U52" s="482"/>
      <c r="V52" s="483"/>
      <c r="W52" s="484"/>
      <c r="X52" s="328"/>
      <c r="Y52" s="329"/>
      <c r="Z52" s="489"/>
      <c r="AA52" s="328"/>
      <c r="AB52" s="329"/>
      <c r="AC52" s="489"/>
      <c r="AD52" s="493"/>
      <c r="AE52" s="494"/>
      <c r="AF52" s="494"/>
      <c r="AG52" s="495"/>
      <c r="AH52" s="328"/>
      <c r="AI52" s="329"/>
      <c r="AJ52" s="329"/>
      <c r="AK52" s="496"/>
    </row>
    <row r="53" spans="1:41" ht="14.25" x14ac:dyDescent="0.15"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</row>
    <row r="54" spans="1:41" ht="14.25" x14ac:dyDescent="0.15">
      <c r="A54" s="15"/>
      <c r="B54" s="148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</row>
    <row r="55" spans="1:41" ht="14.25" x14ac:dyDescent="0.15">
      <c r="A55" s="15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</row>
    <row r="56" spans="1:41" ht="14.25" x14ac:dyDescent="0.15">
      <c r="A56" s="15"/>
      <c r="B56" s="54"/>
      <c r="C56" s="54"/>
      <c r="D56" s="148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</row>
    <row r="57" spans="1:41" s="16" customFormat="1" ht="13.5" x14ac:dyDescent="0.15">
      <c r="A57" s="15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9"/>
      <c r="AM57" s="149"/>
      <c r="AN57" s="149"/>
      <c r="AO57" s="149"/>
    </row>
    <row r="58" spans="1:41" ht="14.25" x14ac:dyDescent="0.15">
      <c r="A58" s="15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</row>
  </sheetData>
  <mergeCells count="226">
    <mergeCell ref="Q52:S52"/>
    <mergeCell ref="H48:K48"/>
    <mergeCell ref="L48:M48"/>
    <mergeCell ref="O48:P48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-0.249977111117893"/>
    <pageSetUpPr fitToPage="1"/>
  </sheetPr>
  <dimension ref="A1:U68"/>
  <sheetViews>
    <sheetView zoomScale="85" zoomScaleNormal="85" zoomScaleSheetLayoutView="145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8.125" defaultRowHeight="12.75" x14ac:dyDescent="0.15"/>
  <cols>
    <col min="1" max="1" width="0.875" style="29" customWidth="1"/>
    <col min="2" max="2" width="1.25" style="29" customWidth="1"/>
    <col min="3" max="3" width="15.75" style="29" customWidth="1"/>
    <col min="4" max="4" width="13.5" style="29" customWidth="1"/>
    <col min="5" max="5" width="8.25" style="29" customWidth="1"/>
    <col min="6" max="6" width="7.125" style="29" customWidth="1"/>
    <col min="7" max="8" width="1.25" style="29" customWidth="1"/>
    <col min="9" max="9" width="12.75" style="29" customWidth="1"/>
    <col min="10" max="10" width="7.625" style="29" customWidth="1"/>
    <col min="11" max="11" width="6.375" style="29" customWidth="1"/>
    <col min="12" max="12" width="8.75" style="29" customWidth="1"/>
    <col min="13" max="14" width="5.125" style="29" customWidth="1"/>
    <col min="15" max="15" width="13.375" style="29" customWidth="1"/>
    <col min="16" max="16" width="9.75" style="29" customWidth="1"/>
    <col min="17" max="17" width="4.25" style="29" customWidth="1"/>
    <col min="18" max="18" width="8.125" style="29" customWidth="1"/>
    <col min="19" max="19" width="1" style="2" customWidth="1"/>
    <col min="20" max="20" width="5.375" style="2" customWidth="1"/>
    <col min="21" max="16384" width="8.125" style="2"/>
  </cols>
  <sheetData>
    <row r="1" spans="1:20" ht="24" customHeight="1" thickBot="1" x14ac:dyDescent="0.25">
      <c r="A1" s="29" t="s">
        <v>
0</v>
      </c>
      <c r="N1" s="150" t="s">
        <v>
1</v>
      </c>
      <c r="O1" s="151"/>
      <c r="P1" s="522" t="s">
        <v>
196</v>
      </c>
      <c r="Q1" s="523"/>
      <c r="R1" s="523"/>
    </row>
    <row r="2" spans="1:20" ht="6" customHeight="1" thickBot="1" x14ac:dyDescent="0.2"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20" s="18" customFormat="1" ht="27" customHeight="1" x14ac:dyDescent="0.4">
      <c r="A3" s="152"/>
      <c r="B3" s="524" t="s">
        <v>
2</v>
      </c>
      <c r="C3" s="525"/>
      <c r="D3" s="525"/>
      <c r="E3" s="525"/>
      <c r="F3" s="526"/>
      <c r="G3" s="527" t="s">
        <v>
3</v>
      </c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9"/>
      <c r="S3" s="17"/>
      <c r="T3" s="17"/>
    </row>
    <row r="4" spans="1:20" ht="26.25" customHeight="1" x14ac:dyDescent="0.15">
      <c r="A4" s="153"/>
      <c r="B4" s="530" t="s">
        <v>
4</v>
      </c>
      <c r="C4" s="531"/>
      <c r="D4" s="154" t="s">
        <v>
5</v>
      </c>
      <c r="E4" s="154" t="s">
        <v>
6</v>
      </c>
      <c r="F4" s="155" t="s">
        <v>
7</v>
      </c>
      <c r="G4" s="532" t="s">
        <v>
4</v>
      </c>
      <c r="H4" s="533"/>
      <c r="I4" s="531"/>
      <c r="J4" s="534" t="s">
        <v>
5</v>
      </c>
      <c r="K4" s="531"/>
      <c r="L4" s="154" t="s">
        <v>
6</v>
      </c>
      <c r="M4" s="534" t="s">
        <v>
7</v>
      </c>
      <c r="N4" s="531"/>
      <c r="O4" s="154" t="s">
        <v>
8</v>
      </c>
      <c r="P4" s="534" t="s">
        <v>
9</v>
      </c>
      <c r="Q4" s="531"/>
      <c r="R4" s="156" t="s">
        <v>
10</v>
      </c>
      <c r="S4" s="19"/>
      <c r="T4" s="19"/>
    </row>
    <row r="5" spans="1:20" s="20" customFormat="1" ht="12" customHeight="1" x14ac:dyDescent="0.15">
      <c r="A5" s="157"/>
      <c r="B5" s="158"/>
      <c r="C5" s="159"/>
      <c r="D5" s="160" t="s">
        <v>
11</v>
      </c>
      <c r="E5" s="160" t="s">
        <v>
12</v>
      </c>
      <c r="F5" s="161" t="s">
        <v>
12</v>
      </c>
      <c r="G5" s="162"/>
      <c r="H5" s="159"/>
      <c r="I5" s="161"/>
      <c r="J5" s="510" t="s">
        <v>
13</v>
      </c>
      <c r="K5" s="511"/>
      <c r="L5" s="160" t="s">
        <v>
12</v>
      </c>
      <c r="M5" s="510" t="s">
        <v>
12</v>
      </c>
      <c r="N5" s="512"/>
      <c r="O5" s="160" t="s">
        <v>
11</v>
      </c>
      <c r="P5" s="510" t="s">
        <v>
13</v>
      </c>
      <c r="Q5" s="512"/>
      <c r="R5" s="163" t="s">
        <v>
12</v>
      </c>
    </row>
    <row r="6" spans="1:20" ht="21" customHeight="1" x14ac:dyDescent="0.15">
      <c r="A6" s="153"/>
      <c r="B6" s="513" t="s">
        <v>
14</v>
      </c>
      <c r="C6" s="514"/>
      <c r="D6" s="164">
        <v>
54350099</v>
      </c>
      <c r="E6" s="165">
        <f>
ROUND(D6/$D$33*100,1)</f>
        <v>
26.8</v>
      </c>
      <c r="F6" s="166">
        <v>
4.2</v>
      </c>
      <c r="G6" s="515" t="s">
        <v>
15</v>
      </c>
      <c r="H6" s="516"/>
      <c r="I6" s="517"/>
      <c r="J6" s="518">
        <v>
25043325</v>
      </c>
      <c r="K6" s="519"/>
      <c r="L6" s="167">
        <f>
ROUND(J6/$J$33*100,1)</f>
        <v>
12.7</v>
      </c>
      <c r="M6" s="520">
        <v>
-0.9</v>
      </c>
      <c r="N6" s="521"/>
      <c r="O6" s="164">
        <v>
23396602</v>
      </c>
      <c r="P6" s="518">
        <v>
23024791</v>
      </c>
      <c r="Q6" s="519"/>
      <c r="R6" s="168">
        <f>
ROUND(P6/$P$28*100,1)</f>
        <v>
17.3</v>
      </c>
    </row>
    <row r="7" spans="1:20" ht="21.95" customHeight="1" x14ac:dyDescent="0.15">
      <c r="A7" s="153"/>
      <c r="B7" s="535" t="s">
        <v>
16</v>
      </c>
      <c r="C7" s="536"/>
      <c r="D7" s="164">
        <v>
691928</v>
      </c>
      <c r="E7" s="169">
        <f t="shared" ref="E7:E33" si="0">
ROUND(D7/$D$33*100,1)</f>
        <v>
0.3</v>
      </c>
      <c r="F7" s="166">
        <v>
2.5</v>
      </c>
      <c r="G7" s="170" t="s">
        <v>
17</v>
      </c>
      <c r="H7" s="537" t="s">
        <v>
18</v>
      </c>
      <c r="I7" s="538"/>
      <c r="J7" s="539">
        <v>
17446763</v>
      </c>
      <c r="K7" s="540"/>
      <c r="L7" s="167">
        <f t="shared" ref="L7:L30" si="1">
ROUND(J7/$J$33*100,1)</f>
        <v>
8.8000000000000007</v>
      </c>
      <c r="M7" s="520">
        <v>
-0.4</v>
      </c>
      <c r="N7" s="521"/>
      <c r="O7" s="164">
        <v>
16403289</v>
      </c>
      <c r="P7" s="539">
        <v>
16381595</v>
      </c>
      <c r="Q7" s="540"/>
      <c r="R7" s="171">
        <f t="shared" ref="R7:R17" si="2">
ROUND(P7/$P$28*100,1)</f>
        <v>
12.3</v>
      </c>
    </row>
    <row r="8" spans="1:20" ht="21.95" customHeight="1" x14ac:dyDescent="0.15">
      <c r="A8" s="153"/>
      <c r="B8" s="535" t="s">
        <v>
19</v>
      </c>
      <c r="C8" s="536"/>
      <c r="D8" s="164">
        <v>
155162</v>
      </c>
      <c r="E8" s="169">
        <f t="shared" si="0"/>
        <v>
0.1</v>
      </c>
      <c r="F8" s="166">
        <v>
-23.6</v>
      </c>
      <c r="G8" s="172"/>
      <c r="H8" s="537" t="s">
        <v>
20</v>
      </c>
      <c r="I8" s="538"/>
      <c r="J8" s="539">
        <v>
1685224</v>
      </c>
      <c r="K8" s="540"/>
      <c r="L8" s="167">
        <f t="shared" si="1"/>
        <v>
0.9</v>
      </c>
      <c r="M8" s="520">
        <v>
-5.6</v>
      </c>
      <c r="N8" s="521"/>
      <c r="O8" s="164">
        <v>
1685224</v>
      </c>
      <c r="P8" s="539">
        <v>
1385610</v>
      </c>
      <c r="Q8" s="540"/>
      <c r="R8" s="171">
        <f t="shared" si="2"/>
        <v>
1</v>
      </c>
    </row>
    <row r="9" spans="1:20" ht="21.95" customHeight="1" x14ac:dyDescent="0.15">
      <c r="A9" s="153"/>
      <c r="B9" s="535" t="s">
        <v>
21</v>
      </c>
      <c r="C9" s="536"/>
      <c r="D9" s="164">
        <v>
773463</v>
      </c>
      <c r="E9" s="169">
        <f t="shared" si="0"/>
        <v>
0.4</v>
      </c>
      <c r="F9" s="166">
        <v>
14.1</v>
      </c>
      <c r="G9" s="532" t="s">
        <v>
22</v>
      </c>
      <c r="H9" s="533"/>
      <c r="I9" s="531"/>
      <c r="J9" s="539">
        <v>
66892354</v>
      </c>
      <c r="K9" s="540"/>
      <c r="L9" s="167">
        <f t="shared" si="1"/>
        <v>
33.9</v>
      </c>
      <c r="M9" s="520">
        <v>
5.2</v>
      </c>
      <c r="N9" s="521"/>
      <c r="O9" s="164">
        <v>
27351516</v>
      </c>
      <c r="P9" s="539">
        <v>
27350798</v>
      </c>
      <c r="Q9" s="540"/>
      <c r="R9" s="171">
        <f t="shared" si="2"/>
        <v>
20.6</v>
      </c>
    </row>
    <row r="10" spans="1:20" ht="28.5" customHeight="1" x14ac:dyDescent="0.15">
      <c r="A10" s="153"/>
      <c r="B10" s="541" t="s">
        <v>
197</v>
      </c>
      <c r="C10" s="542"/>
      <c r="D10" s="164">
        <v>
479239</v>
      </c>
      <c r="E10" s="169">
        <f t="shared" si="0"/>
        <v>
0.2</v>
      </c>
      <c r="F10" s="166">
        <v>
-13.7</v>
      </c>
      <c r="G10" s="532" t="s">
        <v>
23</v>
      </c>
      <c r="H10" s="533"/>
      <c r="I10" s="531"/>
      <c r="J10" s="539">
        <v>
2370502</v>
      </c>
      <c r="K10" s="540"/>
      <c r="L10" s="167">
        <f t="shared" si="1"/>
        <v>
1.2</v>
      </c>
      <c r="M10" s="520">
        <v>
14</v>
      </c>
      <c r="N10" s="521"/>
      <c r="O10" s="164">
        <v>
2366754</v>
      </c>
      <c r="P10" s="539">
        <v>
2366754</v>
      </c>
      <c r="Q10" s="540"/>
      <c r="R10" s="171">
        <f t="shared" si="2"/>
        <v>
1.8</v>
      </c>
    </row>
    <row r="11" spans="1:20" ht="21.95" customHeight="1" x14ac:dyDescent="0.15">
      <c r="A11" s="153"/>
      <c r="B11" s="541" t="s">
        <v>
24</v>
      </c>
      <c r="C11" s="542"/>
      <c r="D11" s="164">
        <v>
9904831</v>
      </c>
      <c r="E11" s="169">
        <f t="shared" si="0"/>
        <v>
4.9000000000000004</v>
      </c>
      <c r="F11" s="166">
        <v>
-4.3</v>
      </c>
      <c r="G11" s="173"/>
      <c r="H11" s="546" t="s">
        <v>
25</v>
      </c>
      <c r="I11" s="538"/>
      <c r="J11" s="539">
        <v>
2370502</v>
      </c>
      <c r="K11" s="540"/>
      <c r="L11" s="167">
        <f t="shared" si="1"/>
        <v>
1.2</v>
      </c>
      <c r="M11" s="520">
        <v>
14</v>
      </c>
      <c r="N11" s="521"/>
      <c r="O11" s="164">
        <v>
2366754</v>
      </c>
      <c r="P11" s="539">
        <v>
2366754</v>
      </c>
      <c r="Q11" s="540"/>
      <c r="R11" s="171">
        <f t="shared" si="2"/>
        <v>
1.8</v>
      </c>
    </row>
    <row r="12" spans="1:20" ht="21.95" customHeight="1" x14ac:dyDescent="0.15">
      <c r="A12" s="153"/>
      <c r="B12" s="547" t="s">
        <v>
26</v>
      </c>
      <c r="C12" s="548"/>
      <c r="D12" s="164">
        <v>
21796</v>
      </c>
      <c r="E12" s="174">
        <f t="shared" si="0"/>
        <v>
0</v>
      </c>
      <c r="F12" s="166">
        <v>
-4.3</v>
      </c>
      <c r="G12" s="172" t="s">
        <v>
17</v>
      </c>
      <c r="H12" s="546" t="s">
        <v>
27</v>
      </c>
      <c r="I12" s="538"/>
      <c r="J12" s="539">
        <v>
0</v>
      </c>
      <c r="K12" s="540"/>
      <c r="L12" s="167">
        <f t="shared" si="1"/>
        <v>
0</v>
      </c>
      <c r="M12" s="520" t="s">
        <v>
188</v>
      </c>
      <c r="N12" s="521"/>
      <c r="O12" s="164">
        <v>
0</v>
      </c>
      <c r="P12" s="539">
        <v>
0</v>
      </c>
      <c r="Q12" s="540"/>
      <c r="R12" s="171">
        <f t="shared" si="2"/>
        <v>
0</v>
      </c>
    </row>
    <row r="13" spans="1:20" ht="21.95" customHeight="1" x14ac:dyDescent="0.15">
      <c r="A13" s="153"/>
      <c r="B13" s="541" t="s">
        <v>
29</v>
      </c>
      <c r="C13" s="542"/>
      <c r="D13" s="164">
        <v>
204655</v>
      </c>
      <c r="E13" s="175">
        <f t="shared" si="0"/>
        <v>
0.1</v>
      </c>
      <c r="F13" s="166">
        <v>
-49.6</v>
      </c>
      <c r="G13" s="532" t="s">
        <v>
30</v>
      </c>
      <c r="H13" s="533"/>
      <c r="I13" s="531"/>
      <c r="J13" s="539">
        <f>
J6+J9+J10</f>
        <v>
94306181</v>
      </c>
      <c r="K13" s="540"/>
      <c r="L13" s="167">
        <f t="shared" si="1"/>
        <v>
47.7</v>
      </c>
      <c r="M13" s="520">
        <v>
3.7</v>
      </c>
      <c r="N13" s="521"/>
      <c r="O13" s="176">
        <f>
O6+O9+O10</f>
        <v>
53114872</v>
      </c>
      <c r="P13" s="539">
        <f>
P6+P9+P10</f>
        <v>
52742343</v>
      </c>
      <c r="Q13" s="540"/>
      <c r="R13" s="171">
        <f t="shared" si="2"/>
        <v>
39.6</v>
      </c>
    </row>
    <row r="14" spans="1:20" ht="27.75" customHeight="1" x14ac:dyDescent="0.15">
      <c r="A14" s="153"/>
      <c r="B14" s="541" t="s">
        <v>
198</v>
      </c>
      <c r="C14" s="542"/>
      <c r="D14" s="164">
        <v>
72316</v>
      </c>
      <c r="E14" s="175">
        <f t="shared" si="0"/>
        <v>
0</v>
      </c>
      <c r="F14" s="166" t="s">
        <v>
199</v>
      </c>
      <c r="G14" s="543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5"/>
    </row>
    <row r="15" spans="1:20" ht="21.95" customHeight="1" x14ac:dyDescent="0.15">
      <c r="A15" s="153"/>
      <c r="B15" s="541" t="s">
        <v>
200</v>
      </c>
      <c r="C15" s="542"/>
      <c r="D15" s="164">
        <v>
1609103</v>
      </c>
      <c r="E15" s="174">
        <f t="shared" si="0"/>
        <v>
0.8</v>
      </c>
      <c r="F15" s="166">
        <v>
338.1</v>
      </c>
      <c r="G15" s="532" t="s">
        <v>
31</v>
      </c>
      <c r="H15" s="533"/>
      <c r="I15" s="531"/>
      <c r="J15" s="539">
        <v>
36618959</v>
      </c>
      <c r="K15" s="540"/>
      <c r="L15" s="167">
        <f t="shared" si="1"/>
        <v>
18.5</v>
      </c>
      <c r="M15" s="549">
        <v>
9.9</v>
      </c>
      <c r="N15" s="550"/>
      <c r="O15" s="164">
        <v>
32158064</v>
      </c>
      <c r="P15" s="539">
        <v>
29548937</v>
      </c>
      <c r="Q15" s="540"/>
      <c r="R15" s="177">
        <f t="shared" si="2"/>
        <v>
22.2</v>
      </c>
    </row>
    <row r="16" spans="1:20" ht="21.95" customHeight="1" x14ac:dyDescent="0.15">
      <c r="A16" s="153"/>
      <c r="B16" s="535" t="s">
        <v>
32</v>
      </c>
      <c r="C16" s="536"/>
      <c r="D16" s="164">
        <v>
64399138</v>
      </c>
      <c r="E16" s="169">
        <f t="shared" si="0"/>
        <v>
31.8</v>
      </c>
      <c r="F16" s="166">
        <v>
8</v>
      </c>
      <c r="G16" s="532" t="s">
        <v>
33</v>
      </c>
      <c r="H16" s="533"/>
      <c r="I16" s="531"/>
      <c r="J16" s="539">
        <v>
1859052</v>
      </c>
      <c r="K16" s="540"/>
      <c r="L16" s="167">
        <f t="shared" si="1"/>
        <v>
0.9</v>
      </c>
      <c r="M16" s="549">
        <v>
-12.4</v>
      </c>
      <c r="N16" s="550"/>
      <c r="O16" s="164">
        <v>
1754689</v>
      </c>
      <c r="P16" s="539">
        <v>
1739619</v>
      </c>
      <c r="Q16" s="540"/>
      <c r="R16" s="171">
        <f t="shared" si="2"/>
        <v>
1.3</v>
      </c>
    </row>
    <row r="17" spans="1:21" ht="21.95" customHeight="1" x14ac:dyDescent="0.15">
      <c r="A17" s="153"/>
      <c r="B17" s="178"/>
      <c r="C17" s="179" t="s">
        <v>
34</v>
      </c>
      <c r="D17" s="164">
        <v>
62835421</v>
      </c>
      <c r="E17" s="169">
        <f t="shared" si="0"/>
        <v>
31</v>
      </c>
      <c r="F17" s="166">
        <v>
7.9</v>
      </c>
      <c r="G17" s="532" t="s">
        <v>
35</v>
      </c>
      <c r="H17" s="533"/>
      <c r="I17" s="531"/>
      <c r="J17" s="539">
        <v>
10867631</v>
      </c>
      <c r="K17" s="540"/>
      <c r="L17" s="167">
        <f t="shared" si="1"/>
        <v>
5.5</v>
      </c>
      <c r="M17" s="549">
        <v>
6.2</v>
      </c>
      <c r="N17" s="550"/>
      <c r="O17" s="164">
        <v>
7846741</v>
      </c>
      <c r="P17" s="539">
        <v>
5768305</v>
      </c>
      <c r="Q17" s="540"/>
      <c r="R17" s="171">
        <f t="shared" si="2"/>
        <v>
4.3</v>
      </c>
    </row>
    <row r="18" spans="1:21" ht="21.95" customHeight="1" x14ac:dyDescent="0.15">
      <c r="A18" s="153"/>
      <c r="B18" s="180"/>
      <c r="C18" s="179" t="s">
        <v>
36</v>
      </c>
      <c r="D18" s="164">
        <v>
1563717</v>
      </c>
      <c r="E18" s="169">
        <f t="shared" si="0"/>
        <v>
0.8</v>
      </c>
      <c r="F18" s="166">
        <v>
14.4</v>
      </c>
      <c r="G18" s="532" t="s">
        <v>
37</v>
      </c>
      <c r="H18" s="533"/>
      <c r="I18" s="531"/>
      <c r="J18" s="539">
        <v>
19268686</v>
      </c>
      <c r="K18" s="540"/>
      <c r="L18" s="167">
        <f t="shared" si="1"/>
        <v>
9.8000000000000007</v>
      </c>
      <c r="M18" s="549">
        <v>
-13.9</v>
      </c>
      <c r="N18" s="550"/>
      <c r="O18" s="164">
        <v>
18992325</v>
      </c>
      <c r="P18" s="551"/>
      <c r="Q18" s="552"/>
      <c r="R18" s="553"/>
    </row>
    <row r="19" spans="1:21" ht="28.5" customHeight="1" x14ac:dyDescent="0.15">
      <c r="A19" s="153"/>
      <c r="B19" s="541" t="s">
        <v>
201</v>
      </c>
      <c r="C19" s="542"/>
      <c r="D19" s="164">
        <v>
40998</v>
      </c>
      <c r="E19" s="169">
        <f t="shared" si="0"/>
        <v>
0</v>
      </c>
      <c r="F19" s="166">
        <v>
-4.0999999999999996</v>
      </c>
      <c r="G19" s="532" t="s">
        <v>
38</v>
      </c>
      <c r="H19" s="533"/>
      <c r="I19" s="531"/>
      <c r="J19" s="539">
        <v>
0</v>
      </c>
      <c r="K19" s="540"/>
      <c r="L19" s="167">
        <f t="shared" si="1"/>
        <v>
0</v>
      </c>
      <c r="M19" s="549" t="s">
        <v>
188</v>
      </c>
      <c r="N19" s="550"/>
      <c r="O19" s="164">
        <v>
0</v>
      </c>
      <c r="P19" s="554"/>
      <c r="Q19" s="555"/>
      <c r="R19" s="556"/>
    </row>
    <row r="20" spans="1:21" ht="21.95" customHeight="1" x14ac:dyDescent="0.15">
      <c r="A20" s="181" t="s">
        <v>
39</v>
      </c>
      <c r="B20" s="535" t="s">
        <v>
40</v>
      </c>
      <c r="C20" s="536"/>
      <c r="D20" s="176">
        <f>
SUM(D6:D16)+D19</f>
        <v>
132702728</v>
      </c>
      <c r="E20" s="169">
        <f t="shared" si="0"/>
        <v>
65.400000000000006</v>
      </c>
      <c r="F20" s="166">
        <v>
6.1</v>
      </c>
      <c r="G20" s="532" t="s">
        <v>
41</v>
      </c>
      <c r="H20" s="533"/>
      <c r="I20" s="531"/>
      <c r="J20" s="539">
        <v>
446974</v>
      </c>
      <c r="K20" s="540"/>
      <c r="L20" s="167">
        <f t="shared" si="1"/>
        <v>
0.2</v>
      </c>
      <c r="M20" s="549">
        <v>
-4.5</v>
      </c>
      <c r="N20" s="550"/>
      <c r="O20" s="164">
        <v>
0</v>
      </c>
      <c r="P20" s="539">
        <v>
0</v>
      </c>
      <c r="Q20" s="540"/>
      <c r="R20" s="171">
        <f>
ROUND(P20/$P$28*100,1)</f>
        <v>
0</v>
      </c>
    </row>
    <row r="21" spans="1:21" ht="21.95" customHeight="1" x14ac:dyDescent="0.15">
      <c r="A21" s="153"/>
      <c r="B21" s="535" t="s">
        <v>
42</v>
      </c>
      <c r="C21" s="536"/>
      <c r="D21" s="164">
        <v>
3374431</v>
      </c>
      <c r="E21" s="174">
        <f t="shared" si="0"/>
        <v>
1.7</v>
      </c>
      <c r="F21" s="166">
        <v>
-7.8</v>
      </c>
      <c r="G21" s="532" t="s">
        <v>
43</v>
      </c>
      <c r="H21" s="533"/>
      <c r="I21" s="531"/>
      <c r="J21" s="539">
        <v>
15017739</v>
      </c>
      <c r="K21" s="540"/>
      <c r="L21" s="167">
        <f t="shared" si="1"/>
        <v>
7.6</v>
      </c>
      <c r="M21" s="549">
        <v>
19.100000000000001</v>
      </c>
      <c r="N21" s="550"/>
      <c r="O21" s="164">
        <v>
12504735</v>
      </c>
      <c r="P21" s="539">
        <v>
10262810</v>
      </c>
      <c r="Q21" s="540"/>
      <c r="R21" s="171">
        <f>
ROUND(P21/$P$28*100,1)</f>
        <v>
7.7</v>
      </c>
    </row>
    <row r="22" spans="1:21" ht="21.95" customHeight="1" x14ac:dyDescent="0.15">
      <c r="A22" s="153"/>
      <c r="B22" s="535" t="s">
        <v>
44</v>
      </c>
      <c r="C22" s="536"/>
      <c r="D22" s="164">
        <v>
2881368</v>
      </c>
      <c r="E22" s="169">
        <f t="shared" si="0"/>
        <v>
1.4</v>
      </c>
      <c r="F22" s="166">
        <v>
-5.9</v>
      </c>
      <c r="G22" s="532" t="s">
        <v>
45</v>
      </c>
      <c r="H22" s="533"/>
      <c r="I22" s="531"/>
      <c r="J22" s="539">
        <v>
0</v>
      </c>
      <c r="K22" s="540"/>
      <c r="L22" s="167">
        <f>
ROUND(J22/$J$33*100,1)</f>
        <v>
0</v>
      </c>
      <c r="M22" s="549" t="s">
        <v>
188</v>
      </c>
      <c r="N22" s="550"/>
      <c r="O22" s="164">
        <v>
0</v>
      </c>
      <c r="P22" s="539">
        <v>
0</v>
      </c>
      <c r="Q22" s="540"/>
      <c r="R22" s="171">
        <f>
ROUND(P22/$P$28*100,1)</f>
        <v>
0</v>
      </c>
    </row>
    <row r="23" spans="1:21" ht="21.95" customHeight="1" x14ac:dyDescent="0.15">
      <c r="A23" s="153"/>
      <c r="B23" s="535" t="s">
        <v>
46</v>
      </c>
      <c r="C23" s="536"/>
      <c r="D23" s="164">
        <v>
825712</v>
      </c>
      <c r="E23" s="169">
        <f t="shared" si="0"/>
        <v>
0.4</v>
      </c>
      <c r="F23" s="166">
        <v>
1.2</v>
      </c>
      <c r="G23" s="532" t="s">
        <v>
47</v>
      </c>
      <c r="H23" s="533"/>
      <c r="I23" s="531"/>
      <c r="J23" s="539">
        <f>
SUM(J15:K22)</f>
        <v>
84079041</v>
      </c>
      <c r="K23" s="540"/>
      <c r="L23" s="167">
        <f t="shared" si="1"/>
        <v>
42.6</v>
      </c>
      <c r="M23" s="549">
        <v>
3.6</v>
      </c>
      <c r="N23" s="550"/>
      <c r="O23" s="182">
        <f>
SUM(O15:O22)</f>
        <v>
73256554</v>
      </c>
      <c r="P23" s="539">
        <f>
SUM(P15:Q22)</f>
        <v>
47319671</v>
      </c>
      <c r="Q23" s="540"/>
      <c r="R23" s="171">
        <f>
ROUND(P23/$P$28*100,1)</f>
        <v>
35.6</v>
      </c>
    </row>
    <row r="24" spans="1:21" ht="21.95" customHeight="1" x14ac:dyDescent="0.15">
      <c r="A24" s="153"/>
      <c r="B24" s="535" t="s">
        <v>
48</v>
      </c>
      <c r="C24" s="536"/>
      <c r="D24" s="164">
        <v>
33963221</v>
      </c>
      <c r="E24" s="169">
        <f t="shared" si="0"/>
        <v>
16.7</v>
      </c>
      <c r="F24" s="166">
        <v>
11</v>
      </c>
      <c r="G24" s="532" t="s">
        <v>
49</v>
      </c>
      <c r="H24" s="533"/>
      <c r="I24" s="531"/>
      <c r="J24" s="539">
        <v>
19164312</v>
      </c>
      <c r="K24" s="540"/>
      <c r="L24" s="167">
        <f t="shared" si="1"/>
        <v>
9.6999999999999993</v>
      </c>
      <c r="M24" s="549">
        <v>
14.3</v>
      </c>
      <c r="N24" s="550"/>
      <c r="O24" s="164">
        <v>
10305983</v>
      </c>
      <c r="P24" s="183" t="s">
        <v>
50</v>
      </c>
      <c r="Q24" s="184"/>
      <c r="R24" s="185"/>
    </row>
    <row r="25" spans="1:21" ht="21.95" customHeight="1" x14ac:dyDescent="0.15">
      <c r="A25" s="153"/>
      <c r="B25" s="535" t="s">
        <v>
51</v>
      </c>
      <c r="C25" s="536"/>
      <c r="D25" s="164">
        <v>
15653289</v>
      </c>
      <c r="E25" s="169">
        <f t="shared" si="0"/>
        <v>
7.7</v>
      </c>
      <c r="F25" s="166">
        <v>
17.600000000000001</v>
      </c>
      <c r="G25" s="170"/>
      <c r="H25" s="186"/>
      <c r="I25" s="187" t="s">
        <v>
52</v>
      </c>
      <c r="J25" s="539">
        <v>
3033593</v>
      </c>
      <c r="K25" s="540"/>
      <c r="L25" s="167">
        <f t="shared" si="1"/>
        <v>
1.5</v>
      </c>
      <c r="M25" s="549">
        <v>
-13.7</v>
      </c>
      <c r="N25" s="550"/>
      <c r="O25" s="164">
        <v>
857227</v>
      </c>
      <c r="P25" s="188" t="s">
        <v>
53</v>
      </c>
      <c r="Q25" s="189"/>
      <c r="R25" s="190"/>
    </row>
    <row r="26" spans="1:21" ht="21.95" customHeight="1" x14ac:dyDescent="0.15">
      <c r="A26" s="153"/>
      <c r="B26" s="535" t="s">
        <v>
54</v>
      </c>
      <c r="C26" s="536"/>
      <c r="D26" s="164">
        <v>
235013</v>
      </c>
      <c r="E26" s="169">
        <f t="shared" si="0"/>
        <v>
0.1</v>
      </c>
      <c r="F26" s="166">
        <v>
-0.4</v>
      </c>
      <c r="G26" s="173"/>
      <c r="H26" s="191"/>
      <c r="I26" s="192" t="s">
        <v>
55</v>
      </c>
      <c r="J26" s="539">
        <v>
16130719</v>
      </c>
      <c r="K26" s="540"/>
      <c r="L26" s="167">
        <f t="shared" si="1"/>
        <v>
8.1999999999999993</v>
      </c>
      <c r="M26" s="549">
        <v>
21.7</v>
      </c>
      <c r="N26" s="550"/>
      <c r="O26" s="164">
        <v>
9448756</v>
      </c>
      <c r="P26" s="557">
        <v>
100062014</v>
      </c>
      <c r="Q26" s="558"/>
      <c r="R26" s="190" t="s">
        <v>
11</v>
      </c>
    </row>
    <row r="27" spans="1:21" ht="21.95" customHeight="1" x14ac:dyDescent="0.15">
      <c r="A27" s="153"/>
      <c r="B27" s="535" t="s">
        <v>
56</v>
      </c>
      <c r="C27" s="536"/>
      <c r="D27" s="164">
        <v>
236305</v>
      </c>
      <c r="E27" s="169">
        <f t="shared" si="0"/>
        <v>
0.1</v>
      </c>
      <c r="F27" s="166">
        <v>
-55.6</v>
      </c>
      <c r="G27" s="193"/>
      <c r="H27" s="194" t="s">
        <v>
57</v>
      </c>
      <c r="I27" s="195"/>
      <c r="J27" s="539">
        <v>
312482</v>
      </c>
      <c r="K27" s="540"/>
      <c r="L27" s="167">
        <f t="shared" si="1"/>
        <v>
0.2</v>
      </c>
      <c r="M27" s="549">
        <v>
29.7</v>
      </c>
      <c r="N27" s="550"/>
      <c r="O27" s="164">
        <v>
258780</v>
      </c>
      <c r="P27" s="196" t="s">
        <v>
58</v>
      </c>
      <c r="Q27" s="197"/>
      <c r="R27" s="190"/>
      <c r="U27" s="1"/>
    </row>
    <row r="28" spans="1:21" ht="21.95" customHeight="1" x14ac:dyDescent="0.15">
      <c r="A28" s="153"/>
      <c r="B28" s="535" t="s">
        <v>
59</v>
      </c>
      <c r="C28" s="536"/>
      <c r="D28" s="164">
        <v>
4955528</v>
      </c>
      <c r="E28" s="175">
        <f t="shared" si="0"/>
        <v>
2.4</v>
      </c>
      <c r="F28" s="166">
        <v>
-44.8</v>
      </c>
      <c r="G28" s="532" t="s">
        <v>
60</v>
      </c>
      <c r="H28" s="533"/>
      <c r="I28" s="531"/>
      <c r="J28" s="539">
        <v>
1519</v>
      </c>
      <c r="K28" s="540"/>
      <c r="L28" s="167">
        <f t="shared" si="1"/>
        <v>
0</v>
      </c>
      <c r="M28" s="549" t="s">
        <v>
202</v>
      </c>
      <c r="N28" s="550"/>
      <c r="O28" s="164">
        <v>
0</v>
      </c>
      <c r="P28" s="557">
        <v>
133041269</v>
      </c>
      <c r="Q28" s="558"/>
      <c r="R28" s="190" t="s">
        <v>
11</v>
      </c>
      <c r="U28" s="14"/>
    </row>
    <row r="29" spans="1:21" ht="21.95" customHeight="1" x14ac:dyDescent="0.15">
      <c r="A29" s="153"/>
      <c r="B29" s="535" t="s">
        <v>
61</v>
      </c>
      <c r="C29" s="536"/>
      <c r="D29" s="164">
        <v>
5162788</v>
      </c>
      <c r="E29" s="169">
        <f t="shared" si="0"/>
        <v>
2.5</v>
      </c>
      <c r="F29" s="166">
        <v>
6.9</v>
      </c>
      <c r="G29" s="532" t="s">
        <v>
62</v>
      </c>
      <c r="H29" s="533"/>
      <c r="I29" s="531"/>
      <c r="J29" s="539">
        <v>
0</v>
      </c>
      <c r="K29" s="540"/>
      <c r="L29" s="167">
        <f t="shared" si="1"/>
        <v>
0</v>
      </c>
      <c r="M29" s="549" t="s">
        <v>
188</v>
      </c>
      <c r="N29" s="550"/>
      <c r="O29" s="164">
        <v>
0</v>
      </c>
      <c r="P29" s="198"/>
      <c r="Q29" s="199"/>
      <c r="R29" s="200"/>
      <c r="U29" s="1"/>
    </row>
    <row r="30" spans="1:21" ht="21.95" customHeight="1" x14ac:dyDescent="0.15">
      <c r="A30" s="153"/>
      <c r="B30" s="535" t="s">
        <v>
63</v>
      </c>
      <c r="C30" s="536"/>
      <c r="D30" s="164">
        <v>
2276789</v>
      </c>
      <c r="E30" s="169">
        <f t="shared" si="0"/>
        <v>
1.1000000000000001</v>
      </c>
      <c r="F30" s="166">
        <v>
-2.4</v>
      </c>
      <c r="G30" s="532" t="s">
        <v>
64</v>
      </c>
      <c r="H30" s="533"/>
      <c r="I30" s="531"/>
      <c r="J30" s="539">
        <f>
J24+J28+J29</f>
        <v>
19165831</v>
      </c>
      <c r="K30" s="540"/>
      <c r="L30" s="167">
        <f t="shared" si="1"/>
        <v>
9.6999999999999993</v>
      </c>
      <c r="M30" s="549">
        <v>
14.3</v>
      </c>
      <c r="N30" s="550"/>
      <c r="O30" s="182">
        <f>
O24+O28+O29</f>
        <v>
10305983</v>
      </c>
      <c r="P30" s="572"/>
      <c r="Q30" s="573"/>
      <c r="R30" s="200"/>
      <c r="U30" s="1"/>
    </row>
    <row r="31" spans="1:21" ht="21.95" customHeight="1" x14ac:dyDescent="0.15">
      <c r="A31" s="153"/>
      <c r="B31" s="535" t="s">
        <v>
65</v>
      </c>
      <c r="C31" s="536"/>
      <c r="D31" s="164">
        <v>
547000</v>
      </c>
      <c r="E31" s="169">
        <f t="shared" si="0"/>
        <v>
0.3</v>
      </c>
      <c r="F31" s="166">
        <v>
-2.9</v>
      </c>
      <c r="M31" s="66"/>
      <c r="N31" s="66"/>
      <c r="O31" s="201"/>
      <c r="P31" s="202"/>
      <c r="R31" s="153"/>
      <c r="U31" s="21"/>
    </row>
    <row r="32" spans="1:21" ht="21.95" customHeight="1" x14ac:dyDescent="0.15">
      <c r="A32" s="153"/>
      <c r="B32" s="535" t="s">
        <v>
66</v>
      </c>
      <c r="C32" s="536"/>
      <c r="D32" s="164">
        <f>
SUM(D21:D31)</f>
        <v>
70111444</v>
      </c>
      <c r="E32" s="175">
        <f t="shared" si="0"/>
        <v>
34.6</v>
      </c>
      <c r="F32" s="166">
        <v>
1.7</v>
      </c>
      <c r="M32" s="66"/>
      <c r="N32" s="66"/>
      <c r="O32" s="203"/>
      <c r="P32" s="559"/>
      <c r="Q32" s="560"/>
      <c r="R32" s="153"/>
    </row>
    <row r="33" spans="1:20" ht="21.95" customHeight="1" thickBot="1" x14ac:dyDescent="0.2">
      <c r="A33" s="153"/>
      <c r="B33" s="561" t="s">
        <v>
67</v>
      </c>
      <c r="C33" s="562"/>
      <c r="D33" s="204">
        <f>
D20+D32</f>
        <v>
202814172</v>
      </c>
      <c r="E33" s="205">
        <f t="shared" si="0"/>
        <v>
100</v>
      </c>
      <c r="F33" s="166">
        <v>
4.5</v>
      </c>
      <c r="G33" s="563" t="s">
        <v>
203</v>
      </c>
      <c r="H33" s="564"/>
      <c r="I33" s="565"/>
      <c r="J33" s="566">
        <f>
J13+J23+J30</f>
        <v>
197551053</v>
      </c>
      <c r="K33" s="567"/>
      <c r="L33" s="206">
        <f>
ROUND(J33/$J$33*100,1)</f>
        <v>
100</v>
      </c>
      <c r="M33" s="568">
        <v>
4.5999999999999996</v>
      </c>
      <c r="N33" s="569"/>
      <c r="O33" s="207">
        <f>
O13+O23+O30</f>
        <v>
136677409</v>
      </c>
      <c r="P33" s="570"/>
      <c r="Q33" s="571"/>
      <c r="R33" s="208"/>
    </row>
    <row r="34" spans="1:20" ht="12.75" customHeight="1" thickBot="1" x14ac:dyDescent="0.2">
      <c r="A34" s="99"/>
      <c r="B34" s="209"/>
      <c r="C34" s="209"/>
      <c r="D34" s="210"/>
      <c r="E34" s="211"/>
      <c r="F34" s="211"/>
      <c r="G34" s="212"/>
      <c r="H34" s="212"/>
      <c r="I34" s="212"/>
      <c r="J34" s="213"/>
      <c r="K34" s="40"/>
      <c r="L34" s="214"/>
      <c r="M34" s="215"/>
      <c r="N34" s="215"/>
      <c r="O34" s="214"/>
      <c r="P34" s="214"/>
      <c r="Q34" s="214"/>
      <c r="R34" s="214"/>
    </row>
    <row r="35" spans="1:20" s="22" customFormat="1" ht="22.9" customHeight="1" x14ac:dyDescent="0.15">
      <c r="A35" s="214"/>
      <c r="B35" s="583" t="s">
        <v>
68</v>
      </c>
      <c r="C35" s="584"/>
      <c r="D35" s="584"/>
      <c r="E35" s="584"/>
      <c r="F35" s="584"/>
      <c r="G35" s="584"/>
      <c r="H35" s="584"/>
      <c r="I35" s="584"/>
      <c r="J35" s="585"/>
      <c r="K35" s="586" t="s">
        <v>
69</v>
      </c>
      <c r="L35" s="587"/>
      <c r="M35" s="587"/>
      <c r="N35" s="587"/>
      <c r="O35" s="587"/>
      <c r="P35" s="587"/>
      <c r="Q35" s="587"/>
      <c r="R35" s="588"/>
    </row>
    <row r="36" spans="1:20" s="22" customFormat="1" ht="20.100000000000001" customHeight="1" x14ac:dyDescent="0.15">
      <c r="A36" s="214"/>
      <c r="B36" s="589" t="s">
        <v>
4</v>
      </c>
      <c r="C36" s="576"/>
      <c r="D36" s="216" t="s">
        <v>
5</v>
      </c>
      <c r="E36" s="216" t="s">
        <v>
6</v>
      </c>
      <c r="F36" s="216" t="s">
        <v>
7</v>
      </c>
      <c r="G36" s="590" t="s">
        <v>
8</v>
      </c>
      <c r="H36" s="575"/>
      <c r="I36" s="576"/>
      <c r="J36" s="217" t="s">
        <v>
6</v>
      </c>
      <c r="K36" s="574" t="s">
        <v>
4</v>
      </c>
      <c r="L36" s="575"/>
      <c r="M36" s="576"/>
      <c r="N36" s="590" t="s">
        <v>
70</v>
      </c>
      <c r="O36" s="576"/>
      <c r="P36" s="218" t="s">
        <v>
71</v>
      </c>
      <c r="Q36" s="591" t="s">
        <v>
72</v>
      </c>
      <c r="R36" s="592"/>
    </row>
    <row r="37" spans="1:20" s="24" customFormat="1" ht="20.100000000000001" customHeight="1" x14ac:dyDescent="0.2">
      <c r="A37" s="219"/>
      <c r="B37" s="220"/>
      <c r="C37" s="221"/>
      <c r="D37" s="222" t="s">
        <v>
11</v>
      </c>
      <c r="E37" s="223" t="s">
        <v>
12</v>
      </c>
      <c r="F37" s="223" t="s">
        <v>
12</v>
      </c>
      <c r="G37" s="199"/>
      <c r="H37" s="199"/>
      <c r="I37" s="224" t="s">
        <v>
11</v>
      </c>
      <c r="J37" s="225" t="s">
        <v>
12</v>
      </c>
      <c r="K37" s="574" t="s">
        <v>
73</v>
      </c>
      <c r="L37" s="575"/>
      <c r="M37" s="576"/>
      <c r="N37" s="539">
        <v>
50228373</v>
      </c>
      <c r="O37" s="540"/>
      <c r="P37" s="226">
        <f>
ROUND(N37/$N$43*100,1)</f>
        <v>
92.4</v>
      </c>
      <c r="Q37" s="577">
        <v>
4.0999999999999996</v>
      </c>
      <c r="R37" s="578"/>
      <c r="S37" s="23"/>
      <c r="T37" s="23"/>
    </row>
    <row r="38" spans="1:20" ht="20.100000000000001" customHeight="1" x14ac:dyDescent="0.15">
      <c r="A38" s="153"/>
      <c r="B38" s="579" t="s">
        <v>
74</v>
      </c>
      <c r="C38" s="580"/>
      <c r="D38" s="227">
        <v>
884149</v>
      </c>
      <c r="E38" s="165">
        <f>
ROUND(D38/$D$51*100,1)</f>
        <v>
0.4</v>
      </c>
      <c r="F38" s="228">
        <v>
1</v>
      </c>
      <c r="G38" s="518">
        <v>
874384</v>
      </c>
      <c r="H38" s="581"/>
      <c r="I38" s="582"/>
      <c r="J38" s="229">
        <f t="shared" ref="J38:J52" si="3">
ROUND(G38/$G$51*100,1)</f>
        <v>
0.6</v>
      </c>
      <c r="K38" s="574" t="s">
        <v>
75</v>
      </c>
      <c r="L38" s="575"/>
      <c r="M38" s="576"/>
      <c r="N38" s="539">
        <v>
186265</v>
      </c>
      <c r="O38" s="540"/>
      <c r="P38" s="226">
        <f>
ROUND(N38/$N$43*100,1)</f>
        <v>
0.3</v>
      </c>
      <c r="Q38" s="577">
        <v>
7.8</v>
      </c>
      <c r="R38" s="578"/>
      <c r="S38" s="11"/>
      <c r="T38" s="11"/>
    </row>
    <row r="39" spans="1:20" ht="20.100000000000001" customHeight="1" x14ac:dyDescent="0.15">
      <c r="A39" s="153"/>
      <c r="B39" s="589" t="s">
        <v>
76</v>
      </c>
      <c r="C39" s="576"/>
      <c r="D39" s="176">
        <v>
22911659</v>
      </c>
      <c r="E39" s="165">
        <f t="shared" ref="E39:E52" si="4">
ROUND(D39/$D$51*100,1)</f>
        <v>
11.6</v>
      </c>
      <c r="F39" s="230">
        <v>
-30.1</v>
      </c>
      <c r="G39" s="539">
        <v>
20753513</v>
      </c>
      <c r="H39" s="593"/>
      <c r="I39" s="594"/>
      <c r="J39" s="231">
        <f t="shared" si="3"/>
        <v>
15.2</v>
      </c>
      <c r="K39" s="574" t="s">
        <v>
77</v>
      </c>
      <c r="L39" s="575"/>
      <c r="M39" s="576"/>
      <c r="N39" s="539">
        <v>
3865766</v>
      </c>
      <c r="O39" s="540"/>
      <c r="P39" s="226">
        <f>
ROUND(N39/$N$43*100,1)</f>
        <v>
7.1</v>
      </c>
      <c r="Q39" s="577">
        <v>
5.4</v>
      </c>
      <c r="R39" s="578"/>
    </row>
    <row r="40" spans="1:20" ht="20.100000000000001" customHeight="1" x14ac:dyDescent="0.15">
      <c r="A40" s="153"/>
      <c r="B40" s="589" t="s">
        <v>
78</v>
      </c>
      <c r="C40" s="576"/>
      <c r="D40" s="176">
        <v>
104943220</v>
      </c>
      <c r="E40" s="165">
        <f t="shared" si="4"/>
        <v>
53.1</v>
      </c>
      <c r="F40" s="228">
        <v>
6.2</v>
      </c>
      <c r="G40" s="539">
        <v>
56736419</v>
      </c>
      <c r="H40" s="593"/>
      <c r="I40" s="594"/>
      <c r="J40" s="231">
        <f t="shared" si="3"/>
        <v>
41.5</v>
      </c>
      <c r="K40" s="574" t="s">
        <v>
79</v>
      </c>
      <c r="L40" s="575"/>
      <c r="M40" s="576"/>
      <c r="N40" s="539">
        <v>
0</v>
      </c>
      <c r="O40" s="540"/>
      <c r="P40" s="226">
        <f>
ROUND(N40/$N$43*100,1)</f>
        <v>
0</v>
      </c>
      <c r="Q40" s="577" t="s">
        <v>
188</v>
      </c>
      <c r="R40" s="578"/>
    </row>
    <row r="41" spans="1:20" ht="20.100000000000001" customHeight="1" x14ac:dyDescent="0.15">
      <c r="A41" s="153"/>
      <c r="B41" s="589" t="s">
        <v>
80</v>
      </c>
      <c r="C41" s="576"/>
      <c r="D41" s="227">
        <v>
14237609</v>
      </c>
      <c r="E41" s="165">
        <f t="shared" si="4"/>
        <v>
7.2</v>
      </c>
      <c r="F41" s="228">
        <v>
2.8</v>
      </c>
      <c r="G41" s="539">
        <v>
11590911</v>
      </c>
      <c r="H41" s="593"/>
      <c r="I41" s="594"/>
      <c r="J41" s="231">
        <f t="shared" si="3"/>
        <v>
8.5</v>
      </c>
      <c r="K41" s="574" t="s">
        <v>
81</v>
      </c>
      <c r="L41" s="575"/>
      <c r="M41" s="576"/>
      <c r="N41" s="539">
        <v>
69695</v>
      </c>
      <c r="O41" s="540"/>
      <c r="P41" s="226">
        <f t="shared" ref="P41:P42" si="5">
ROUND(N41/$N$43*100,1)</f>
        <v>
0.1</v>
      </c>
      <c r="Q41" s="577">
        <v>
-11.6</v>
      </c>
      <c r="R41" s="578"/>
    </row>
    <row r="42" spans="1:20" ht="20.100000000000001" customHeight="1" x14ac:dyDescent="0.15">
      <c r="A42" s="153"/>
      <c r="B42" s="589" t="s">
        <v>
82</v>
      </c>
      <c r="C42" s="576"/>
      <c r="D42" s="176">
        <v>
187847</v>
      </c>
      <c r="E42" s="165">
        <f t="shared" si="4"/>
        <v>
0.1</v>
      </c>
      <c r="F42" s="228">
        <v>
1.4</v>
      </c>
      <c r="G42" s="539">
        <v>
36995</v>
      </c>
      <c r="H42" s="593"/>
      <c r="I42" s="594"/>
      <c r="J42" s="231">
        <f t="shared" si="3"/>
        <v>
0</v>
      </c>
      <c r="K42" s="574" t="s">
        <v>
83</v>
      </c>
      <c r="L42" s="575"/>
      <c r="M42" s="576"/>
      <c r="N42" s="539">
        <v>
0</v>
      </c>
      <c r="O42" s="540"/>
      <c r="P42" s="175">
        <f t="shared" si="5"/>
        <v>
0</v>
      </c>
      <c r="Q42" s="577" t="s">
        <v>
188</v>
      </c>
      <c r="R42" s="578"/>
    </row>
    <row r="43" spans="1:20" ht="20.100000000000001" customHeight="1" x14ac:dyDescent="0.15">
      <c r="A43" s="153"/>
      <c r="B43" s="589" t="s">
        <v>
84</v>
      </c>
      <c r="C43" s="576"/>
      <c r="D43" s="176">
        <v>
0</v>
      </c>
      <c r="E43" s="165">
        <f t="shared" si="4"/>
        <v>
0</v>
      </c>
      <c r="F43" s="232" t="s">
        <v>
188</v>
      </c>
      <c r="G43" s="539">
        <v>
0</v>
      </c>
      <c r="H43" s="593"/>
      <c r="I43" s="594"/>
      <c r="J43" s="231">
        <f t="shared" si="3"/>
        <v>
0</v>
      </c>
      <c r="K43" s="574" t="s">
        <v>
67</v>
      </c>
      <c r="L43" s="575"/>
      <c r="M43" s="576"/>
      <c r="N43" s="539">
        <f>
SUM(N37:O42)</f>
        <v>
54350099</v>
      </c>
      <c r="O43" s="540"/>
      <c r="P43" s="175">
        <f>
ROUND(N43/$N$43*100,1)</f>
        <v>
100</v>
      </c>
      <c r="Q43" s="577">
        <v>
4.2</v>
      </c>
      <c r="R43" s="578"/>
    </row>
    <row r="44" spans="1:20" ht="20.100000000000001" customHeight="1" x14ac:dyDescent="0.15">
      <c r="A44" s="153"/>
      <c r="B44" s="589" t="s">
        <v>
85</v>
      </c>
      <c r="C44" s="576"/>
      <c r="D44" s="227">
        <v>
1514123</v>
      </c>
      <c r="E44" s="165">
        <f t="shared" si="4"/>
        <v>
0.8</v>
      </c>
      <c r="F44" s="228">
        <v>
46.3</v>
      </c>
      <c r="G44" s="539">
        <v>
951749</v>
      </c>
      <c r="H44" s="593"/>
      <c r="I44" s="594"/>
      <c r="J44" s="231">
        <f t="shared" si="3"/>
        <v>
0.7</v>
      </c>
      <c r="K44" s="595" t="s">
        <v>
86</v>
      </c>
      <c r="L44" s="596"/>
      <c r="M44" s="596"/>
      <c r="N44" s="596"/>
      <c r="O44" s="596"/>
      <c r="P44" s="596"/>
      <c r="Q44" s="596"/>
      <c r="R44" s="597"/>
    </row>
    <row r="45" spans="1:20" ht="20.100000000000001" customHeight="1" x14ac:dyDescent="0.15">
      <c r="A45" s="153"/>
      <c r="B45" s="589" t="s">
        <v>
87</v>
      </c>
      <c r="C45" s="576"/>
      <c r="D45" s="176">
        <v>
9547447</v>
      </c>
      <c r="E45" s="165">
        <f t="shared" si="4"/>
        <v>
4.8</v>
      </c>
      <c r="F45" s="228">
        <v>
6.4</v>
      </c>
      <c r="G45" s="539">
        <v>
7621823</v>
      </c>
      <c r="H45" s="593"/>
      <c r="I45" s="594"/>
      <c r="J45" s="231">
        <f t="shared" si="3"/>
        <v>
5.6</v>
      </c>
      <c r="K45" s="574" t="s">
        <v>
88</v>
      </c>
      <c r="L45" s="575"/>
      <c r="M45" s="576"/>
      <c r="N45" s="590" t="s">
        <v>
89</v>
      </c>
      <c r="O45" s="576"/>
      <c r="P45" s="598" t="s">
        <v>
90</v>
      </c>
      <c r="Q45" s="599"/>
      <c r="R45" s="600"/>
      <c r="S45" s="25"/>
      <c r="T45" s="25"/>
    </row>
    <row r="46" spans="1:20" ht="20.100000000000001" customHeight="1" thickBot="1" x14ac:dyDescent="0.2">
      <c r="A46" s="153"/>
      <c r="B46" s="589" t="s">
        <v>
91</v>
      </c>
      <c r="C46" s="576"/>
      <c r="D46" s="176">
        <v>
3671616</v>
      </c>
      <c r="E46" s="165">
        <f t="shared" si="4"/>
        <v>
1.9</v>
      </c>
      <c r="F46" s="228">
        <v>
207.5</v>
      </c>
      <c r="G46" s="539">
        <v>
3351595</v>
      </c>
      <c r="H46" s="593"/>
      <c r="I46" s="594"/>
      <c r="J46" s="231">
        <f t="shared" si="3"/>
        <v>
2.5</v>
      </c>
      <c r="K46" s="601">
        <v>
99.2</v>
      </c>
      <c r="L46" s="602"/>
      <c r="M46" s="603"/>
      <c r="N46" s="604">
        <v>
46.8</v>
      </c>
      <c r="O46" s="603"/>
      <c r="P46" s="604">
        <v>
98.5</v>
      </c>
      <c r="Q46" s="602"/>
      <c r="R46" s="605"/>
      <c r="S46" s="26"/>
      <c r="T46" s="26"/>
    </row>
    <row r="47" spans="1:20" ht="20.100000000000001" customHeight="1" thickTop="1" x14ac:dyDescent="0.15">
      <c r="A47" s="153"/>
      <c r="B47" s="589" t="s">
        <v>
92</v>
      </c>
      <c r="C47" s="576"/>
      <c r="D47" s="227">
        <v>
37281333</v>
      </c>
      <c r="E47" s="165">
        <f t="shared" si="4"/>
        <v>
18.899999999999999</v>
      </c>
      <c r="F47" s="228">
        <v>
28.3</v>
      </c>
      <c r="G47" s="539">
        <v>
32393237</v>
      </c>
      <c r="H47" s="593"/>
      <c r="I47" s="594"/>
      <c r="J47" s="231">
        <f t="shared" si="3"/>
        <v>
23.7</v>
      </c>
      <c r="K47" s="606" t="s">
        <v>
93</v>
      </c>
      <c r="L47" s="607"/>
      <c r="M47" s="607"/>
      <c r="N47" s="607"/>
      <c r="O47" s="607"/>
      <c r="P47" s="607"/>
      <c r="Q47" s="607"/>
      <c r="R47" s="608"/>
    </row>
    <row r="48" spans="1:20" ht="20.100000000000001" customHeight="1" x14ac:dyDescent="0.15">
      <c r="A48" s="153"/>
      <c r="B48" s="589" t="s">
        <v>
94</v>
      </c>
      <c r="C48" s="576"/>
      <c r="D48" s="176">
        <v>
1519</v>
      </c>
      <c r="E48" s="165">
        <f t="shared" si="4"/>
        <v>
0</v>
      </c>
      <c r="F48" s="228" t="s">
        <v>
202</v>
      </c>
      <c r="G48" s="539">
        <v>
0</v>
      </c>
      <c r="H48" s="593"/>
      <c r="I48" s="594"/>
      <c r="J48" s="231">
        <f t="shared" si="3"/>
        <v>
0</v>
      </c>
      <c r="K48" s="609" t="s">
        <v>
4</v>
      </c>
      <c r="L48" s="610"/>
      <c r="M48" s="611"/>
      <c r="N48" s="614" t="s">
        <v>
95</v>
      </c>
      <c r="O48" s="615"/>
      <c r="P48" s="618" t="s">
        <v>
72</v>
      </c>
      <c r="Q48" s="620" t="s">
        <v>
96</v>
      </c>
      <c r="R48" s="621"/>
      <c r="S48" s="27"/>
      <c r="T48" s="27"/>
    </row>
    <row r="49" spans="1:20" ht="20.100000000000001" customHeight="1" x14ac:dyDescent="0.15">
      <c r="A49" s="153"/>
      <c r="B49" s="589" t="s">
        <v>
23</v>
      </c>
      <c r="C49" s="576"/>
      <c r="D49" s="176">
        <v>
2370531</v>
      </c>
      <c r="E49" s="165">
        <f>
ROUND(D49/$D$51*100,1)</f>
        <v>
1.2</v>
      </c>
      <c r="F49" s="228">
        <v>
14</v>
      </c>
      <c r="G49" s="539">
        <v>
2366783</v>
      </c>
      <c r="H49" s="593"/>
      <c r="I49" s="594"/>
      <c r="J49" s="231">
        <f t="shared" si="3"/>
        <v>
1.7</v>
      </c>
      <c r="K49" s="612"/>
      <c r="L49" s="613"/>
      <c r="M49" s="580"/>
      <c r="N49" s="616"/>
      <c r="O49" s="617"/>
      <c r="P49" s="619"/>
      <c r="Q49" s="640" t="s">
        <v>
97</v>
      </c>
      <c r="R49" s="641"/>
      <c r="S49" s="11"/>
      <c r="T49" s="11"/>
    </row>
    <row r="50" spans="1:20" ht="20.100000000000001" customHeight="1" x14ac:dyDescent="0.15">
      <c r="A50" s="153"/>
      <c r="B50" s="589" t="s">
        <v>
98</v>
      </c>
      <c r="C50" s="576"/>
      <c r="D50" s="227">
        <v>
0</v>
      </c>
      <c r="E50" s="165">
        <f t="shared" si="4"/>
        <v>
0</v>
      </c>
      <c r="F50" s="232" t="s">
        <v>
188</v>
      </c>
      <c r="G50" s="539">
        <v>
0</v>
      </c>
      <c r="H50" s="593"/>
      <c r="I50" s="594"/>
      <c r="J50" s="231">
        <f t="shared" si="3"/>
        <v>
0</v>
      </c>
      <c r="K50" s="609" t="s">
        <v>
99</v>
      </c>
      <c r="L50" s="611"/>
      <c r="M50" s="233" t="s">
        <v>
100</v>
      </c>
      <c r="N50" s="642">
        <v>
48966080</v>
      </c>
      <c r="O50" s="643"/>
      <c r="P50" s="234">
        <v>
-2.7</v>
      </c>
      <c r="Q50" s="642">
        <v>
4842868</v>
      </c>
      <c r="R50" s="644"/>
      <c r="S50" s="8"/>
      <c r="T50" s="8"/>
    </row>
    <row r="51" spans="1:20" ht="20.100000000000001" customHeight="1" x14ac:dyDescent="0.15">
      <c r="A51" s="153"/>
      <c r="B51" s="622" t="s">
        <v>
67</v>
      </c>
      <c r="C51" s="623"/>
      <c r="D51" s="626">
        <f>
SUM(D38:D50)</f>
        <v>
197551053</v>
      </c>
      <c r="E51" s="628">
        <f t="shared" si="4"/>
        <v>
100</v>
      </c>
      <c r="F51" s="630">
        <v>
4.5999999999999996</v>
      </c>
      <c r="G51" s="632">
        <f>
SUM(G38:I50)</f>
        <v>
136677409</v>
      </c>
      <c r="H51" s="633"/>
      <c r="I51" s="634"/>
      <c r="J51" s="638">
        <f t="shared" si="3"/>
        <v>
100</v>
      </c>
      <c r="K51" s="612" t="s">
        <v>
101</v>
      </c>
      <c r="L51" s="580"/>
      <c r="M51" s="235" t="s">
        <v>
102</v>
      </c>
      <c r="N51" s="648">
        <v>
47954063</v>
      </c>
      <c r="O51" s="649"/>
      <c r="P51" s="228">
        <v>
-2.1</v>
      </c>
      <c r="Q51" s="648">
        <v>
0</v>
      </c>
      <c r="R51" s="650"/>
      <c r="S51" s="8"/>
      <c r="T51" s="8"/>
    </row>
    <row r="52" spans="1:20" ht="20.100000000000001" customHeight="1" thickBot="1" x14ac:dyDescent="0.2">
      <c r="A52" s="153"/>
      <c r="B52" s="624"/>
      <c r="C52" s="625"/>
      <c r="D52" s="627"/>
      <c r="E52" s="629">
        <f t="shared" si="4"/>
        <v>
0</v>
      </c>
      <c r="F52" s="631"/>
      <c r="G52" s="635"/>
      <c r="H52" s="636"/>
      <c r="I52" s="637"/>
      <c r="J52" s="639">
        <f t="shared" si="3"/>
        <v>
0</v>
      </c>
      <c r="K52" s="609" t="s">
        <v>
103</v>
      </c>
      <c r="L52" s="611"/>
      <c r="M52" s="233" t="s">
        <v>
100</v>
      </c>
      <c r="N52" s="642">
        <v>
5874506</v>
      </c>
      <c r="O52" s="643"/>
      <c r="P52" s="234">
        <v>
3.9</v>
      </c>
      <c r="Q52" s="642">
        <v>
1107205</v>
      </c>
      <c r="R52" s="644"/>
      <c r="S52" s="8"/>
      <c r="T52" s="8"/>
    </row>
    <row r="53" spans="1:20" ht="20.100000000000001" customHeight="1" x14ac:dyDescent="0.15">
      <c r="B53" s="236" t="s">
        <v>
104</v>
      </c>
      <c r="C53" s="199"/>
      <c r="D53" s="199"/>
      <c r="E53" s="199"/>
      <c r="F53" s="199"/>
      <c r="G53" s="199"/>
      <c r="H53" s="199"/>
      <c r="I53" s="199"/>
      <c r="J53" s="237"/>
      <c r="K53" s="579" t="s">
        <v>
101</v>
      </c>
      <c r="L53" s="580"/>
      <c r="M53" s="235" t="s">
        <v>
102</v>
      </c>
      <c r="N53" s="645">
        <v>
5763494</v>
      </c>
      <c r="O53" s="582"/>
      <c r="P53" s="238">
        <v>
3.7</v>
      </c>
      <c r="Q53" s="645">
        <v>
0</v>
      </c>
      <c r="R53" s="646"/>
      <c r="S53" s="8"/>
      <c r="T53" s="8"/>
    </row>
    <row r="54" spans="1:20" ht="20.100000000000001" customHeight="1" x14ac:dyDescent="0.15">
      <c r="B54" s="199" t="s">
        <v>
105</v>
      </c>
      <c r="C54" s="199"/>
      <c r="D54" s="199"/>
      <c r="E54" s="199"/>
      <c r="F54" s="199"/>
      <c r="G54" s="199"/>
      <c r="H54" s="199"/>
      <c r="I54" s="199"/>
      <c r="J54" s="199"/>
      <c r="K54" s="647" t="s">
        <v>
106</v>
      </c>
      <c r="L54" s="611"/>
      <c r="M54" s="233" t="s">
        <v>
100</v>
      </c>
      <c r="N54" s="642">
        <v>
33931605</v>
      </c>
      <c r="O54" s="643"/>
      <c r="P54" s="234">
        <v>
4.5999999999999996</v>
      </c>
      <c r="Q54" s="642">
        <v>
4922042</v>
      </c>
      <c r="R54" s="644"/>
      <c r="S54" s="8"/>
      <c r="T54" s="8"/>
    </row>
    <row r="55" spans="1:20" ht="20.100000000000001" customHeight="1" x14ac:dyDescent="0.15">
      <c r="B55" s="199"/>
      <c r="C55" s="199"/>
      <c r="D55" s="199"/>
      <c r="E55" s="199"/>
      <c r="F55" s="199"/>
      <c r="G55" s="199"/>
      <c r="H55" s="199"/>
      <c r="I55" s="199"/>
      <c r="J55" s="199"/>
      <c r="K55" s="579" t="s">
        <v>
107</v>
      </c>
      <c r="L55" s="580"/>
      <c r="M55" s="235" t="s">
        <v>
102</v>
      </c>
      <c r="N55" s="645">
        <v>
33329662</v>
      </c>
      <c r="O55" s="582"/>
      <c r="P55" s="228">
        <v>
6.4</v>
      </c>
      <c r="Q55" s="645">
        <v>
0</v>
      </c>
      <c r="R55" s="646"/>
      <c r="S55" s="8"/>
      <c r="T55" s="8"/>
    </row>
    <row r="56" spans="1:20" ht="20.100000000000001" customHeight="1" x14ac:dyDescent="0.15">
      <c r="B56" s="199"/>
      <c r="C56" s="199"/>
      <c r="D56" s="199"/>
      <c r="E56" s="199"/>
      <c r="F56" s="199"/>
      <c r="G56" s="199"/>
      <c r="H56" s="199"/>
      <c r="I56" s="199"/>
      <c r="J56" s="199"/>
      <c r="K56" s="647" t="s">
        <v>
106</v>
      </c>
      <c r="L56" s="611"/>
      <c r="M56" s="233" t="s">
        <v>
100</v>
      </c>
      <c r="N56" s="642">
        <v>
122651</v>
      </c>
      <c r="O56" s="643"/>
      <c r="P56" s="234">
        <v>
5.9</v>
      </c>
      <c r="Q56" s="642">
        <v>
6411</v>
      </c>
      <c r="R56" s="644"/>
    </row>
    <row r="57" spans="1:20" ht="20.100000000000001" customHeight="1" x14ac:dyDescent="0.15">
      <c r="B57" s="199"/>
      <c r="C57" s="199"/>
      <c r="D57" s="199"/>
      <c r="E57" s="199"/>
      <c r="F57" s="199"/>
      <c r="G57" s="199"/>
      <c r="H57" s="199"/>
      <c r="I57" s="199"/>
      <c r="J57" s="199"/>
      <c r="K57" s="651" t="s">
        <v>
108</v>
      </c>
      <c r="L57" s="652"/>
      <c r="M57" s="235" t="s">
        <v>
102</v>
      </c>
      <c r="N57" s="645">
        <v>
122651</v>
      </c>
      <c r="O57" s="582"/>
      <c r="P57" s="238">
        <v>
5.9</v>
      </c>
      <c r="Q57" s="645">
        <v>
0</v>
      </c>
      <c r="R57" s="646"/>
    </row>
    <row r="58" spans="1:20" ht="20.100000000000001" customHeight="1" x14ac:dyDescent="0.15">
      <c r="B58" s="199"/>
      <c r="C58" s="199"/>
      <c r="D58" s="199"/>
      <c r="E58" s="199"/>
      <c r="F58" s="199"/>
      <c r="G58" s="199"/>
      <c r="H58" s="199"/>
      <c r="I58" s="199"/>
      <c r="J58" s="199"/>
      <c r="K58" s="647" t="s">
        <v>
109</v>
      </c>
      <c r="L58" s="611"/>
      <c r="M58" s="233" t="s">
        <v>
100</v>
      </c>
      <c r="N58" s="642">
        <v>
91913</v>
      </c>
      <c r="O58" s="643"/>
      <c r="P58" s="234">
        <v>
7.9</v>
      </c>
      <c r="Q58" s="642">
        <v>
236</v>
      </c>
      <c r="R58" s="644"/>
    </row>
    <row r="59" spans="1:20" ht="20.100000000000001" customHeight="1" x14ac:dyDescent="0.15">
      <c r="B59" s="199"/>
      <c r="C59" s="199"/>
      <c r="D59" s="199"/>
      <c r="E59" s="199"/>
      <c r="F59" s="199"/>
      <c r="G59" s="199"/>
      <c r="H59" s="199"/>
      <c r="I59" s="199"/>
      <c r="J59" s="199"/>
      <c r="K59" s="651" t="s">
        <v>
108</v>
      </c>
      <c r="L59" s="652"/>
      <c r="M59" s="235" t="s">
        <v>
102</v>
      </c>
      <c r="N59" s="645">
        <v>
91913</v>
      </c>
      <c r="O59" s="582"/>
      <c r="P59" s="228">
        <v>
7.9</v>
      </c>
      <c r="Q59" s="645">
        <v>
0</v>
      </c>
      <c r="R59" s="646"/>
    </row>
    <row r="60" spans="1:20" ht="20.100000000000001" customHeight="1" x14ac:dyDescent="0.15">
      <c r="B60" s="199"/>
      <c r="C60" s="199"/>
      <c r="D60" s="199"/>
      <c r="E60" s="199"/>
      <c r="F60" s="199"/>
      <c r="G60" s="199"/>
      <c r="H60" s="199"/>
      <c r="I60" s="199"/>
      <c r="J60" s="199"/>
      <c r="K60" s="647" t="s">
        <v>
109</v>
      </c>
      <c r="L60" s="611"/>
      <c r="M60" s="233" t="s">
        <v>
100</v>
      </c>
      <c r="N60" s="659" t="s">
        <v>
188</v>
      </c>
      <c r="O60" s="660"/>
      <c r="P60" s="234" t="s">
        <v>
188</v>
      </c>
      <c r="Q60" s="661" t="s">
        <v>
188</v>
      </c>
      <c r="R60" s="662"/>
    </row>
    <row r="61" spans="1:20" ht="20.100000000000001" customHeight="1" thickBot="1" x14ac:dyDescent="0.2">
      <c r="B61" s="199"/>
      <c r="C61" s="199"/>
      <c r="D61" s="199"/>
      <c r="E61" s="199"/>
      <c r="F61" s="199"/>
      <c r="G61" s="199"/>
      <c r="H61" s="199"/>
      <c r="I61" s="199"/>
      <c r="J61" s="199"/>
      <c r="K61" s="653" t="s">
        <v>
110</v>
      </c>
      <c r="L61" s="654"/>
      <c r="M61" s="239" t="s">
        <v>
102</v>
      </c>
      <c r="N61" s="655" t="s">
        <v>
188</v>
      </c>
      <c r="O61" s="656"/>
      <c r="P61" s="240" t="s">
        <v>
188</v>
      </c>
      <c r="Q61" s="657" t="s">
        <v>
188</v>
      </c>
      <c r="R61" s="658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</mergeCells>
  <phoneticPr fontId="2"/>
  <conditionalFormatting sqref="F6:F33">
    <cfRule type="expression" dxfId="3" priority="4" stopIfTrue="1">
      <formula>
"IF(AND(D6=0,F6=0,【参考】24右!F6=0））"</formula>
    </cfRule>
  </conditionalFormatting>
  <conditionalFormatting sqref="M6:N13">
    <cfRule type="expression" dxfId="2" priority="3" stopIfTrue="1">
      <formula>
"IF（F6=0,【参考】24右!F6＝0,'25年度右'!D6＝0）"</formula>
    </cfRule>
  </conditionalFormatting>
  <conditionalFormatting sqref="M15:N30">
    <cfRule type="expression" dxfId="1" priority="2" stopIfTrue="1">
      <formula>
"IF（F6=0,【参考】24右!F6＝0,'25年度右'!D6＝0）"</formula>
    </cfRule>
  </conditionalFormatting>
  <conditionalFormatting sqref="M33:N33">
    <cfRule type="expression" dxfId="0" priority="1" stopIfTrue="1">
      <formula>
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  <rowBreaks count="1" manualBreakCount="1">
    <brk id="62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江東・左</vt:lpstr>
      <vt:lpstr>江東・右</vt:lpstr>
      <vt:lpstr>江東・右!Print_Area</vt:lpstr>
      <vt:lpstr>江東・左!Print_Area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2019-12-26T02:15:57Z</dcterms:created>
  <dcterms:modified xsi:type="dcterms:W3CDTF">2021-01-07T01:19:33Z</dcterms:modified>
</cp:coreProperties>
</file>