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企画財政部\財政課\財政状況資料集\31財政状況資料集\５　都作成依頼（２回目）\02_回答\"/>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W37" i="10"/>
  <c r="E37" i="10"/>
  <c r="C37" i="10"/>
  <c r="DG36" i="10"/>
  <c r="CQ36" i="10"/>
  <c r="CO36" i="10"/>
  <c r="BY36" i="10"/>
  <c r="BE36" i="10"/>
  <c r="AM36" i="10"/>
  <c r="W36" i="10"/>
  <c r="E36" i="10"/>
  <c r="C36" i="10"/>
  <c r="DG35" i="10"/>
  <c r="CQ35" i="10"/>
  <c r="BY35" i="10"/>
  <c r="BE35" i="10"/>
  <c r="AM35" i="10"/>
  <c r="W35" i="10"/>
  <c r="E35" i="10"/>
  <c r="C35" i="10"/>
  <c r="DG34" i="10"/>
  <c r="CQ34" i="10"/>
  <c r="CO34" i="10" s="1"/>
  <c r="CO35" i="10" s="1"/>
  <c r="BY34" i="10"/>
  <c r="BW34" i="10" s="1"/>
  <c r="BG34" i="10"/>
  <c r="AM34" i="10"/>
  <c r="W34" i="10"/>
  <c r="U34" i="10"/>
  <c r="U35" i="10" s="1"/>
  <c r="U36" i="10" s="1"/>
  <c r="U37" i="10" s="1"/>
  <c r="E34" i="10"/>
  <c r="C34" i="10"/>
  <c r="BW35" i="10" l="1"/>
  <c r="BW36" i="10" s="1"/>
  <c r="BW37" i="10" s="1"/>
  <c r="BW38" i="10" s="1"/>
  <c r="BW39" i="10" s="1"/>
  <c r="BW40" i="10" s="1"/>
  <c r="BW41" i="10" s="1"/>
  <c r="BE34" i="10"/>
</calcChain>
</file>

<file path=xl/sharedStrings.xml><?xml version="1.0" encoding="utf-8"?>
<sst xmlns="http://schemas.openxmlformats.org/spreadsheetml/2006/main" count="1144" uniqueCount="628">
  <si>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</si>
  <si>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</si>
  <si>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</si>
  <si>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</si>
  <si>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</si>
  <si>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</si>
  <si>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</si>
  <si>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</si>
  <si>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</si>
  <si>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</si>
  <si>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</si>
  <si>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</si>
  <si>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</si>
  <si>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</si>
  <si>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</si>
  <si>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</si>
  <si>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</si>
  <si>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</si>
  <si>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</si>
  <si>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</si>
  <si>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</si>
  <si>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</si>
  <si>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</si>
  <si>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</si>
  <si>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</si>
  <si>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</si>
  <si>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</si>
  <si>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</si>
  <si>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</si>
  <si>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</si>
  <si>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</si>
  <si>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</si>
  <si>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</si>
  <si>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</si>
  <si>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</si>
  <si>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</si>
  <si>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</si>
  <si>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</si>
  <si>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</si>
  <si>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</si>
  <si>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</si>
  <si>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</si>
  <si>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</si>
  <si>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</si>
  <si>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</si>
  <si>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</si>
  <si>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</si>
  <si>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</si>
  <si>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</si>
  <si>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</si>
  <si>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</si>
  <si>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</si>
  <si>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</si>
  <si>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</si>
  <si>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</si>
  <si>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</si>
  <si>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</si>
  <si>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</si>
  <si>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</si>
  <si>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</si>
  <si>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</si>
  <si>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</si>
  <si>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</si>
  <si>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</si>
  <si>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</si>
  <si>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</si>
  <si>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</si>
  <si>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</si>
  <si>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</si>
  <si>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</si>
  <si>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</si>
  <si>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</si>
  <si>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</si>
  <si>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</si>
  <si>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</si>
  <si>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</si>
  <si>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</si>
  <si>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</si>
  <si>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</si>
  <si>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</si>
  <si>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</si>
  <si>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</si>
  <si>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</si>
  <si>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</si>
  <si>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</si>
  <si>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</si>
  <si>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</si>
  <si>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</si>
  <si>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</si>
  <si>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</si>
  <si>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</si>
  <si>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</si>
  <si>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</si>
  <si>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</si>
  <si>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</si>
  <si>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</si>
  <si>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</si>
  <si>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狛江市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</si>
  <si>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</si>
  <si>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</si>
  <si>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</si>
  <si>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</si>
  <si>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</si>
  <si>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</si>
  <si>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</si>
  <si>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</si>
  <si>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</si>
  <si>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</si>
  <si>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</si>
  <si>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</si>
  <si>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</si>
  <si>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</si>
  <si>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</si>
  <si>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</si>
  <si>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</si>
  <si>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</si>
  <si>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</si>
  <si>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</si>
  <si>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</si>
  <si>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</si>
  <si>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</si>
  <si>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</si>
  <si>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</si>
  <si>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</si>
  <si>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</si>
  <si>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</si>
  <si>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</si>
  <si>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</si>
  <si>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</si>
  <si>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</si>
  <si>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</si>
  <si>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</si>
  <si>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</si>
  <si>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</si>
  <si>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</si>
  <si>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</si>
  <si>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</si>
  <si>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</si>
  <si>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</si>
  <si>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</si>
  <si>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</si>
  <si>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</si>
  <si>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</si>
  <si>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</si>
  <si>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</si>
  <si>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</si>
  <si>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</si>
  <si>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</si>
  <si>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</si>
  <si>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</si>
  <si>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</si>
  <si>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</si>
  <si>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</si>
  <si>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</si>
  <si>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</si>
  <si>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</si>
  <si>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</si>
  <si>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</si>
  <si>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</si>
  <si>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</si>
  <si>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</si>
  <si>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</si>
  <si>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</si>
  <si>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</si>
  <si>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</si>
  <si>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</si>
  <si>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</si>
  <si>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</si>
  <si>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</si>
  <si>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</si>
  <si>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</si>
  <si>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</si>
  <si>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</si>
  <si>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</si>
  <si>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</si>
  <si>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</si>
  <si>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</si>
  <si>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</si>
  <si>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</si>
  <si>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</si>
  <si>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</si>
  <si>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</si>
  <si>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</si>
  <si>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</si>
  <si>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</si>
  <si>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</si>
  <si>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</si>
  <si>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</si>
  <si>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</si>
  <si>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</si>
  <si>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</si>
  <si>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</si>
  <si>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</si>
  <si>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</si>
  <si>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</si>
  <si>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</si>
  <si>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</si>
  <si>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</si>
  <si>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</si>
  <si>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</si>
  <si>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</si>
  <si>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</si>
  <si>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</si>
  <si>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</si>
  <si>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</si>
  <si>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</si>
  <si>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</si>
  <si>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</si>
  <si>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</si>
  <si>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</si>
  <si>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</si>
  <si>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</si>
  <si>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</si>
  <si>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</si>
  <si>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</si>
  <si>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</si>
  <si>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</si>
  <si>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</si>
  <si>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東京都狛江市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</si>
  <si>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</si>
  <si>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</si>
  <si>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</si>
  <si>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</si>
  <si>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</si>
  <si>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</si>
  <si>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</si>
  <si>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</si>
  <si>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</si>
  <si>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</si>
  <si>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</si>
  <si>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</si>
  <si>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</si>
  <si>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</si>
  <si>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</si>
  <si>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</si>
  <si>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</si>
  <si>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</si>
  <si>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</si>
  <si>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</si>
  <si>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</si>
  <si>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</si>
  <si>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</si>
  <si>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</si>
  <si>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</si>
  <si>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</si>
  <si>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</si>
  <si>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</si>
  <si>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</si>
  <si>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</si>
  <si>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</si>
  <si>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</si>
  <si>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</si>
  <si>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</si>
  <si>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</si>
  <si>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</si>
  <si>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</si>
  <si>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</si>
  <si>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</si>
  <si>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</si>
  <si>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</si>
  <si>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</si>
  <si>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</si>
  <si>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</si>
  <si>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</si>
  <si>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</si>
  <si>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</si>
  <si>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</si>
  <si>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</si>
  <si>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</si>
  <si>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</si>
  <si>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</si>
  <si>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</si>
  <si>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</si>
  <si>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</si>
  <si>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</si>
  <si>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</si>
  <si>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</si>
  <si>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</si>
  <si>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</si>
  <si>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</si>
  <si>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</si>
  <si>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</si>
  <si>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</si>
  <si>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</si>
  <si>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</si>
  <si>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</si>
  <si>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</si>
  <si>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</si>
  <si>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</si>
  <si>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</si>
  <si>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</si>
  <si>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</si>
  <si>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</si>
  <si>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</si>
  <si>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</si>
  <si>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</si>
  <si>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</si>
  <si>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</si>
  <si>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</si>
  <si>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</si>
  <si>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</si>
  <si>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</si>
  <si>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</si>
  <si>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</si>
  <si>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</si>
  <si>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</si>
  <si>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</si>
  <si>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</si>
  <si>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</si>
  <si>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</si>
  <si>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</si>
  <si>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</si>
  <si>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</si>
  <si>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</si>
  <si>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</si>
  <si>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</si>
  <si>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</si>
  <si>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</si>
  <si>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</si>
  <si>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</si>
  <si>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</si>
  <si>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</si>
  <si>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</si>
  <si>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</si>
  <si>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</si>
  <si>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</si>
  <si>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</si>
  <si>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</si>
  <si>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</si>
  <si>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</si>
  <si>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</si>
  <si>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</si>
  <si>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</si>
  <si>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</si>
  <si>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</si>
  <si>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</si>
  <si>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</si>
  <si>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</si>
  <si>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</si>
  <si>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</si>
  <si>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</si>
  <si>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</si>
  <si>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</si>
  <si>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</si>
  <si>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</si>
  <si>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</si>
  <si>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</si>
  <si>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</si>
  <si>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</si>
  <si>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</si>
  <si>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</si>
  <si>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</si>
  <si>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</si>
  <si>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</si>
  <si>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</si>
  <si>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</si>
  <si>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</si>
  <si>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</si>
  <si>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</si>
  <si>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</si>
  <si>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</si>
  <si>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</si>
  <si>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</si>
  <si>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</si>
  <si>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</si>
  <si>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</si>
  <si>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</si>
  <si>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</si>
  <si>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</si>
  <si>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</si>
  <si>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</si>
  <si>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</si>
  <si>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</si>
  <si>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</si>
  <si>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</si>
  <si>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東京都狛江市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</si>
  <si>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</si>
  <si>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</si>
  <si>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</si>
  <si>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</si>
  <si>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</si>
  <si>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</si>
  <si>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</si>
  <si>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</si>
  <si>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</si>
  <si>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</si>
  <si>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</si>
  <si>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</si>
  <si>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</si>
  <si>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</si>
  <si>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</si>
  <si>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</si>
  <si>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</si>
  <si>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</si>
  <si>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</si>
  <si>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</si>
  <si>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</si>
  <si>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</si>
  <si>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</si>
  <si>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</si>
  <si>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</si>
  <si>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</si>
  <si>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</si>
  <si>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</si>
  <si>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</si>
  <si>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</si>
  <si>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</si>
  <si>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</si>
  <si>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</si>
  <si>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</si>
  <si>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</si>
  <si>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</si>
  <si>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</si>
  <si>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</si>
  <si>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</si>
  <si>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</si>
  <si>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</si>
  <si>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</si>
  <si>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</si>
  <si>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</si>
  <si>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</si>
  <si>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</si>
  <si>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</si>
  <si>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</si>
  <si>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</si>
  <si>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</si>
  <si>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</si>
  <si>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</si>
  <si>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</si>
  <si>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</si>
  <si>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</si>
  <si>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</si>
  <si>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</si>
  <si>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</si>
  <si>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</si>
  <si>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</si>
  <si>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</si>
  <si>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</si>
  <si>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</si>
  <si>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</si>
  <si>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</si>
  <si>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</si>
  <si>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</si>
  <si>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</si>
  <si>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</si>
  <si>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</si>
  <si>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</si>
  <si>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</si>
  <si>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</si>
  <si>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</si>
  <si>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</si>
  <si>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</si>
  <si>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</si>
  <si>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</si>
  <si>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</si>
  <si>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</si>
  <si>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</si>
  <si>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</si>
  <si>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</si>
  <si>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</si>
  <si>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</si>
  <si>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</si>
  <si>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</si>
  <si>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</si>
  <si>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</si>
  <si>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</si>
  <si>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</si>
  <si>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</si>
  <si>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</si>
  <si>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</si>
  <si>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</si>
  <si>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</si>
  <si>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</si>
  <si>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</si>
  <si>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</si>
  <si>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</si>
  <si>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</si>
  <si>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</si>
  <si>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</si>
  <si>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</si>
  <si>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</si>
  <si>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</si>
  <si>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</si>
  <si>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</si>
  <si>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</si>
  <si>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</si>
  <si>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</si>
  <si>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</si>
  <si>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</si>
  <si>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</si>
  <si>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</si>
  <si>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</si>
  <si>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</si>
  <si>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</si>
  <si>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</si>
  <si>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</si>
  <si>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</si>
  <si>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</si>
  <si>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</si>
  <si>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</si>
  <si>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</si>
  <si>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</si>
  <si>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</si>
  <si>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</si>
  <si>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</si>
  <si>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</si>
  <si>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</si>
  <si>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</si>
  <si>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</si>
  <si>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</si>
  <si>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</si>
  <si>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</si>
  <si>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</si>
  <si>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</si>
  <si>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</si>
  <si>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</si>
  <si>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</si>
  <si>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</si>
  <si>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</si>
  <si>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</si>
  <si>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</si>
  <si>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</si>
  <si>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</si>
  <si>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</si>
  <si>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</si>
  <si>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</si>
  <si>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</si>
  <si>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</si>
  <si>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</si>
  <si>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</si>
  <si>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</si>
  <si>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</si>
  <si>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</si>
  <si>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</si>
  <si>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</si>
  <si>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</si>
  <si>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</si>
  <si>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</si>
  <si>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</si>
  <si>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</si>
  <si>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</si>
  <si>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</si>
  <si>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</si>
  <si>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</si>
  <si>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</si>
  <si>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</si>
  <si>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</si>
  <si>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</si>
  <si>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</si>
  <si>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</si>
  <si>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</si>
  <si>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</si>
  <si>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</si>
  <si>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</si>
  <si>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</si>
  <si>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</si>
  <si>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</si>
  <si>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</si>
  <si>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</si>
  <si>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</si>
  <si>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</si>
  <si>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</si>
  <si>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</si>
  <si>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</si>
  <si>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</si>
  <si>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</si>
  <si>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</si>
  <si>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</si>
  <si>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</si>
  <si>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</si>
  <si>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</si>
  <si>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</si>
  <si>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</si>
  <si>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0.89</t>
  </si>
  <si>
    <t>一般会計</t>
  </si>
  <si>
    <t>公共下水道特別会計</t>
  </si>
  <si>
    <t>介護保険特別会計</t>
  </si>
  <si>
    <t>国民健康保険特別会計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</si>
  <si>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</si>
  <si>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</si>
  <si>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</si>
  <si>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</si>
  <si>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</si>
  <si>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</si>
  <si>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</si>
  <si>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</si>
  <si>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</si>
  <si>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</si>
  <si>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5"/>
  </si>
  <si>
    <t>清掃施設整備基金</t>
    <rPh sb="0" eb="2">
      <t>セイソウ</t>
    </rPh>
    <rPh sb="2" eb="4">
      <t>シセツ</t>
    </rPh>
    <rPh sb="4" eb="6">
      <t>セイビ</t>
    </rPh>
    <rPh sb="6" eb="8">
      <t>キキン</t>
    </rPh>
    <phoneticPr fontId="5"/>
  </si>
  <si>
    <t>公共施設修繕基金</t>
    <rPh sb="0" eb="2">
      <t>コウキョウ</t>
    </rPh>
    <rPh sb="2" eb="4">
      <t>シセツ</t>
    </rPh>
    <rPh sb="4" eb="6">
      <t>シュウゼン</t>
    </rPh>
    <rPh sb="6" eb="8">
      <t>キキン</t>
    </rPh>
    <phoneticPr fontId="5"/>
  </si>
  <si>
    <t>緑化基金</t>
    <rPh sb="0" eb="2">
      <t>リョッカ</t>
    </rPh>
    <rPh sb="2" eb="4">
      <t>キキン</t>
    </rPh>
    <phoneticPr fontId="5"/>
  </si>
  <si>
    <t>災害復旧・復興特別交付金積立基金</t>
    <rPh sb="0" eb="2">
      <t>サイガイ</t>
    </rPh>
    <rPh sb="2" eb="4">
      <t>フッキュウ</t>
    </rPh>
    <rPh sb="5" eb="7">
      <t>フッコウ</t>
    </rPh>
    <rPh sb="7" eb="9">
      <t>トクベツ</t>
    </rPh>
    <rPh sb="9" eb="12">
      <t>コウフキン</t>
    </rPh>
    <rPh sb="12" eb="14">
      <t>ツミタテ</t>
    </rPh>
    <rPh sb="14" eb="16">
      <t>キキン</t>
    </rPh>
    <phoneticPr fontId="5"/>
  </si>
  <si>
    <t>-</t>
    <phoneticPr fontId="2"/>
  </si>
  <si>
    <t>-</t>
    <phoneticPr fontId="2"/>
  </si>
  <si>
    <t>東京たま広域資源循環組合</t>
    <rPh sb="0" eb="2">
      <t>トウキョウ</t>
    </rPh>
    <rPh sb="4" eb="6">
      <t>コウイキ</t>
    </rPh>
    <rPh sb="6" eb="8">
      <t>シゲン</t>
    </rPh>
    <rPh sb="8" eb="10">
      <t>ジュンカン</t>
    </rPh>
    <rPh sb="10" eb="12">
      <t>クミアイ</t>
    </rPh>
    <phoneticPr fontId="29"/>
  </si>
  <si>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9"/>
  </si>
  <si>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9"/>
  </si>
  <si>
    <t>東京市町村総合事務組合（東京都市町村民交通災害共済事業特別会計）</t>
    <rPh sb="0" eb="2">
      <t>トウキョウ</t>
    </rPh>
    <rPh sb="2" eb="5">
      <t>シチョウソン</t>
    </rPh>
    <rPh sb="5" eb="7">
      <t>ソウゴウ</t>
    </rPh>
    <rPh sb="7" eb="9">
      <t>ジム</t>
    </rPh>
    <rPh sb="9" eb="11">
      <t>クミアイ</t>
    </rPh>
    <phoneticPr fontId="29"/>
  </si>
  <si>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9"/>
  </si>
  <si>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9"/>
  </si>
  <si>
    <t>東京都後期高齢者医療広域連合（後期高齢者医療特別会計）</t>
    <rPh sb="15" eb="17">
      <t>コウキ</t>
    </rPh>
    <rPh sb="17" eb="20">
      <t>コウレイシャ</t>
    </rPh>
    <rPh sb="20" eb="22">
      <t>イリョウ</t>
    </rPh>
    <rPh sb="22" eb="24">
      <t>トクベツ</t>
    </rPh>
    <phoneticPr fontId="29"/>
  </si>
  <si>
    <t>多摩川衛生組合</t>
    <rPh sb="0" eb="3">
      <t>タマガワ</t>
    </rPh>
    <rPh sb="3" eb="5">
      <t>エイセイ</t>
    </rPh>
    <rPh sb="5" eb="7">
      <t>クミアイ</t>
    </rPh>
    <phoneticPr fontId="29"/>
  </si>
  <si>
    <t>-</t>
    <phoneticPr fontId="2"/>
  </si>
  <si>
    <t>狛江市土地開発公社</t>
    <rPh sb="0" eb="3">
      <t>コマエシ</t>
    </rPh>
    <rPh sb="3" eb="5">
      <t>トチ</t>
    </rPh>
    <rPh sb="5" eb="7">
      <t>カイハツ</t>
    </rPh>
    <rPh sb="7" eb="9">
      <t>コウシャ</t>
    </rPh>
    <phoneticPr fontId="2"/>
  </si>
  <si>
    <t>狛江市文化振興事業団</t>
    <rPh sb="0" eb="3">
      <t>コマエシ</t>
    </rPh>
    <rPh sb="3" eb="5">
      <t>ブンカ</t>
    </rPh>
    <rPh sb="5" eb="7">
      <t>シンコウ</t>
    </rPh>
    <rPh sb="7" eb="10">
      <t>ジギョウダン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</si>
  <si>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</si>
  <si>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</si>
  <si>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</si>
  <si>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</si>
  <si>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</si>
  <si>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</si>
  <si>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</si>
  <si>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</si>
  <si>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</si>
  <si>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地方債の新規発行を抑制してきた結果、将来負担比率が低下している。一方、有形固定資産減価償却率は、経年により増となった。</t>
    <rPh sb="32" eb="34">
      <t>イッポウ</t>
    </rPh>
    <rPh sb="35" eb="37">
      <t>ユウケイ</t>
    </rPh>
    <rPh sb="37" eb="39">
      <t>コテイ</t>
    </rPh>
    <rPh sb="39" eb="41">
      <t>シサン</t>
    </rPh>
    <rPh sb="41" eb="43">
      <t>ゲンカ</t>
    </rPh>
    <rPh sb="43" eb="45">
      <t>ショウキャク</t>
    </rPh>
    <rPh sb="45" eb="46">
      <t>リツ</t>
    </rPh>
    <rPh sb="53" eb="54">
      <t>ゾウ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</si>
  <si>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</si>
  <si>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</si>
  <si>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</si>
  <si>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</si>
  <si>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</si>
  <si>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</si>
  <si>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</si>
  <si>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よりも下回っている。これは、平成24年度に策定した中期財政計画に基づき地方債の新規発行を元金償還以内等に抑制してきた結果、将来負担比率、実質公債費比率ともに低下していると考えられる。</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</si>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</sst>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25E7-4DA1-B7B0-2C00744208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37579</c:v>
                </c:pt>
                <c:pt idx="1">
                  <c:v>33850</c:v>
                </c:pt>
                <c:pt idx="2">
                  <c:v>25421</c:v>
                </c:pt>
                <c:pt idx="3">
                  <c:v>35980</c:v>
                </c:pt>
                <c:pt idx="4">
                  <c:v>26394</c:v>
                </c:pt>
              </c:numCache>
            </c:numRef>
          </c:val>
          <c:smooth val="0"/>
          <c:extLst>
            <c:ext xmlns:c16="http://schemas.microsoft.com/office/drawing/2014/chart" uri="{C3380CC4-5D6E-409C-BE32-E72D297353CC}">
              <c16:uniqueId val="{00000001-25E7-4DA1-B7B0-2C00744208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6.62</c:v>
                </c:pt>
                <c:pt idx="1">
                  <c:v>7.87</c:v>
                </c:pt>
                <c:pt idx="2">
                  <c:v>6.75</c:v>
                </c:pt>
                <c:pt idx="3">
                  <c:v>6.7</c:v>
                </c:pt>
                <c:pt idx="4">
                  <c:v>5.83</c:v>
                </c:pt>
              </c:numCache>
            </c:numRef>
          </c:val>
          <c:extLst>
            <c:ext xmlns:c16="http://schemas.microsoft.com/office/drawing/2014/chart" uri="{C3380CC4-5D6E-409C-BE32-E72D297353CC}">
              <c16:uniqueId val="{00000000-E210-4995-8BE4-98ABB1E271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11.23</c:v>
                </c:pt>
                <c:pt idx="1">
                  <c:v>9.8000000000000007</c:v>
                </c:pt>
                <c:pt idx="2">
                  <c:v>11.49</c:v>
                </c:pt>
                <c:pt idx="3">
                  <c:v>11.99</c:v>
                </c:pt>
                <c:pt idx="4">
                  <c:v>12.02</c:v>
                </c:pt>
              </c:numCache>
            </c:numRef>
          </c:val>
          <c:extLst>
            <c:ext xmlns:c16="http://schemas.microsoft.com/office/drawing/2014/chart" uri="{C3380CC4-5D6E-409C-BE32-E72D297353CC}">
              <c16:uniqueId val="{00000001-E210-4995-8BE4-98ABB1E271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3.86</c:v>
                </c:pt>
                <c:pt idx="1">
                  <c:v>0.1</c:v>
                </c:pt>
                <c:pt idx="2">
                  <c:v>0.8</c:v>
                </c:pt>
                <c:pt idx="3">
                  <c:v>0.5</c:v>
                </c:pt>
                <c:pt idx="4">
                  <c:v>-0.89</c:v>
                </c:pt>
              </c:numCache>
            </c:numRef>
          </c:val>
          <c:smooth val="0"/>
          <c:extLst>
            <c:ext xmlns:c16="http://schemas.microsoft.com/office/drawing/2014/chart" uri="{C3380CC4-5D6E-409C-BE32-E72D297353CC}">
              <c16:uniqueId val="{00000002-E210-4995-8BE4-98ABB1E271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A7-4CE0-8A28-2E62FF1EAB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A7-4CE0-8A28-2E62FF1EAB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A7-4CE0-8A28-2E62FF1EAB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1A7-4CE0-8A28-2E62FF1EAB6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1A7-4CE0-8A28-2E62FF1EAB6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0.08</c:v>
                </c:pt>
                <c:pt idx="4">
                  <c:v>#N/A</c:v>
                </c:pt>
                <c:pt idx="5">
                  <c:v>0.01</c:v>
                </c:pt>
                <c:pt idx="6">
                  <c:v>#N/A</c:v>
                </c:pt>
                <c:pt idx="7">
                  <c:v>0.01</c:v>
                </c:pt>
                <c:pt idx="8">
                  <c:v>#N/A</c:v>
                </c:pt>
                <c:pt idx="9">
                  <c:v>0.01</c:v>
                </c:pt>
              </c:numCache>
            </c:numRef>
          </c:val>
          <c:extLst>
            <c:ext xmlns:c16="http://schemas.microsoft.com/office/drawing/2014/chart" uri="{C3380CC4-5D6E-409C-BE32-E72D297353CC}">
              <c16:uniqueId val="{00000005-71A7-4CE0-8A28-2E62FF1EAB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0.22</c:v>
                </c:pt>
                <c:pt idx="4">
                  <c:v>#N/A</c:v>
                </c:pt>
                <c:pt idx="5">
                  <c:v>1.4</c:v>
                </c:pt>
                <c:pt idx="6">
                  <c:v>#N/A</c:v>
                </c:pt>
                <c:pt idx="7">
                  <c:v>0.5</c:v>
                </c:pt>
                <c:pt idx="8">
                  <c:v>#N/A</c:v>
                </c:pt>
                <c:pt idx="9">
                  <c:v>0.23</c:v>
                </c:pt>
              </c:numCache>
            </c:numRef>
          </c:val>
          <c:extLst>
            <c:ext xmlns:c16="http://schemas.microsoft.com/office/drawing/2014/chart" uri="{C3380CC4-5D6E-409C-BE32-E72D297353CC}">
              <c16:uniqueId val="{00000006-71A7-4CE0-8A28-2E62FF1EAB6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0.13</c:v>
                </c:pt>
                <c:pt idx="2">
                  <c:v>#N/A</c:v>
                </c:pt>
                <c:pt idx="3">
                  <c:v>1.45</c:v>
                </c:pt>
                <c:pt idx="4">
                  <c:v>#N/A</c:v>
                </c:pt>
                <c:pt idx="5">
                  <c:v>1.1200000000000001</c:v>
                </c:pt>
                <c:pt idx="6">
                  <c:v>#N/A</c:v>
                </c:pt>
                <c:pt idx="7">
                  <c:v>1.01</c:v>
                </c:pt>
                <c:pt idx="8">
                  <c:v>#N/A</c:v>
                </c:pt>
                <c:pt idx="9">
                  <c:v>0.89</c:v>
                </c:pt>
              </c:numCache>
            </c:numRef>
          </c:val>
          <c:extLst>
            <c:ext xmlns:c16="http://schemas.microsoft.com/office/drawing/2014/chart" uri="{C3380CC4-5D6E-409C-BE32-E72D297353CC}">
              <c16:uniqueId val="{00000007-71A7-4CE0-8A28-2E62FF1EAB6F}"/>
            </c:ext>
          </c:extLst>
        </c:ser>
        <c:ser>
          <c:idx val="8"/>
          <c:order val="8"/>
          <c:tx>
            <c:strRef>
              <c:f>データシート!$A$35</c:f>
              <c:strCache>
                <c:ptCount val="1"/>
                <c:pt idx="0">
                  <c:v>公共下水道特別会計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c:v>
                </c:pt>
                <c:pt idx="2">
                  <c:v>#N/A</c:v>
                </c:pt>
                <c:pt idx="3">
                  <c:v>1.59</c:v>
                </c:pt>
                <c:pt idx="4">
                  <c:v>#N/A</c:v>
                </c:pt>
                <c:pt idx="5">
                  <c:v>1.21</c:v>
                </c:pt>
                <c:pt idx="6">
                  <c:v>#N/A</c:v>
                </c:pt>
                <c:pt idx="7">
                  <c:v>1.27</c:v>
                </c:pt>
                <c:pt idx="8">
                  <c:v>#N/A</c:v>
                </c:pt>
                <c:pt idx="9">
                  <c:v>1.53</c:v>
                </c:pt>
              </c:numCache>
            </c:numRef>
          </c:val>
          <c:extLst>
            <c:ext xmlns:c16="http://schemas.microsoft.com/office/drawing/2014/chart" uri="{C3380CC4-5D6E-409C-BE32-E72D297353CC}">
              <c16:uniqueId val="{00000008-71A7-4CE0-8A28-2E62FF1EAB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6.61</c:v>
                </c:pt>
                <c:pt idx="2">
                  <c:v>#N/A</c:v>
                </c:pt>
                <c:pt idx="3">
                  <c:v>7.87</c:v>
                </c:pt>
                <c:pt idx="4">
                  <c:v>#N/A</c:v>
                </c:pt>
                <c:pt idx="5">
                  <c:v>6.74</c:v>
                </c:pt>
                <c:pt idx="6">
                  <c:v>#N/A</c:v>
                </c:pt>
                <c:pt idx="7">
                  <c:v>6.69</c:v>
                </c:pt>
                <c:pt idx="8">
                  <c:v>#N/A</c:v>
                </c:pt>
                <c:pt idx="9">
                  <c:v>5.83</c:v>
                </c:pt>
              </c:numCache>
            </c:numRef>
          </c:val>
          <c:extLst>
            <c:ext xmlns:c16="http://schemas.microsoft.com/office/drawing/2014/chart" uri="{C3380CC4-5D6E-409C-BE32-E72D297353CC}">
              <c16:uniqueId val="{00000009-71A7-4CE0-8A28-2E62FF1EAB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1996</c:v>
                </c:pt>
                <c:pt idx="5">
                  <c:v>1941</c:v>
                </c:pt>
                <c:pt idx="8">
                  <c:v>1936</c:v>
                </c:pt>
                <c:pt idx="11">
                  <c:v>1891</c:v>
                </c:pt>
                <c:pt idx="14">
                  <c:v>1791</c:v>
                </c:pt>
              </c:numCache>
            </c:numRef>
          </c:val>
          <c:extLst>
            <c:ext xmlns:c16="http://schemas.microsoft.com/office/drawing/2014/chart" uri="{C3380CC4-5D6E-409C-BE32-E72D297353CC}">
              <c16:uniqueId val="{00000000-83AE-4F21-821F-FA9456BEB9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AE-4F21-821F-FA9456BEB9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c:v>
                </c:pt>
                <c:pt idx="3">
                  <c:v>35</c:v>
                </c:pt>
                <c:pt idx="6">
                  <c:v>35</c:v>
                </c:pt>
                <c:pt idx="9">
                  <c:v>35</c:v>
                </c:pt>
                <c:pt idx="12">
                  <c:v>34</c:v>
                </c:pt>
              </c:numCache>
            </c:numRef>
          </c:val>
          <c:extLst>
            <c:ext xmlns:c16="http://schemas.microsoft.com/office/drawing/2014/chart" uri="{C3380CC4-5D6E-409C-BE32-E72D297353CC}">
              <c16:uniqueId val="{00000002-83AE-4F21-821F-FA9456BEB9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AE-4F21-821F-FA9456BEB9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265</c:v>
                </c:pt>
                <c:pt idx="3">
                  <c:v>257</c:v>
                </c:pt>
                <c:pt idx="6">
                  <c:v>245</c:v>
                </c:pt>
                <c:pt idx="9">
                  <c:v>235</c:v>
                </c:pt>
                <c:pt idx="12">
                  <c:v>216</c:v>
                </c:pt>
              </c:numCache>
            </c:numRef>
          </c:val>
          <c:extLst>
            <c:ext xmlns:c16="http://schemas.microsoft.com/office/drawing/2014/chart" uri="{C3380CC4-5D6E-409C-BE32-E72D297353CC}">
              <c16:uniqueId val="{00000004-83AE-4F21-821F-FA9456BEB9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AE-4F21-821F-FA9456BEB9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AE-4F21-821F-FA9456BEB9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2193</c:v>
                </c:pt>
                <c:pt idx="3">
                  <c:v>1951</c:v>
                </c:pt>
                <c:pt idx="6">
                  <c:v>1938</c:v>
                </c:pt>
                <c:pt idx="9">
                  <c:v>1905</c:v>
                </c:pt>
                <c:pt idx="12">
                  <c:v>1797</c:v>
                </c:pt>
              </c:numCache>
            </c:numRef>
          </c:val>
          <c:extLst>
            <c:ext xmlns:c16="http://schemas.microsoft.com/office/drawing/2014/chart" uri="{C3380CC4-5D6E-409C-BE32-E72D297353CC}">
              <c16:uniqueId val="{00000007-83AE-4F21-821F-FA9456BEB9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497</c:v>
                </c:pt>
                <c:pt idx="2">
                  <c:v>#N/A</c:v>
                </c:pt>
                <c:pt idx="3">
                  <c:v>#N/A</c:v>
                </c:pt>
                <c:pt idx="4">
                  <c:v>302</c:v>
                </c:pt>
                <c:pt idx="5">
                  <c:v>#N/A</c:v>
                </c:pt>
                <c:pt idx="6">
                  <c:v>#N/A</c:v>
                </c:pt>
                <c:pt idx="7">
                  <c:v>282</c:v>
                </c:pt>
                <c:pt idx="8">
                  <c:v>#N/A</c:v>
                </c:pt>
                <c:pt idx="9">
                  <c:v>#N/A</c:v>
                </c:pt>
                <c:pt idx="10">
                  <c:v>284</c:v>
                </c:pt>
                <c:pt idx="11">
                  <c:v>#N/A</c:v>
                </c:pt>
                <c:pt idx="12">
                  <c:v>#N/A</c:v>
                </c:pt>
                <c:pt idx="13">
                  <c:v>256</c:v>
                </c:pt>
                <c:pt idx="14">
                  <c:v>#N/A</c:v>
                </c:pt>
              </c:numCache>
            </c:numRef>
          </c:val>
          <c:smooth val="0"/>
          <c:extLst>
            <c:ext xmlns:c16="http://schemas.microsoft.com/office/drawing/2014/chart" uri="{C3380CC4-5D6E-409C-BE32-E72D297353CC}">
              <c16:uniqueId val="{00000008-83AE-4F21-821F-FA9456BEB9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16714</c:v>
                </c:pt>
                <c:pt idx="5">
                  <c:v>16858</c:v>
                </c:pt>
                <c:pt idx="8">
                  <c:v>16809</c:v>
                </c:pt>
                <c:pt idx="11">
                  <c:v>16879</c:v>
                </c:pt>
                <c:pt idx="14">
                  <c:v>16896</c:v>
                </c:pt>
              </c:numCache>
            </c:numRef>
          </c:val>
          <c:extLst>
            <c:ext xmlns:c16="http://schemas.microsoft.com/office/drawing/2014/chart" uri="{C3380CC4-5D6E-409C-BE32-E72D297353CC}">
              <c16:uniqueId val="{00000000-8810-4ACA-AC59-9865EE7631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4561</c:v>
                </c:pt>
                <c:pt idx="5">
                  <c:v>4327</c:v>
                </c:pt>
                <c:pt idx="8">
                  <c:v>4133</c:v>
                </c:pt>
                <c:pt idx="11">
                  <c:v>3951</c:v>
                </c:pt>
                <c:pt idx="14">
                  <c:v>3753</c:v>
                </c:pt>
              </c:numCache>
            </c:numRef>
          </c:val>
          <c:extLst>
            <c:ext xmlns:c16="http://schemas.microsoft.com/office/drawing/2014/chart" uri="{C3380CC4-5D6E-409C-BE32-E72D297353CC}">
              <c16:uniqueId val="{00000001-8810-4ACA-AC59-9865EE7631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3336</c:v>
                </c:pt>
                <c:pt idx="5">
                  <c:v>3593</c:v>
                </c:pt>
                <c:pt idx="8">
                  <c:v>4228</c:v>
                </c:pt>
                <c:pt idx="11">
                  <c:v>4488</c:v>
                </c:pt>
                <c:pt idx="14">
                  <c:v>4915</c:v>
                </c:pt>
              </c:numCache>
            </c:numRef>
          </c:val>
          <c:extLst>
            <c:ext xmlns:c16="http://schemas.microsoft.com/office/drawing/2014/chart" uri="{C3380CC4-5D6E-409C-BE32-E72D297353CC}">
              <c16:uniqueId val="{00000002-8810-4ACA-AC59-9865EE7631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10-4ACA-AC59-9865EE7631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10-4ACA-AC59-9865EE7631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10-4ACA-AC59-9865EE7631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4620</c:v>
                </c:pt>
                <c:pt idx="3">
                  <c:v>4562</c:v>
                </c:pt>
                <c:pt idx="6">
                  <c:v>4496</c:v>
                </c:pt>
                <c:pt idx="9">
                  <c:v>4358</c:v>
                </c:pt>
                <c:pt idx="12">
                  <c:v>4362</c:v>
                </c:pt>
              </c:numCache>
            </c:numRef>
          </c:val>
          <c:extLst>
            <c:ext xmlns:c16="http://schemas.microsoft.com/office/drawing/2014/chart" uri="{C3380CC4-5D6E-409C-BE32-E72D297353CC}">
              <c16:uniqueId val="{00000006-8810-4ACA-AC59-9865EE7631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170</c:v>
                </c:pt>
                <c:pt idx="3">
                  <c:v>239</c:v>
                </c:pt>
                <c:pt idx="6">
                  <c:v>215</c:v>
                </c:pt>
                <c:pt idx="9">
                  <c:v>193</c:v>
                </c:pt>
                <c:pt idx="12">
                  <c:v>167</c:v>
                </c:pt>
              </c:numCache>
            </c:numRef>
          </c:val>
          <c:extLst>
            <c:ext xmlns:c16="http://schemas.microsoft.com/office/drawing/2014/chart" uri="{C3380CC4-5D6E-409C-BE32-E72D297353CC}">
              <c16:uniqueId val="{00000007-8810-4ACA-AC59-9865EE7631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3220</c:v>
                </c:pt>
                <c:pt idx="3">
                  <c:v>3207</c:v>
                </c:pt>
                <c:pt idx="6">
                  <c:v>3199</c:v>
                </c:pt>
                <c:pt idx="9">
                  <c:v>3210</c:v>
                </c:pt>
                <c:pt idx="12">
                  <c:v>3080</c:v>
                </c:pt>
              </c:numCache>
            </c:numRef>
          </c:val>
          <c:extLst>
            <c:ext xmlns:c16="http://schemas.microsoft.com/office/drawing/2014/chart" uri="{C3380CC4-5D6E-409C-BE32-E72D297353CC}">
              <c16:uniqueId val="{00000008-8810-4ACA-AC59-9865EE7631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174</c:v>
                </c:pt>
                <c:pt idx="3">
                  <c:v>144</c:v>
                </c:pt>
                <c:pt idx="6">
                  <c:v>113</c:v>
                </c:pt>
                <c:pt idx="9">
                  <c:v>83</c:v>
                </c:pt>
                <c:pt idx="12">
                  <c:v>53</c:v>
                </c:pt>
              </c:numCache>
            </c:numRef>
          </c:val>
          <c:extLst>
            <c:ext xmlns:c16="http://schemas.microsoft.com/office/drawing/2014/chart" uri="{C3380CC4-5D6E-409C-BE32-E72D297353CC}">
              <c16:uniqueId val="{00000009-8810-4ACA-AC59-9865EE7631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20346</c:v>
                </c:pt>
                <c:pt idx="3">
                  <c:v>19917</c:v>
                </c:pt>
                <c:pt idx="6">
                  <c:v>19680</c:v>
                </c:pt>
                <c:pt idx="9">
                  <c:v>19503</c:v>
                </c:pt>
                <c:pt idx="12">
                  <c:v>19341</c:v>
                </c:pt>
              </c:numCache>
            </c:numRef>
          </c:val>
          <c:extLst>
            <c:ext xmlns:c16="http://schemas.microsoft.com/office/drawing/2014/chart" uri="{C3380CC4-5D6E-409C-BE32-E72D297353CC}">
              <c16:uniqueId val="{0000000A-8810-4ACA-AC59-9865EE7631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3920</c:v>
                </c:pt>
                <c:pt idx="2">
                  <c:v>#N/A</c:v>
                </c:pt>
                <c:pt idx="3">
                  <c:v>#N/A</c:v>
                </c:pt>
                <c:pt idx="4">
                  <c:v>3291</c:v>
                </c:pt>
                <c:pt idx="5">
                  <c:v>#N/A</c:v>
                </c:pt>
                <c:pt idx="6">
                  <c:v>#N/A</c:v>
                </c:pt>
                <c:pt idx="7">
                  <c:v>2534</c:v>
                </c:pt>
                <c:pt idx="8">
                  <c:v>#N/A</c:v>
                </c:pt>
                <c:pt idx="9">
                  <c:v>#N/A</c:v>
                </c:pt>
                <c:pt idx="10">
                  <c:v>2029</c:v>
                </c:pt>
                <c:pt idx="11">
                  <c:v>#N/A</c:v>
                </c:pt>
                <c:pt idx="12">
                  <c:v>#N/A</c:v>
                </c:pt>
                <c:pt idx="13">
                  <c:v>1439</c:v>
                </c:pt>
                <c:pt idx="14">
                  <c:v>#N/A</c:v>
                </c:pt>
              </c:numCache>
            </c:numRef>
          </c:val>
          <c:smooth val="0"/>
          <c:extLst>
            <c:ext xmlns:c16="http://schemas.microsoft.com/office/drawing/2014/chart" uri="{C3380CC4-5D6E-409C-BE32-E72D297353CC}">
              <c16:uniqueId val="{0000000B-8810-4ACA-AC59-9865EE7631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1784</c:v>
                </c:pt>
                <c:pt idx="1">
                  <c:v>1866</c:v>
                </c:pt>
                <c:pt idx="2">
                  <c:v>1866</c:v>
                </c:pt>
              </c:numCache>
            </c:numRef>
          </c:val>
          <c:extLst>
            <c:ext xmlns:c16="http://schemas.microsoft.com/office/drawing/2014/chart" uri="{C3380CC4-5D6E-409C-BE32-E72D297353CC}">
              <c16:uniqueId val="{00000000-0386-4512-AC4B-E02C9C2247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386-4512-AC4B-E02C9C2247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2172</c:v>
                </c:pt>
                <c:pt idx="1">
                  <c:v>2288</c:v>
                </c:pt>
                <c:pt idx="2">
                  <c:v>2671</c:v>
                </c:pt>
              </c:numCache>
            </c:numRef>
          </c:val>
          <c:extLst>
            <c:ext xmlns:c16="http://schemas.microsoft.com/office/drawing/2014/chart" uri="{C3380CC4-5D6E-409C-BE32-E72D297353CC}">
              <c16:uniqueId val="{00000002-0386-4512-AC4B-E02C9C2247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{5B4CC3FB-AC52-46BB-AA1D-432F92FDCE2B}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FA0-4F88-B71E-CB0FD1A0B9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{1AE3A66D-164A-4BCC-8CE0-A548439CA54F}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A0-4F88-B71E-CB0FD1A0B9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{71AF3D68-C864-444F-94B4-E5A19BF7453A}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A0-4F88-B71E-CB0FD1A0B9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{FF664AAC-1C78-4B1D-A150-207C06CEEC28}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A0-4F88-B71E-CB0FD1A0B9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{2F1B132E-FA1A-4C3F-8487-57DB0CF6DDD5}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A0-4F88-B71E-CB0FD1A0B97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{7D3F32B1-3FCD-4CCC-BE85-E4CB69C488CE}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FA0-4F88-B71E-CB0FD1A0B973}"/>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{8082F700-BADF-4AEC-BD00-07BAC0CBA042}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FA0-4F88-B71E-CB0FD1A0B973}"/>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{6BB43EA6-42E8-4C1F-8E27-C0713DC5629D}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FA0-4F88-B71E-CB0FD1A0B973}"/>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{7F088C6B-B0B6-47B3-AA95-6F9DAFB57157}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FA0-4F88-B71E-CB0FD1A0B9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52.8</c:v>
                </c:pt>
                <c:pt idx="16">
                  <c:v>54.1</c:v>
                </c:pt>
                <c:pt idx="24">
                  <c:v>53.5</c:v>
                </c:pt>
                <c:pt idx="32">
                  <c:v>54.8</c:v>
                </c:pt>
              </c:numCache>
            </c:numRef>
          </c:xVal>
          <c:yVal>
            <c:numRef>
              <c:f>公会計指標分析・財政指標組合せ分析表!$BP$51:$DC$51</c:f>
              <c:numCache>
                <c:formatCode>#,##0.0;"▲ "#,##0.0</c:formatCode>
                <c:ptCount val="40"/>
                <c:pt idx="8">
                  <c:v>23.5</c:v>
                </c:pt>
                <c:pt idx="16">
                  <c:v>17.899999999999999</c:v>
                </c:pt>
                <c:pt idx="24">
                  <c:v>14.3</c:v>
                </c:pt>
                <c:pt idx="32">
                  <c:v>10.1</c:v>
                </c:pt>
              </c:numCache>
            </c:numRef>
          </c:yVal>
          <c:smooth val="0"/>
          <c:extLst>
            <c:ext xmlns:c16="http://schemas.microsoft.com/office/drawing/2014/chart" uri="{C3380CC4-5D6E-409C-BE32-E72D297353CC}">
              <c16:uniqueId val="{00000009-BFA0-4F88-B71E-CB0FD1A0B9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{77400C06-8D4A-485C-AFDD-E5AF94869C46}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FA0-4F88-B71E-CB0FD1A0B9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{C8402EFE-D62F-44CF-ABF0-08F102F6B897}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A0-4F88-B71E-CB0FD1A0B9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{E4592029-A644-47D3-BF5E-319AA7F96BF2}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A0-4F88-B71E-CB0FD1A0B9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{B6642CC0-4127-4EB7-84B7-6ED84BF9AF10}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A0-4F88-B71E-CB0FD1A0B9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{69FD34F3-3A23-40F6-9E7D-41CF9C3F365F}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A0-4F88-B71E-CB0FD1A0B973}"/>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{6A60573B-6EC5-4DAC-BBD7-4A686D3A55FB}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FA0-4F88-B71E-CB0FD1A0B973}"/>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{18804BE6-87C4-4FA4-A0BD-38ECF6526321}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FA0-4F88-B71E-CB0FD1A0B973}"/>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{9DC33B9A-6784-4C07-A7A6-EF73F8465375}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FA0-4F88-B71E-CB0FD1A0B973}"/>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{A1C32E0C-26AB-43F1-ACBA-FAC5DD974F7D}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FA0-4F88-B71E-CB0FD1A0B9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pt idx="32">
                  <c:v>60.7</c:v>
                </c:pt>
              </c:numCache>
            </c:numRef>
          </c:xVal>
          <c:yVal>
            <c:numRef>
              <c:f>公会計指標分析・財政指標組合せ分析表!$BP$55:$DC$55</c:f>
              <c:numCache>
                <c:formatCode>#,##0.0;"▲ "#,##0.0</c:formatCode>
                <c:ptCount val="40"/>
                <c:pt idx="8">
                  <c:v>32.5</c:v>
                </c:pt>
                <c:pt idx="16">
                  <c:v>30.2</c:v>
                </c:pt>
                <c:pt idx="24">
                  <c:v>25.4</c:v>
                </c:pt>
                <c:pt idx="32">
                  <c:v>22.9</c:v>
                </c:pt>
              </c:numCache>
            </c:numRef>
          </c:yVal>
          <c:smooth val="0"/>
          <c:extLst>
            <c:ext xmlns:c16="http://schemas.microsoft.com/office/drawing/2014/chart" uri="{C3380CC4-5D6E-409C-BE32-E72D297353CC}">
              <c16:uniqueId val="{00000013-BFA0-4F88-B71E-CB0FD1A0B973}"/>
            </c:ext>
          </c:extLst>
        </c:ser>
        <c:dLbls>
          <c:showLegendKey val="0"/>
          <c:showVal val="1"/>
          <c:showCatName val="0"/>
          <c:showSerName val="0"/>
          <c:showPercent val="0"/>
          <c:showBubbleSize val="0"/>
        </c:dLbls>
        <c:axId val="46179840"/>
        <c:axId val="46181760"/>
      </c:scatterChart>
      <c:valAx>
        <c:axId val="46179840"/>
        <c:scaling>
          <c:orientation val="minMax"/>
          <c:max val="61.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{2C50C99A-8F60-40AE-9FB5-D712A122069A}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AB1-41DF-AB48-8CDB7B258F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{E3A19955-4CC1-4059-AC9A-117A472B1A54}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B1-41DF-AB48-8CDB7B258F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{AC8181B7-6527-479D-9524-7BBFC87162FC}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B1-41DF-AB48-8CDB7B258F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{AA2E87EE-1207-45C0-86B3-59FEE10937CC}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B1-41DF-AB48-8CDB7B258F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{0D45C64D-1EA2-49AD-954F-DAC367A2EF2C}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B1-41DF-AB48-8CDB7B258FB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{E5255ABC-E9C4-46E0-9232-C6A6152F170C}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AB1-41DF-AB48-8CDB7B258FB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{54B04A39-48BD-4F2F-BB2F-56543D8914F9}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AB1-41DF-AB48-8CDB7B258FB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{E10E0D82-FC1C-4825-8326-C19209E59B7F}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AB1-41DF-AB48-8CDB7B258FB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{57E18ADB-A68B-42C4-8B69-54DEF1E3758F}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AB1-41DF-AB48-8CDB7B258F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c:v>
                </c:pt>
                <c:pt idx="16">
                  <c:v>2.5</c:v>
                </c:pt>
                <c:pt idx="24">
                  <c:v>2</c:v>
                </c:pt>
                <c:pt idx="32">
                  <c:v>1.9</c:v>
                </c:pt>
              </c:numCache>
            </c:numRef>
          </c:xVal>
          <c:yVal>
            <c:numRef>
              <c:f>公会計指標分析・財政指標組合せ分析表!$BP$73:$DC$73</c:f>
              <c:numCache>
                <c:formatCode>#,##0.0;"▲ "#,##0.0</c:formatCode>
                <c:ptCount val="40"/>
                <c:pt idx="0">
                  <c:v>28.4</c:v>
                </c:pt>
                <c:pt idx="8">
                  <c:v>23.5</c:v>
                </c:pt>
                <c:pt idx="16">
                  <c:v>17.899999999999999</c:v>
                </c:pt>
                <c:pt idx="24">
                  <c:v>14.3</c:v>
                </c:pt>
                <c:pt idx="32">
                  <c:v>10.1</c:v>
                </c:pt>
              </c:numCache>
            </c:numRef>
          </c:yVal>
          <c:smooth val="0"/>
          <c:extLst>
            <c:ext xmlns:c16="http://schemas.microsoft.com/office/drawing/2014/chart" uri="{C3380CC4-5D6E-409C-BE32-E72D297353CC}">
              <c16:uniqueId val="{00000009-5AB1-41DF-AB48-8CDB7B258F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{81AB2742-D892-4812-9A85-D55E9D245CD6}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AB1-41DF-AB48-8CDB7B258F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{083CC77F-9194-444A-9DD1-480470C44366}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B1-41DF-AB48-8CDB7B258F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{079CC323-3BF3-4D36-A16E-22E78AD1AF3C}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B1-41DF-AB48-8CDB7B258F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{BD6B7F02-99EF-424B-8464-DBA27D237EE1}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B1-41DF-AB48-8CDB7B258F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{4234556C-B941-4D6A-B614-83A523E084E9}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B1-41DF-AB48-8CDB7B258FBF}"/>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{FEEDBD0F-1B3D-42BD-B466-89A0391CBDB2}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AB1-41DF-AB48-8CDB7B258FBF}"/>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{9D435102-96A0-44C7-8E3C-5E54EF4DFA51}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AB1-41DF-AB48-8CDB7B258FBF}"/>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{BB7A4970-41A6-4651-B937-63C18CFDF7BB}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AB1-41DF-AB48-8CDB7B258FBF}"/>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{EB6E376F-C42C-44BC-9400-0137154B113F}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AB1-41DF-AB48-8CDB7B258F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5AB1-41DF-AB48-8CDB7B258FBF}"/>
            </c:ext>
          </c:extLst>
        </c:ser>
        <c:dLbls>
          <c:showLegendKey val="0"/>
          <c:showVal val="1"/>
          <c:showCatName val="0"/>
          <c:showSerName val="0"/>
          <c:showPercent val="0"/>
          <c:showBubbleSize val="0"/>
        </c:dLbls>
        <c:axId val="84219776"/>
        <c:axId val="84234240"/>
      </c:scatterChart>
      <c:valAx>
        <c:axId val="84219776"/>
        <c:scaling>
          <c:orientation val="minMax"/>
          <c:max val="9.6"/>
          <c:min val="1.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都市計画事業関連の地方債償還額が減少したことに加え、発行抑制に努めたことから、元利償還金の額が</a:t>
          </a:r>
          <a:r>
            <a:rPr kumimoji="1" lang="en-US" altLang="ja-JP" sz="1200">
              <a:latin typeface="ＭＳ ゴシック" pitchFamily="49" charset="-128"/>
              <a:ea typeface="ＭＳ ゴシック" pitchFamily="49" charset="-128"/>
            </a:rPr>
            <a:t>107,361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5.6</a:t>
          </a:r>
          <a:r>
            <a:rPr kumimoji="1" lang="ja-JP" altLang="en-US" sz="1200">
              <a:latin typeface="ＭＳ ゴシック" pitchFamily="49" charset="-128"/>
              <a:ea typeface="ＭＳ ゴシック" pitchFamily="49" charset="-128"/>
            </a:rPr>
            <a:t>％）減少となった。</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退職手当負担見込額が</a:t>
          </a:r>
          <a:r>
            <a:rPr kumimoji="1" lang="en-US" altLang="ja-JP" sz="1200">
              <a:latin typeface="ＭＳ ゴシック" pitchFamily="49" charset="-128"/>
              <a:ea typeface="ＭＳ ゴシック" pitchFamily="49" charset="-128"/>
            </a:rPr>
            <a:t>444</a:t>
          </a:r>
          <a:r>
            <a:rPr kumimoji="1" lang="ja-JP" altLang="en-US" sz="1200">
              <a:latin typeface="ＭＳ ゴシック" pitchFamily="49" charset="-128"/>
              <a:ea typeface="ＭＳ ゴシック" pitchFamily="49" charset="-128"/>
            </a:rPr>
            <a:t>万４千円（</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％）増したが、それ以外の将来負担額は、全て減となっている。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特に地方債の現在高は中期財政計画に基づき、発行額を元金償還額以内とし、発行額を抑制したため、</a:t>
          </a:r>
          <a:r>
            <a:rPr kumimoji="1" lang="en-US" altLang="ja-JP" sz="1200">
              <a:latin typeface="ＭＳ ゴシック" pitchFamily="49" charset="-128"/>
              <a:ea typeface="ＭＳ ゴシック" pitchFamily="49" charset="-128"/>
            </a:rPr>
            <a:t>161,660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％）減となっている。充当可能財源等は</a:t>
          </a:r>
          <a:r>
            <a:rPr kumimoji="1" lang="en-US" altLang="ja-JP" sz="1200">
              <a:latin typeface="ＭＳ ゴシック" pitchFamily="49" charset="-128"/>
              <a:ea typeface="ＭＳ ゴシック" pitchFamily="49" charset="-128"/>
            </a:rPr>
            <a:t>245,852</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％）増　</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東京都狛江市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百万円、特定目的基金を加えた基金合計では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百万円を積み立て、実質収支額（決算剰余金）の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以上の積み立てを行ったことから、全体として基金残高は増となった。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以上を翌年度までに基金に積み立てるように努める。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公共施設整備基金：公用又は公共用に供する施設の整備（増改築を含む。）に係る資金に充てるもの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清掃施設整備基金：清掃施設の建設及び修繕に係る資金に充てるもの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公共施設修繕基金：公用又は公共用に供する施設の修繕に係る資金に充てるもの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緑化基金	　　　：みどりの保護、育成及び緑地確保等の緑化事業の推進を図るための資金に充てるもの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災害復旧・復興特別交付金積立基金：令和元年東日本台風による災害に対応して実施する災害復旧及び復興のための事業に充てるもの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このうち特定財源を控除した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％の額を一般財源（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％）で負担することとする。平成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年度の建物</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減価償却累計額約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億円を今後必要になる更新費用として考え、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％）を積立目標額とする。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とから、いずれ訪れる炉の更新に備え、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億円を積立目標額とする。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公共施設修繕基金：学校施設の改修費用は改築費用と同程度と考えられるため、公共施設整備基金と同額の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億円を積立目標額とする。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の財源として活用する。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災害復旧・復興特</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別交付金積立基金：令和３年度までの災害復旧及び復興のための事業に充てることにし、その後、本基金は廃止する。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138</a:t>
          </a:r>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百万円、前年度比増減無しとなった。市民一人あたりでは約２万２千円となり、標準財政規模の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億５千万円）以上の残高の確保ができた。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将来を見据えた持続可能な行財政運営を行っていくため、今後の社会保障費の増加等による財源不足を勘案し、近年の財政調整基金の取崩実績を踏まえた積立目標額として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億円を設定している。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公債費のピークはすでに過ぎたことから、減債基金の運用益以外の新たな積み立ては行わず、現状を維持する。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年度に策定した狛江市公共施設整備計画に基づき、施設の利用形態や老朽化、また、人口の変化、財政状況等を踏まえながら、建て替え、新設、改修等を行っている。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有形固定資産減価償却率については、上昇傾向にあるものの、類似団体平均と比較すると低く、これまでの取組の効果が表れていると考えられる。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94978</xdr:rowOff>
    </xdr:from>
    <xdr:to>
      <xdr:col>23</xdr:col>
      <xdr:colOff>136525</xdr:colOff>
      <xdr:row>29</xdr:row>
      <xdr:rowOff>25128</xdr:rowOff>
    </xdr:to>
    <xdr:sp macro="" textlink="">
      <xdr:nvSpPr>
        <xdr:cNvPr id="83" name="楕円 82"/>
        <xdr:cNvSpPr/>
      </xdr:nvSpPr>
      <xdr:spPr>
        <a:xfrm>
          <a:off x="47117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117855</xdr:rowOff>
    </xdr:from>
    <xdr:ext cx="405111" cy="259045"/>
    <xdr:sp macro="" textlink="">
      <xdr:nvSpPr>
        <xdr:cNvPr id="84" name="有形固定資産減価償却率該当値テキスト"/>
        <xdr:cNvSpPr txBox="1"/>
      </xdr:nvSpPr>
      <xdr:spPr>
        <a:xfrm>
          <a:off x="4813300" y="551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54882</xdr:rowOff>
    </xdr:from>
    <xdr:to>
      <xdr:col>19</xdr:col>
      <xdr:colOff>187325</xdr:colOff>
      <xdr:row>28</xdr:row>
      <xdr:rowOff>156482</xdr:rowOff>
    </xdr:to>
    <xdr:sp macro="" textlink="">
      <xdr:nvSpPr>
        <xdr:cNvPr id="85" name="楕円 84"/>
        <xdr:cNvSpPr/>
      </xdr:nvSpPr>
      <xdr:spPr>
        <a:xfrm>
          <a:off x="4000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105682</xdr:rowOff>
    </xdr:from>
    <xdr:to>
      <xdr:col>23</xdr:col>
      <xdr:colOff>85725</xdr:colOff>
      <xdr:row>28</xdr:row>
      <xdr:rowOff>145778</xdr:rowOff>
    </xdr:to>
    <xdr:cxnSp macro="">
      <xdr:nvCxnSpPr>
        <xdr:cNvPr id="86" name="直線コネクタ 85"/>
        <xdr:cNvCxnSpPr/>
      </xdr:nvCxnSpPr>
      <xdr:spPr>
        <a:xfrm>
          <a:off x="4051300" y="567780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73388</xdr:rowOff>
    </xdr:from>
    <xdr:to>
      <xdr:col>15</xdr:col>
      <xdr:colOff>187325</xdr:colOff>
      <xdr:row>29</xdr:row>
      <xdr:rowOff>3538</xdr:rowOff>
    </xdr:to>
    <xdr:sp macro="" textlink="">
      <xdr:nvSpPr>
        <xdr:cNvPr id="87" name="楕円 86"/>
        <xdr:cNvSpPr/>
      </xdr:nvSpPr>
      <xdr:spPr>
        <a:xfrm>
          <a:off x="3238500" y="5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105682</xdr:rowOff>
    </xdr:from>
    <xdr:to>
      <xdr:col>19</xdr:col>
      <xdr:colOff>136525</xdr:colOff>
      <xdr:row>28</xdr:row>
      <xdr:rowOff>124188</xdr:rowOff>
    </xdr:to>
    <xdr:cxnSp macro="">
      <xdr:nvCxnSpPr>
        <xdr:cNvPr id="88" name="直線コネクタ 87"/>
        <xdr:cNvCxnSpPr/>
      </xdr:nvCxnSpPr>
      <xdr:spPr>
        <a:xfrm flipV="1">
          <a:off x="3289300" y="567780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33292</xdr:rowOff>
    </xdr:from>
    <xdr:to>
      <xdr:col>11</xdr:col>
      <xdr:colOff>187325</xdr:colOff>
      <xdr:row>28</xdr:row>
      <xdr:rowOff>134892</xdr:rowOff>
    </xdr:to>
    <xdr:sp macro="" textlink="">
      <xdr:nvSpPr>
        <xdr:cNvPr id="89" name="楕円 88"/>
        <xdr:cNvSpPr/>
      </xdr:nvSpPr>
      <xdr:spPr>
        <a:xfrm>
          <a:off x="2476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84092</xdr:rowOff>
    </xdr:from>
    <xdr:to>
      <xdr:col>15</xdr:col>
      <xdr:colOff>136525</xdr:colOff>
      <xdr:row>28</xdr:row>
      <xdr:rowOff>124188</xdr:rowOff>
    </xdr:to>
    <xdr:cxnSp macro="">
      <xdr:nvCxnSpPr>
        <xdr:cNvPr id="90" name="直線コネクタ 89"/>
        <xdr:cNvCxnSpPr/>
      </xdr:nvCxnSpPr>
      <xdr:spPr>
        <a:xfrm>
          <a:off x="2527300" y="565621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1"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92"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3" name="n_3aveValue有形固定資産減価償却率"/>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4" name="n_4aveValue有形固定資産減価償却率"/>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1559</xdr:rowOff>
    </xdr:from>
    <xdr:ext cx="405111" cy="259045"/>
    <xdr:sp macro="" textlink="">
      <xdr:nvSpPr>
        <xdr:cNvPr id="95" name="n_1mainValue有形固定資産減価償却率"/>
        <xdr:cNvSpPr txBox="1"/>
      </xdr:nvSpPr>
      <xdr:spPr>
        <a:xfrm>
          <a:off x="38360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20065</xdr:rowOff>
    </xdr:from>
    <xdr:ext cx="405111" cy="259045"/>
    <xdr:sp macro="" textlink="">
      <xdr:nvSpPr>
        <xdr:cNvPr id="96" name="n_2mainValue有形固定資産減価償却率"/>
        <xdr:cNvSpPr txBox="1"/>
      </xdr:nvSpPr>
      <xdr:spPr>
        <a:xfrm>
          <a:off x="3086744" y="54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151419</xdr:rowOff>
    </xdr:from>
    <xdr:ext cx="405111" cy="259045"/>
    <xdr:sp macro="" textlink="">
      <xdr:nvSpPr>
        <xdr:cNvPr id="97" name="n_3mainValue有形固定資産減価償却率"/>
        <xdr:cNvSpPr txBox="1"/>
      </xdr:nvSpPr>
      <xdr:spPr>
        <a:xfrm>
          <a:off x="23247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債務償還比率は、類似団体平均を下回っており、主な要因としては、地方債の新規発行を抑制してきたこと、納税義務者数の増に伴う市税の増加が類似団体と比べて大きいことが考えられる。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6" name="直線コネクタ 125"/>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7"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28" name="直線コネクタ 127"/>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31" name="債務償還比率平均値テキスト"/>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2" name="フローチャート: 判断 131"/>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3" name="フローチャート: 判断 132"/>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4" name="フローチャート: 判断 133"/>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5" name="フローチャート: 判断 134"/>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6" name="フローチャート: 判断 135"/>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17857</xdr:rowOff>
    </xdr:from>
    <xdr:to>
      <xdr:col>76</xdr:col>
      <xdr:colOff>73025</xdr:colOff>
      <xdr:row>30</xdr:row>
      <xdr:rowOff>119457</xdr:rowOff>
    </xdr:to>
    <xdr:sp macro="" textlink="">
      <xdr:nvSpPr>
        <xdr:cNvPr id="142" name="楕円 141"/>
        <xdr:cNvSpPr/>
      </xdr:nvSpPr>
      <xdr:spPr>
        <a:xfrm>
          <a:off x="14744700" y="59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40734</xdr:rowOff>
    </xdr:from>
    <xdr:ext cx="469744" cy="259045"/>
    <xdr:sp macro="" textlink="">
      <xdr:nvSpPr>
        <xdr:cNvPr id="143" name="債務償還比率該当値テキスト"/>
        <xdr:cNvSpPr txBox="1"/>
      </xdr:nvSpPr>
      <xdr:spPr>
        <a:xfrm>
          <a:off x="14846300" y="578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134613</xdr:rowOff>
    </xdr:from>
    <xdr:to>
      <xdr:col>72</xdr:col>
      <xdr:colOff>123825</xdr:colOff>
      <xdr:row>30</xdr:row>
      <xdr:rowOff>64763</xdr:rowOff>
    </xdr:to>
    <xdr:sp macro="" textlink="">
      <xdr:nvSpPr>
        <xdr:cNvPr id="144" name="楕円 143"/>
        <xdr:cNvSpPr/>
      </xdr:nvSpPr>
      <xdr:spPr>
        <a:xfrm>
          <a:off x="14033500" y="5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13963</xdr:rowOff>
    </xdr:from>
    <xdr:to>
      <xdr:col>76</xdr:col>
      <xdr:colOff>22225</xdr:colOff>
      <xdr:row>30</xdr:row>
      <xdr:rowOff>68657</xdr:rowOff>
    </xdr:to>
    <xdr:cxnSp macro="">
      <xdr:nvCxnSpPr>
        <xdr:cNvPr id="145" name="直線コネクタ 144"/>
        <xdr:cNvCxnSpPr/>
      </xdr:nvCxnSpPr>
      <xdr:spPr>
        <a:xfrm>
          <a:off x="14084300" y="5928988"/>
          <a:ext cx="7112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8022</xdr:rowOff>
    </xdr:from>
    <xdr:to>
      <xdr:col>68</xdr:col>
      <xdr:colOff>123825</xdr:colOff>
      <xdr:row>30</xdr:row>
      <xdr:rowOff>109622</xdr:rowOff>
    </xdr:to>
    <xdr:sp macro="" textlink="">
      <xdr:nvSpPr>
        <xdr:cNvPr id="146" name="楕円 145"/>
        <xdr:cNvSpPr/>
      </xdr:nvSpPr>
      <xdr:spPr>
        <a:xfrm>
          <a:off x="13271500" y="59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13963</xdr:rowOff>
    </xdr:from>
    <xdr:to>
      <xdr:col>72</xdr:col>
      <xdr:colOff>73025</xdr:colOff>
      <xdr:row>30</xdr:row>
      <xdr:rowOff>58822</xdr:rowOff>
    </xdr:to>
    <xdr:cxnSp macro="">
      <xdr:nvCxnSpPr>
        <xdr:cNvPr id="147" name="直線コネクタ 146"/>
        <xdr:cNvCxnSpPr/>
      </xdr:nvCxnSpPr>
      <xdr:spPr>
        <a:xfrm flipV="1">
          <a:off x="13322300" y="5928988"/>
          <a:ext cx="762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143609</xdr:rowOff>
    </xdr:from>
    <xdr:to>
      <xdr:col>64</xdr:col>
      <xdr:colOff>123825</xdr:colOff>
      <xdr:row>30</xdr:row>
      <xdr:rowOff>73759</xdr:rowOff>
    </xdr:to>
    <xdr:sp macro="" textlink="">
      <xdr:nvSpPr>
        <xdr:cNvPr id="148" name="楕円 147"/>
        <xdr:cNvSpPr/>
      </xdr:nvSpPr>
      <xdr:spPr>
        <a:xfrm>
          <a:off x="12509500" y="58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22959</xdr:rowOff>
    </xdr:from>
    <xdr:to>
      <xdr:col>68</xdr:col>
      <xdr:colOff>73025</xdr:colOff>
      <xdr:row>30</xdr:row>
      <xdr:rowOff>58822</xdr:rowOff>
    </xdr:to>
    <xdr:cxnSp macro="">
      <xdr:nvCxnSpPr>
        <xdr:cNvPr id="149" name="直線コネクタ 148"/>
        <xdr:cNvCxnSpPr/>
      </xdr:nvCxnSpPr>
      <xdr:spPr>
        <a:xfrm>
          <a:off x="12560300" y="5937984"/>
          <a:ext cx="762000" cy="3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96710</xdr:rowOff>
    </xdr:from>
    <xdr:to>
      <xdr:col>60</xdr:col>
      <xdr:colOff>123825</xdr:colOff>
      <xdr:row>30</xdr:row>
      <xdr:rowOff>26860</xdr:rowOff>
    </xdr:to>
    <xdr:sp macro="" textlink="">
      <xdr:nvSpPr>
        <xdr:cNvPr id="150" name="楕円 149"/>
        <xdr:cNvSpPr/>
      </xdr:nvSpPr>
      <xdr:spPr>
        <a:xfrm>
          <a:off x="11747500" y="58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147510</xdr:rowOff>
    </xdr:from>
    <xdr:to>
      <xdr:col>64</xdr:col>
      <xdr:colOff>73025</xdr:colOff>
      <xdr:row>30</xdr:row>
      <xdr:rowOff>22959</xdr:rowOff>
    </xdr:to>
    <xdr:cxnSp macro="">
      <xdr:nvCxnSpPr>
        <xdr:cNvPr id="151" name="直線コネクタ 150"/>
        <xdr:cNvCxnSpPr/>
      </xdr:nvCxnSpPr>
      <xdr:spPr>
        <a:xfrm>
          <a:off x="11798300" y="5891085"/>
          <a:ext cx="762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2"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3"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54" name="n_3aveValue債務償還比率"/>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5"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81290</xdr:rowOff>
    </xdr:from>
    <xdr:ext cx="469744" cy="259045"/>
    <xdr:sp macro="" textlink="">
      <xdr:nvSpPr>
        <xdr:cNvPr id="156" name="n_1mainValue債務償還比率"/>
        <xdr:cNvSpPr txBox="1"/>
      </xdr:nvSpPr>
      <xdr:spPr>
        <a:xfrm>
          <a:off x="13836727" y="565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126149</xdr:rowOff>
    </xdr:from>
    <xdr:ext cx="469744" cy="259045"/>
    <xdr:sp macro="" textlink="">
      <xdr:nvSpPr>
        <xdr:cNvPr id="157" name="n_2mainValue債務償還比率"/>
        <xdr:cNvSpPr txBox="1"/>
      </xdr:nvSpPr>
      <xdr:spPr>
        <a:xfrm>
          <a:off x="13087427" y="569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90286</xdr:rowOff>
    </xdr:from>
    <xdr:ext cx="469744" cy="259045"/>
    <xdr:sp macro="" textlink="">
      <xdr:nvSpPr>
        <xdr:cNvPr id="158" name="n_3mainValue債務償還比率"/>
        <xdr:cNvSpPr txBox="1"/>
      </xdr:nvSpPr>
      <xdr:spPr>
        <a:xfrm>
          <a:off x="12325427" y="56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43387</xdr:rowOff>
    </xdr:from>
    <xdr:ext cx="469744" cy="259045"/>
    <xdr:sp macro="" textlink="">
      <xdr:nvSpPr>
        <xdr:cNvPr id="159" name="n_4mainValue債務償還比率"/>
        <xdr:cNvSpPr txBox="1"/>
      </xdr:nvSpPr>
      <xdr:spPr>
        <a:xfrm>
          <a:off x="11563427" y="5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71" name="楕円 70"/>
        <xdr:cNvSpPr/>
      </xdr:nvSpPr>
      <xdr:spPr>
        <a:xfrm>
          <a:off x="4584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132859</xdr:rowOff>
    </xdr:from>
    <xdr:ext cx="405111" cy="259045"/>
    <xdr:sp macro="" textlink="">
      <xdr:nvSpPr>
        <xdr:cNvPr id="72" name="【道路】&#10;有形固定資産減価償却率該当値テキスト"/>
        <xdr:cNvSpPr txBox="1"/>
      </xdr:nvSpPr>
      <xdr:spPr>
        <a:xfrm>
          <a:off x="4673600" y="647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xdr:cNvSpPr/>
      </xdr:nvSpPr>
      <xdr:spPr>
        <a:xfrm>
          <a:off x="3746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38</xdr:row>
      <xdr:rowOff>160782</xdr:rowOff>
    </xdr:to>
    <xdr:cxnSp macro="">
      <xdr:nvCxnSpPr>
        <xdr:cNvPr id="74" name="直線コネクタ 73"/>
        <xdr:cNvCxnSpPr/>
      </xdr:nvCxnSpPr>
      <xdr:spPr>
        <a:xfrm>
          <a:off x="3797300" y="66530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87122</xdr:rowOff>
    </xdr:from>
    <xdr:to>
      <xdr:col>15</xdr:col>
      <xdr:colOff>101600</xdr:colOff>
      <xdr:row>39</xdr:row>
      <xdr:rowOff>17272</xdr:rowOff>
    </xdr:to>
    <xdr:sp macro="" textlink="">
      <xdr:nvSpPr>
        <xdr:cNvPr id="75" name="楕円 74"/>
        <xdr:cNvSpPr/>
      </xdr:nvSpPr>
      <xdr:spPr>
        <a:xfrm>
          <a:off x="2857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137922</xdr:rowOff>
    </xdr:from>
    <xdr:to>
      <xdr:col>19</xdr:col>
      <xdr:colOff>177800</xdr:colOff>
      <xdr:row>38</xdr:row>
      <xdr:rowOff>137922</xdr:rowOff>
    </xdr:to>
    <xdr:cxnSp macro="">
      <xdr:nvCxnSpPr>
        <xdr:cNvPr id="76" name="直線コネクタ 75"/>
        <xdr:cNvCxnSpPr/>
      </xdr:nvCxnSpPr>
      <xdr:spPr>
        <a:xfrm>
          <a:off x="2908300" y="6653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77978</xdr:rowOff>
    </xdr:from>
    <xdr:to>
      <xdr:col>10</xdr:col>
      <xdr:colOff>165100</xdr:colOff>
      <xdr:row>39</xdr:row>
      <xdr:rowOff>8128</xdr:rowOff>
    </xdr:to>
    <xdr:sp macro="" textlink="">
      <xdr:nvSpPr>
        <xdr:cNvPr id="77" name="楕円 76"/>
        <xdr:cNvSpPr/>
      </xdr:nvSpPr>
      <xdr:spPr>
        <a:xfrm>
          <a:off x="1968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137922</xdr:rowOff>
    </xdr:to>
    <xdr:cxnSp macro="">
      <xdr:nvCxnSpPr>
        <xdr:cNvPr id="78" name="直線コネクタ 77"/>
        <xdr:cNvCxnSpPr/>
      </xdr:nvCxnSpPr>
      <xdr:spPr>
        <a:xfrm>
          <a:off x="2019300" y="66438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0" name="n_2aveValue【道路】&#10;有形固定資産減価償却率"/>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1" name="n_3ave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33799</xdr:rowOff>
    </xdr:from>
    <xdr:ext cx="405111" cy="259045"/>
    <xdr:sp macro="" textlink="">
      <xdr:nvSpPr>
        <xdr:cNvPr id="83" name="n_1mainValue【道路】&#10;有形固定資産減価償却率"/>
        <xdr:cNvSpPr txBox="1"/>
      </xdr:nvSpPr>
      <xdr:spPr>
        <a:xfrm>
          <a:off x="3582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84" name="n_2main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24655</xdr:rowOff>
    </xdr:from>
    <xdr:ext cx="405111" cy="259045"/>
    <xdr:sp macro="" textlink="">
      <xdr:nvSpPr>
        <xdr:cNvPr id="85" name="n_3mainValue【道路】&#10;有形固定資産減価償却率"/>
        <xdr:cNvSpPr txBox="1"/>
      </xdr:nvSpPr>
      <xdr:spPr>
        <a:xfrm>
          <a:off x="1816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6"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166969</xdr:rowOff>
    </xdr:from>
    <xdr:to>
      <xdr:col>55</xdr:col>
      <xdr:colOff>50800</xdr:colOff>
      <xdr:row>42</xdr:row>
      <xdr:rowOff>97119</xdr:rowOff>
    </xdr:to>
    <xdr:sp macro="" textlink="">
      <xdr:nvSpPr>
        <xdr:cNvPr id="127" name="楕円 126"/>
        <xdr:cNvSpPr/>
      </xdr:nvSpPr>
      <xdr:spPr>
        <a:xfrm>
          <a:off x="10426700" y="719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81896</xdr:rowOff>
    </xdr:from>
    <xdr:ext cx="469744" cy="259045"/>
    <xdr:sp macro="" textlink="">
      <xdr:nvSpPr>
        <xdr:cNvPr id="128" name="【道路】&#10;一人当たり延長該当値テキスト"/>
        <xdr:cNvSpPr txBox="1"/>
      </xdr:nvSpPr>
      <xdr:spPr>
        <a:xfrm>
          <a:off x="10515600" y="711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166544</xdr:rowOff>
    </xdr:from>
    <xdr:to>
      <xdr:col>50</xdr:col>
      <xdr:colOff>165100</xdr:colOff>
      <xdr:row>42</xdr:row>
      <xdr:rowOff>96694</xdr:rowOff>
    </xdr:to>
    <xdr:sp macro="" textlink="">
      <xdr:nvSpPr>
        <xdr:cNvPr id="129" name="楕円 128"/>
        <xdr:cNvSpPr/>
      </xdr:nvSpPr>
      <xdr:spPr>
        <a:xfrm>
          <a:off x="9588500" y="719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45894</xdr:rowOff>
    </xdr:from>
    <xdr:to>
      <xdr:col>55</xdr:col>
      <xdr:colOff>0</xdr:colOff>
      <xdr:row>42</xdr:row>
      <xdr:rowOff>46319</xdr:rowOff>
    </xdr:to>
    <xdr:cxnSp macro="">
      <xdr:nvCxnSpPr>
        <xdr:cNvPr id="130" name="直線コネクタ 129"/>
        <xdr:cNvCxnSpPr/>
      </xdr:nvCxnSpPr>
      <xdr:spPr>
        <a:xfrm>
          <a:off x="9639300" y="7246794"/>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166153</xdr:rowOff>
    </xdr:from>
    <xdr:to>
      <xdr:col>46</xdr:col>
      <xdr:colOff>38100</xdr:colOff>
      <xdr:row>42</xdr:row>
      <xdr:rowOff>96303</xdr:rowOff>
    </xdr:to>
    <xdr:sp macro="" textlink="">
      <xdr:nvSpPr>
        <xdr:cNvPr id="131" name="楕円 130"/>
        <xdr:cNvSpPr/>
      </xdr:nvSpPr>
      <xdr:spPr>
        <a:xfrm>
          <a:off x="8699500" y="71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45503</xdr:rowOff>
    </xdr:from>
    <xdr:to>
      <xdr:col>50</xdr:col>
      <xdr:colOff>114300</xdr:colOff>
      <xdr:row>42</xdr:row>
      <xdr:rowOff>45894</xdr:rowOff>
    </xdr:to>
    <xdr:cxnSp macro="">
      <xdr:nvCxnSpPr>
        <xdr:cNvPr id="132" name="直線コネクタ 131"/>
        <xdr:cNvCxnSpPr/>
      </xdr:nvCxnSpPr>
      <xdr:spPr>
        <a:xfrm>
          <a:off x="8750300" y="724640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165597</xdr:rowOff>
    </xdr:from>
    <xdr:to>
      <xdr:col>41</xdr:col>
      <xdr:colOff>101600</xdr:colOff>
      <xdr:row>42</xdr:row>
      <xdr:rowOff>95747</xdr:rowOff>
    </xdr:to>
    <xdr:sp macro="" textlink="">
      <xdr:nvSpPr>
        <xdr:cNvPr id="133" name="楕円 132"/>
        <xdr:cNvSpPr/>
      </xdr:nvSpPr>
      <xdr:spPr>
        <a:xfrm>
          <a:off x="7810500" y="71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44947</xdr:rowOff>
    </xdr:from>
    <xdr:to>
      <xdr:col>45</xdr:col>
      <xdr:colOff>177800</xdr:colOff>
      <xdr:row>42</xdr:row>
      <xdr:rowOff>45503</xdr:rowOff>
    </xdr:to>
    <xdr:cxnSp macro="">
      <xdr:nvCxnSpPr>
        <xdr:cNvPr id="134" name="直線コネクタ 133"/>
        <xdr:cNvCxnSpPr/>
      </xdr:nvCxnSpPr>
      <xdr:spPr>
        <a:xfrm>
          <a:off x="7861300" y="7245847"/>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35"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36"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7"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87821</xdr:rowOff>
    </xdr:from>
    <xdr:ext cx="469744" cy="259045"/>
    <xdr:sp macro="" textlink="">
      <xdr:nvSpPr>
        <xdr:cNvPr id="139" name="n_1mainValue【道路】&#10;一人当たり延長"/>
        <xdr:cNvSpPr txBox="1"/>
      </xdr:nvSpPr>
      <xdr:spPr>
        <a:xfrm>
          <a:off x="9391727" y="72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87430</xdr:rowOff>
    </xdr:from>
    <xdr:ext cx="469744" cy="259045"/>
    <xdr:sp macro="" textlink="">
      <xdr:nvSpPr>
        <xdr:cNvPr id="140" name="n_2mainValue【道路】&#10;一人当たり延長"/>
        <xdr:cNvSpPr txBox="1"/>
      </xdr:nvSpPr>
      <xdr:spPr>
        <a:xfrm>
          <a:off x="8515427" y="72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86874</xdr:rowOff>
    </xdr:from>
    <xdr:ext cx="469744" cy="259045"/>
    <xdr:sp macro="" textlink="">
      <xdr:nvSpPr>
        <xdr:cNvPr id="141" name="n_3mainValue【道路】&#10;一人当たり延長"/>
        <xdr:cNvSpPr txBox="1"/>
      </xdr:nvSpPr>
      <xdr:spPr>
        <a:xfrm>
          <a:off x="7626427" y="728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3" name="楕円 182"/>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84" name="【橋りょう・トンネル】&#10;有形固定資産減価償却率該当値テキスト"/>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85" name="楕円 184"/>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60</xdr:row>
      <xdr:rowOff>11430</xdr:rowOff>
    </xdr:to>
    <xdr:cxnSp macro="">
      <xdr:nvCxnSpPr>
        <xdr:cNvPr id="186" name="直線コネクタ 185"/>
        <xdr:cNvCxnSpPr/>
      </xdr:nvCxnSpPr>
      <xdr:spPr>
        <a:xfrm>
          <a:off x="3797300" y="102706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84727</xdr:rowOff>
    </xdr:from>
    <xdr:to>
      <xdr:col>15</xdr:col>
      <xdr:colOff>101600</xdr:colOff>
      <xdr:row>60</xdr:row>
      <xdr:rowOff>14877</xdr:rowOff>
    </xdr:to>
    <xdr:sp macro="" textlink="">
      <xdr:nvSpPr>
        <xdr:cNvPr id="187" name="楕円 186"/>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135527</xdr:rowOff>
    </xdr:from>
    <xdr:to>
      <xdr:col>19</xdr:col>
      <xdr:colOff>177800</xdr:colOff>
      <xdr:row>59</xdr:row>
      <xdr:rowOff>155122</xdr:rowOff>
    </xdr:to>
    <xdr:cxnSp macro="">
      <xdr:nvCxnSpPr>
        <xdr:cNvPr id="188" name="直線コネクタ 187"/>
        <xdr:cNvCxnSpPr/>
      </xdr:nvCxnSpPr>
      <xdr:spPr>
        <a:xfrm>
          <a:off x="2908300" y="102510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56969</xdr:rowOff>
    </xdr:from>
    <xdr:to>
      <xdr:col>10</xdr:col>
      <xdr:colOff>165100</xdr:colOff>
      <xdr:row>59</xdr:row>
      <xdr:rowOff>158569</xdr:rowOff>
    </xdr:to>
    <xdr:sp macro="" textlink="">
      <xdr:nvSpPr>
        <xdr:cNvPr id="189" name="楕円 188"/>
        <xdr:cNvSpPr/>
      </xdr:nvSpPr>
      <xdr:spPr>
        <a:xfrm>
          <a:off x="1968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107769</xdr:rowOff>
    </xdr:from>
    <xdr:to>
      <xdr:col>15</xdr:col>
      <xdr:colOff>50800</xdr:colOff>
      <xdr:row>59</xdr:row>
      <xdr:rowOff>135527</xdr:rowOff>
    </xdr:to>
    <xdr:cxnSp macro="">
      <xdr:nvCxnSpPr>
        <xdr:cNvPr id="190" name="直線コネクタ 189"/>
        <xdr:cNvCxnSpPr/>
      </xdr:nvCxnSpPr>
      <xdr:spPr>
        <a:xfrm>
          <a:off x="2019300" y="102233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1"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2"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4"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195" name="n_1mainValue【橋りょう・トンネル】&#10;有形固定資産減価償却率"/>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31404</xdr:rowOff>
    </xdr:from>
    <xdr:ext cx="405111" cy="259045"/>
    <xdr:sp macro="" textlink="">
      <xdr:nvSpPr>
        <xdr:cNvPr id="196" name="n_2mainValue【橋りょう・トンネル】&#10;有形固定資産減価償却率"/>
        <xdr:cNvSpPr txBox="1"/>
      </xdr:nvSpPr>
      <xdr:spPr>
        <a:xfrm>
          <a:off x="2705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3646</xdr:rowOff>
    </xdr:from>
    <xdr:ext cx="405111" cy="259045"/>
    <xdr:sp macro="" textlink="">
      <xdr:nvSpPr>
        <xdr:cNvPr id="197" name="n_3mainValue【橋りょう・トンネル】&#10;有形固定資産減価償却率"/>
        <xdr:cNvSpPr txBox="1"/>
      </xdr:nvSpPr>
      <xdr:spPr>
        <a:xfrm>
          <a:off x="1816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1" name="フローチャート: 判断 230"/>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24365</xdr:rowOff>
    </xdr:from>
    <xdr:to>
      <xdr:col>55</xdr:col>
      <xdr:colOff>50800</xdr:colOff>
      <xdr:row>64</xdr:row>
      <xdr:rowOff>125965</xdr:rowOff>
    </xdr:to>
    <xdr:sp macro="" textlink="">
      <xdr:nvSpPr>
        <xdr:cNvPr id="237" name="楕円 236"/>
        <xdr:cNvSpPr/>
      </xdr:nvSpPr>
      <xdr:spPr>
        <a:xfrm>
          <a:off x="10426700" y="109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110742</xdr:rowOff>
    </xdr:from>
    <xdr:ext cx="469744" cy="259045"/>
    <xdr:sp macro="" textlink="">
      <xdr:nvSpPr>
        <xdr:cNvPr id="238" name="【橋りょう・トンネル】&#10;一人当たり有形固定資産（償却資産）額該当値テキスト"/>
        <xdr:cNvSpPr txBox="1"/>
      </xdr:nvSpPr>
      <xdr:spPr>
        <a:xfrm>
          <a:off x="10515600" y="109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24356</xdr:rowOff>
    </xdr:from>
    <xdr:to>
      <xdr:col>50</xdr:col>
      <xdr:colOff>165100</xdr:colOff>
      <xdr:row>64</xdr:row>
      <xdr:rowOff>125956</xdr:rowOff>
    </xdr:to>
    <xdr:sp macro="" textlink="">
      <xdr:nvSpPr>
        <xdr:cNvPr id="239" name="楕円 238"/>
        <xdr:cNvSpPr/>
      </xdr:nvSpPr>
      <xdr:spPr>
        <a:xfrm>
          <a:off x="9588500" y="10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75156</xdr:rowOff>
    </xdr:from>
    <xdr:to>
      <xdr:col>55</xdr:col>
      <xdr:colOff>0</xdr:colOff>
      <xdr:row>64</xdr:row>
      <xdr:rowOff>75165</xdr:rowOff>
    </xdr:to>
    <xdr:cxnSp macro="">
      <xdr:nvCxnSpPr>
        <xdr:cNvPr id="240" name="直線コネクタ 239"/>
        <xdr:cNvCxnSpPr/>
      </xdr:nvCxnSpPr>
      <xdr:spPr>
        <a:xfrm>
          <a:off x="9639300" y="11047956"/>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24349</xdr:rowOff>
    </xdr:from>
    <xdr:to>
      <xdr:col>46</xdr:col>
      <xdr:colOff>38100</xdr:colOff>
      <xdr:row>64</xdr:row>
      <xdr:rowOff>125949</xdr:rowOff>
    </xdr:to>
    <xdr:sp macro="" textlink="">
      <xdr:nvSpPr>
        <xdr:cNvPr id="241" name="楕円 240"/>
        <xdr:cNvSpPr/>
      </xdr:nvSpPr>
      <xdr:spPr>
        <a:xfrm>
          <a:off x="8699500" y="1099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75149</xdr:rowOff>
    </xdr:from>
    <xdr:to>
      <xdr:col>50</xdr:col>
      <xdr:colOff>114300</xdr:colOff>
      <xdr:row>64</xdr:row>
      <xdr:rowOff>75156</xdr:rowOff>
    </xdr:to>
    <xdr:cxnSp macro="">
      <xdr:nvCxnSpPr>
        <xdr:cNvPr id="242" name="直線コネクタ 241"/>
        <xdr:cNvCxnSpPr/>
      </xdr:nvCxnSpPr>
      <xdr:spPr>
        <a:xfrm>
          <a:off x="8750300" y="11047949"/>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24336</xdr:rowOff>
    </xdr:from>
    <xdr:to>
      <xdr:col>41</xdr:col>
      <xdr:colOff>101600</xdr:colOff>
      <xdr:row>64</xdr:row>
      <xdr:rowOff>125936</xdr:rowOff>
    </xdr:to>
    <xdr:sp macro="" textlink="">
      <xdr:nvSpPr>
        <xdr:cNvPr id="243" name="楕円 242"/>
        <xdr:cNvSpPr/>
      </xdr:nvSpPr>
      <xdr:spPr>
        <a:xfrm>
          <a:off x="7810500" y="109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75136</xdr:rowOff>
    </xdr:from>
    <xdr:to>
      <xdr:col>45</xdr:col>
      <xdr:colOff>177800</xdr:colOff>
      <xdr:row>64</xdr:row>
      <xdr:rowOff>75149</xdr:rowOff>
    </xdr:to>
    <xdr:cxnSp macro="">
      <xdr:nvCxnSpPr>
        <xdr:cNvPr id="244" name="直線コネクタ 243"/>
        <xdr:cNvCxnSpPr/>
      </xdr:nvCxnSpPr>
      <xdr:spPr>
        <a:xfrm>
          <a:off x="7861300" y="11047936"/>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48"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117083</xdr:rowOff>
    </xdr:from>
    <xdr:ext cx="469744" cy="259045"/>
    <xdr:sp macro="" textlink="">
      <xdr:nvSpPr>
        <xdr:cNvPr id="249" name="n_1mainValue【橋りょう・トンネル】&#10;一人当たり有形固定資産（償却資産）額"/>
        <xdr:cNvSpPr txBox="1"/>
      </xdr:nvSpPr>
      <xdr:spPr>
        <a:xfrm>
          <a:off x="9391728" y="1108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117076</xdr:rowOff>
    </xdr:from>
    <xdr:ext cx="469744" cy="259045"/>
    <xdr:sp macro="" textlink="">
      <xdr:nvSpPr>
        <xdr:cNvPr id="250" name="n_2mainValue【橋りょう・トンネル】&#10;一人当たり有形固定資産（償却資産）額"/>
        <xdr:cNvSpPr txBox="1"/>
      </xdr:nvSpPr>
      <xdr:spPr>
        <a:xfrm>
          <a:off x="8515428" y="1108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117063</xdr:rowOff>
    </xdr:from>
    <xdr:ext cx="469744" cy="259045"/>
    <xdr:sp macro="" textlink="">
      <xdr:nvSpPr>
        <xdr:cNvPr id="251" name="n_3mainValue【橋りょう・トンネル】&#10;一人当たり有形固定資産（償却資産）額"/>
        <xdr:cNvSpPr txBox="1"/>
      </xdr:nvSpPr>
      <xdr:spPr>
        <a:xfrm>
          <a:off x="7626428" y="1108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308" name="直線コネクタ 307"/>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09"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10" name="直線コネクタ 309"/>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311"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12" name="直線コネクタ 311"/>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13"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14" name="フローチャート: 判断 313"/>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15" name="フローチャート: 判断 314"/>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16" name="フローチャート: 判断 31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317" name="フローチャート: 判断 316"/>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318" name="フローチャート: 判断 317"/>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324" name="楕円 323"/>
        <xdr:cNvSpPr/>
      </xdr:nvSpPr>
      <xdr:spPr>
        <a:xfrm>
          <a:off x="16268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124477</xdr:rowOff>
    </xdr:from>
    <xdr:ext cx="405111" cy="259045"/>
    <xdr:sp macro="" textlink="">
      <xdr:nvSpPr>
        <xdr:cNvPr id="325" name="【認定こども園・幼稚園・保育所】&#10;有形固定資産減価償却率該当値テキスト"/>
        <xdr:cNvSpPr txBox="1"/>
      </xdr:nvSpPr>
      <xdr:spPr>
        <a:xfrm>
          <a:off x="16357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55880</xdr:rowOff>
    </xdr:from>
    <xdr:to>
      <xdr:col>81</xdr:col>
      <xdr:colOff>101600</xdr:colOff>
      <xdr:row>34</xdr:row>
      <xdr:rowOff>157480</xdr:rowOff>
    </xdr:to>
    <xdr:sp macro="" textlink="">
      <xdr:nvSpPr>
        <xdr:cNvPr id="326" name="楕円 325"/>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106680</xdr:rowOff>
    </xdr:from>
    <xdr:to>
      <xdr:col>85</xdr:col>
      <xdr:colOff>127000</xdr:colOff>
      <xdr:row>34</xdr:row>
      <xdr:rowOff>152400</xdr:rowOff>
    </xdr:to>
    <xdr:cxnSp macro="">
      <xdr:nvCxnSpPr>
        <xdr:cNvPr id="327" name="直線コネクタ 326"/>
        <xdr:cNvCxnSpPr/>
      </xdr:nvCxnSpPr>
      <xdr:spPr>
        <a:xfrm>
          <a:off x="15481300" y="5935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xdr:rowOff>
    </xdr:from>
    <xdr:to>
      <xdr:col>76</xdr:col>
      <xdr:colOff>165100</xdr:colOff>
      <xdr:row>34</xdr:row>
      <xdr:rowOff>111760</xdr:rowOff>
    </xdr:to>
    <xdr:sp macro="" textlink="">
      <xdr:nvSpPr>
        <xdr:cNvPr id="328" name="楕円 327"/>
        <xdr:cNvSpPr/>
      </xdr:nvSpPr>
      <xdr:spPr>
        <a:xfrm>
          <a:off x="14541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60960</xdr:rowOff>
    </xdr:from>
    <xdr:to>
      <xdr:col>81</xdr:col>
      <xdr:colOff>50800</xdr:colOff>
      <xdr:row>34</xdr:row>
      <xdr:rowOff>106680</xdr:rowOff>
    </xdr:to>
    <xdr:cxnSp macro="">
      <xdr:nvCxnSpPr>
        <xdr:cNvPr id="329" name="直線コネクタ 328"/>
        <xdr:cNvCxnSpPr/>
      </xdr:nvCxnSpPr>
      <xdr:spPr>
        <a:xfrm>
          <a:off x="14592300" y="5890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118745</xdr:rowOff>
    </xdr:from>
    <xdr:to>
      <xdr:col>72</xdr:col>
      <xdr:colOff>38100</xdr:colOff>
      <xdr:row>34</xdr:row>
      <xdr:rowOff>48895</xdr:rowOff>
    </xdr:to>
    <xdr:sp macro="" textlink="">
      <xdr:nvSpPr>
        <xdr:cNvPr id="330" name="楕円 329"/>
        <xdr:cNvSpPr/>
      </xdr:nvSpPr>
      <xdr:spPr>
        <a:xfrm>
          <a:off x="13652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169545</xdr:rowOff>
    </xdr:from>
    <xdr:to>
      <xdr:col>76</xdr:col>
      <xdr:colOff>114300</xdr:colOff>
      <xdr:row>34</xdr:row>
      <xdr:rowOff>60960</xdr:rowOff>
    </xdr:to>
    <xdr:cxnSp macro="">
      <xdr:nvCxnSpPr>
        <xdr:cNvPr id="331" name="直線コネクタ 330"/>
        <xdr:cNvCxnSpPr/>
      </xdr:nvCxnSpPr>
      <xdr:spPr>
        <a:xfrm>
          <a:off x="13703300" y="58273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332"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333"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24782</xdr:rowOff>
    </xdr:from>
    <xdr:ext cx="405111" cy="259045"/>
    <xdr:sp macro="" textlink="">
      <xdr:nvSpPr>
        <xdr:cNvPr id="334" name="n_3aveValue【認定こども園・幼稚園・保育所】&#10;有形固定資産減価償却率"/>
        <xdr:cNvSpPr txBox="1"/>
      </xdr:nvSpPr>
      <xdr:spPr>
        <a:xfrm>
          <a:off x="13500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335"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2557</xdr:rowOff>
    </xdr:from>
    <xdr:ext cx="405111" cy="259045"/>
    <xdr:sp macro="" textlink="">
      <xdr:nvSpPr>
        <xdr:cNvPr id="336" name="n_1mainValue【認定こども園・幼稚園・保育所】&#10;有形固定資産減価償却率"/>
        <xdr:cNvSpPr txBox="1"/>
      </xdr:nvSpPr>
      <xdr:spPr>
        <a:xfrm>
          <a:off x="152660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128287</xdr:rowOff>
    </xdr:from>
    <xdr:ext cx="405111" cy="259045"/>
    <xdr:sp macro="" textlink="">
      <xdr:nvSpPr>
        <xdr:cNvPr id="337" name="n_2mainValue【認定こども園・幼稚園・保育所】&#10;有形固定資産減価償却率"/>
        <xdr:cNvSpPr txBox="1"/>
      </xdr:nvSpPr>
      <xdr:spPr>
        <a:xfrm>
          <a:off x="14389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65422</xdr:rowOff>
    </xdr:from>
    <xdr:ext cx="405111" cy="259045"/>
    <xdr:sp macro="" textlink="">
      <xdr:nvSpPr>
        <xdr:cNvPr id="338" name="n_3mainValue【認定こども園・幼稚園・保育所】&#10;有形固定資産減価償却率"/>
        <xdr:cNvSpPr txBox="1"/>
      </xdr:nvSpPr>
      <xdr:spPr>
        <a:xfrm>
          <a:off x="13500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360" name="直線コネクタ 359"/>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361"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362" name="直線コネクタ 361"/>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363"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364" name="直線コネクタ 363"/>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126001</xdr:rowOff>
    </xdr:from>
    <xdr:ext cx="469744" cy="259045"/>
    <xdr:sp macro="" textlink="">
      <xdr:nvSpPr>
        <xdr:cNvPr id="365" name="【認定こども園・幼稚園・保育所】&#10;一人当たり面積平均値テキスト"/>
        <xdr:cNvSpPr txBox="1"/>
      </xdr:nvSpPr>
      <xdr:spPr>
        <a:xfrm>
          <a:off x="22199600" y="664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366" name="フローチャート: 判断 365"/>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367" name="フローチャート: 判断 366"/>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368" name="フローチャート: 判断 367"/>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369" name="フローチャート: 判断 368"/>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370" name="フローチャート: 判断 369"/>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76" name="楕円 375"/>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377"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78" name="楕円 377"/>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379" name="直線コネクタ 378"/>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380" name="楕円 379"/>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76200</xdr:rowOff>
    </xdr:to>
    <xdr:cxnSp macro="">
      <xdr:nvCxnSpPr>
        <xdr:cNvPr id="381" name="直線コネクタ 380"/>
        <xdr:cNvCxnSpPr/>
      </xdr:nvCxnSpPr>
      <xdr:spPr>
        <a:xfrm>
          <a:off x="20434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382" name="楕円 381"/>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51054</xdr:rowOff>
    </xdr:from>
    <xdr:to>
      <xdr:col>107</xdr:col>
      <xdr:colOff>50800</xdr:colOff>
      <xdr:row>41</xdr:row>
      <xdr:rowOff>73914</xdr:rowOff>
    </xdr:to>
    <xdr:cxnSp macro="">
      <xdr:nvCxnSpPr>
        <xdr:cNvPr id="383" name="直線コネクタ 382"/>
        <xdr:cNvCxnSpPr/>
      </xdr:nvCxnSpPr>
      <xdr:spPr>
        <a:xfrm>
          <a:off x="19545300" y="7080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384" name="n_1ave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385"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386"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387"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388" name="n_1mainValue【認定こども園・幼稚園・保育所】&#10;一人当たり面積"/>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389"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390" name="n_3mainValue【認定こども園・幼稚園・保育所】&#10;一人当たり面積"/>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3" name="テキスト ボックス 4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1" name="テキスト ボックス 41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414" name="直線コネクタ 413"/>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415"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416" name="直線コネクタ 415"/>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417"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418" name="直線コネクタ 41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419"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420" name="フローチャート: 判断 419"/>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421" name="フローチャート: 判断 420"/>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22" name="フローチャート: 判断 421"/>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423" name="フローチャート: 判断 422"/>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424" name="フローチャート: 判断 423"/>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168275</xdr:rowOff>
    </xdr:from>
    <xdr:to>
      <xdr:col>85</xdr:col>
      <xdr:colOff>177800</xdr:colOff>
      <xdr:row>62</xdr:row>
      <xdr:rowOff>98425</xdr:rowOff>
    </xdr:to>
    <xdr:sp macro="" textlink="">
      <xdr:nvSpPr>
        <xdr:cNvPr id="430" name="楕円 429"/>
        <xdr:cNvSpPr/>
      </xdr:nvSpPr>
      <xdr:spPr>
        <a:xfrm>
          <a:off x="16268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146702</xdr:rowOff>
    </xdr:from>
    <xdr:ext cx="405111" cy="259045"/>
    <xdr:sp macro="" textlink="">
      <xdr:nvSpPr>
        <xdr:cNvPr id="431" name="【学校施設】&#10;有形固定資産減価償却率該当値テキスト"/>
        <xdr:cNvSpPr txBox="1"/>
      </xdr:nvSpPr>
      <xdr:spPr>
        <a:xfrm>
          <a:off x="1635760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432" name="楕円 431"/>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47625</xdr:rowOff>
    </xdr:to>
    <xdr:cxnSp macro="">
      <xdr:nvCxnSpPr>
        <xdr:cNvPr id="433" name="直線コネクタ 432"/>
        <xdr:cNvCxnSpPr/>
      </xdr:nvCxnSpPr>
      <xdr:spPr>
        <a:xfrm>
          <a:off x="15481300" y="106527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118745</xdr:rowOff>
    </xdr:from>
    <xdr:to>
      <xdr:col>76</xdr:col>
      <xdr:colOff>165100</xdr:colOff>
      <xdr:row>62</xdr:row>
      <xdr:rowOff>48895</xdr:rowOff>
    </xdr:to>
    <xdr:sp macro="" textlink="">
      <xdr:nvSpPr>
        <xdr:cNvPr id="434" name="楕円 433"/>
        <xdr:cNvSpPr/>
      </xdr:nvSpPr>
      <xdr:spPr>
        <a:xfrm>
          <a:off x="1454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169545</xdr:rowOff>
    </xdr:from>
    <xdr:to>
      <xdr:col>81</xdr:col>
      <xdr:colOff>50800</xdr:colOff>
      <xdr:row>62</xdr:row>
      <xdr:rowOff>22860</xdr:rowOff>
    </xdr:to>
    <xdr:cxnSp macro="">
      <xdr:nvCxnSpPr>
        <xdr:cNvPr id="435" name="直線コネクタ 434"/>
        <xdr:cNvCxnSpPr/>
      </xdr:nvCxnSpPr>
      <xdr:spPr>
        <a:xfrm>
          <a:off x="14592300" y="10627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84455</xdr:rowOff>
    </xdr:from>
    <xdr:to>
      <xdr:col>72</xdr:col>
      <xdr:colOff>38100</xdr:colOff>
      <xdr:row>62</xdr:row>
      <xdr:rowOff>14605</xdr:rowOff>
    </xdr:to>
    <xdr:sp macro="" textlink="">
      <xdr:nvSpPr>
        <xdr:cNvPr id="436" name="楕円 435"/>
        <xdr:cNvSpPr/>
      </xdr:nvSpPr>
      <xdr:spPr>
        <a:xfrm>
          <a:off x="13652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135255</xdr:rowOff>
    </xdr:from>
    <xdr:to>
      <xdr:col>76</xdr:col>
      <xdr:colOff>114300</xdr:colOff>
      <xdr:row>61</xdr:row>
      <xdr:rowOff>169545</xdr:rowOff>
    </xdr:to>
    <xdr:cxnSp macro="">
      <xdr:nvCxnSpPr>
        <xdr:cNvPr id="437" name="直線コネクタ 436"/>
        <xdr:cNvCxnSpPr/>
      </xdr:nvCxnSpPr>
      <xdr:spPr>
        <a:xfrm>
          <a:off x="13703300" y="1059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438" name="n_1aveValue【学校施設】&#10;有形固定資産減価償却率"/>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439"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440" name="n_3aveValue【学校施設】&#10;有形固定資産減価償却率"/>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441"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442" name="n_1mainValue【学校施設】&#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40022</xdr:rowOff>
    </xdr:from>
    <xdr:ext cx="405111" cy="259045"/>
    <xdr:sp macro="" textlink="">
      <xdr:nvSpPr>
        <xdr:cNvPr id="443" name="n_2mainValue【学校施設】&#10;有形固定資産減価償却率"/>
        <xdr:cNvSpPr txBox="1"/>
      </xdr:nvSpPr>
      <xdr:spPr>
        <a:xfrm>
          <a:off x="14389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31132</xdr:rowOff>
    </xdr:from>
    <xdr:ext cx="405111" cy="259045"/>
    <xdr:sp macro="" textlink="">
      <xdr:nvSpPr>
        <xdr:cNvPr id="444" name="n_3mainValue【学校施設】&#10;有形固定資産減価償却率"/>
        <xdr:cNvSpPr txBox="1"/>
      </xdr:nvSpPr>
      <xdr:spPr>
        <a:xfrm>
          <a:off x="13500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5" name="直線コネクタ 4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6" name="テキスト ボックス 4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7" name="直線コネクタ 4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8" name="テキスト ボックス 4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9" name="直線コネクタ 4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0" name="テキスト ボックス 4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1" name="直線コネクタ 4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2" name="テキスト ボックス 4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3" name="直線コネクタ 4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4" name="テキスト ボックス 46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5" name="直線コネクタ 4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6" name="テキスト ボックス 46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8" name="テキスト ボックス 46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470" name="直線コネクタ 469"/>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471"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472" name="直線コネクタ 471"/>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473"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474" name="直線コネクタ 473"/>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475" name="【学校施設】&#10;一人当たり面積平均値テキスト"/>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476" name="フローチャート: 判断 475"/>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477" name="フローチャート: 判断 476"/>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478" name="フローチャート: 判断 477"/>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479" name="フローチャート: 判断 478"/>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480" name="フローチャート: 判断 479"/>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167459</xdr:rowOff>
    </xdr:from>
    <xdr:to>
      <xdr:col>116</xdr:col>
      <xdr:colOff>114300</xdr:colOff>
      <xdr:row>64</xdr:row>
      <xdr:rowOff>97609</xdr:rowOff>
    </xdr:to>
    <xdr:sp macro="" textlink="">
      <xdr:nvSpPr>
        <xdr:cNvPr id="486" name="楕円 485"/>
        <xdr:cNvSpPr/>
      </xdr:nvSpPr>
      <xdr:spPr>
        <a:xfrm>
          <a:off x="22110700" y="109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82386</xdr:rowOff>
    </xdr:from>
    <xdr:ext cx="469744" cy="259045"/>
    <xdr:sp macro="" textlink="">
      <xdr:nvSpPr>
        <xdr:cNvPr id="487" name="【学校施設】&#10;一人当たり面積該当値テキスト"/>
        <xdr:cNvSpPr txBox="1"/>
      </xdr:nvSpPr>
      <xdr:spPr>
        <a:xfrm>
          <a:off x="22199600" y="1088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166588</xdr:rowOff>
    </xdr:from>
    <xdr:to>
      <xdr:col>112</xdr:col>
      <xdr:colOff>38100</xdr:colOff>
      <xdr:row>64</xdr:row>
      <xdr:rowOff>96738</xdr:rowOff>
    </xdr:to>
    <xdr:sp macro="" textlink="">
      <xdr:nvSpPr>
        <xdr:cNvPr id="488" name="楕円 487"/>
        <xdr:cNvSpPr/>
      </xdr:nvSpPr>
      <xdr:spPr>
        <a:xfrm>
          <a:off x="21272500" y="109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45938</xdr:rowOff>
    </xdr:from>
    <xdr:to>
      <xdr:col>116</xdr:col>
      <xdr:colOff>63500</xdr:colOff>
      <xdr:row>64</xdr:row>
      <xdr:rowOff>46809</xdr:rowOff>
    </xdr:to>
    <xdr:cxnSp macro="">
      <xdr:nvCxnSpPr>
        <xdr:cNvPr id="489" name="直線コネクタ 488"/>
        <xdr:cNvCxnSpPr/>
      </xdr:nvCxnSpPr>
      <xdr:spPr>
        <a:xfrm>
          <a:off x="21323300" y="11018738"/>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165935</xdr:rowOff>
    </xdr:from>
    <xdr:to>
      <xdr:col>107</xdr:col>
      <xdr:colOff>101600</xdr:colOff>
      <xdr:row>64</xdr:row>
      <xdr:rowOff>96085</xdr:rowOff>
    </xdr:to>
    <xdr:sp macro="" textlink="">
      <xdr:nvSpPr>
        <xdr:cNvPr id="490" name="楕円 489"/>
        <xdr:cNvSpPr/>
      </xdr:nvSpPr>
      <xdr:spPr>
        <a:xfrm>
          <a:off x="20383500" y="10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45285</xdr:rowOff>
    </xdr:from>
    <xdr:to>
      <xdr:col>111</xdr:col>
      <xdr:colOff>177800</xdr:colOff>
      <xdr:row>64</xdr:row>
      <xdr:rowOff>45938</xdr:rowOff>
    </xdr:to>
    <xdr:cxnSp macro="">
      <xdr:nvCxnSpPr>
        <xdr:cNvPr id="491" name="直線コネクタ 490"/>
        <xdr:cNvCxnSpPr/>
      </xdr:nvCxnSpPr>
      <xdr:spPr>
        <a:xfrm>
          <a:off x="20434300" y="1101808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164846</xdr:rowOff>
    </xdr:from>
    <xdr:to>
      <xdr:col>102</xdr:col>
      <xdr:colOff>165100</xdr:colOff>
      <xdr:row>64</xdr:row>
      <xdr:rowOff>94996</xdr:rowOff>
    </xdr:to>
    <xdr:sp macro="" textlink="">
      <xdr:nvSpPr>
        <xdr:cNvPr id="492" name="楕円 491"/>
        <xdr:cNvSpPr/>
      </xdr:nvSpPr>
      <xdr:spPr>
        <a:xfrm>
          <a:off x="194945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44196</xdr:rowOff>
    </xdr:from>
    <xdr:to>
      <xdr:col>107</xdr:col>
      <xdr:colOff>50800</xdr:colOff>
      <xdr:row>64</xdr:row>
      <xdr:rowOff>45285</xdr:rowOff>
    </xdr:to>
    <xdr:cxnSp macro="">
      <xdr:nvCxnSpPr>
        <xdr:cNvPr id="493" name="直線コネクタ 492"/>
        <xdr:cNvCxnSpPr/>
      </xdr:nvCxnSpPr>
      <xdr:spPr>
        <a:xfrm>
          <a:off x="19545300" y="1101699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494" name="n_1aveValue【学校施設】&#10;一人当たり面積"/>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495" name="n_2aveValue【学校施設】&#10;一人当たり面積"/>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496" name="n_3aveValue【学校施設】&#10;一人当たり面積"/>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497"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87865</xdr:rowOff>
    </xdr:from>
    <xdr:ext cx="469744" cy="259045"/>
    <xdr:sp macro="" textlink="">
      <xdr:nvSpPr>
        <xdr:cNvPr id="498" name="n_1mainValue【学校施設】&#10;一人当たり面積"/>
        <xdr:cNvSpPr txBox="1"/>
      </xdr:nvSpPr>
      <xdr:spPr>
        <a:xfrm>
          <a:off x="21075727" y="110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87212</xdr:rowOff>
    </xdr:from>
    <xdr:ext cx="469744" cy="259045"/>
    <xdr:sp macro="" textlink="">
      <xdr:nvSpPr>
        <xdr:cNvPr id="499" name="n_2mainValue【学校施設】&#10;一人当たり面積"/>
        <xdr:cNvSpPr txBox="1"/>
      </xdr:nvSpPr>
      <xdr:spPr>
        <a:xfrm>
          <a:off x="20199427" y="110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86123</xdr:rowOff>
    </xdr:from>
    <xdr:ext cx="469744" cy="259045"/>
    <xdr:sp macro="" textlink="">
      <xdr:nvSpPr>
        <xdr:cNvPr id="500" name="n_3mainValue【学校施設】&#10;一人当たり面積"/>
        <xdr:cNvSpPr txBox="1"/>
      </xdr:nvSpPr>
      <xdr:spPr>
        <a:xfrm>
          <a:off x="19310427" y="1105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26" name="直線コネクタ 525"/>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8" name="直線コネクタ 52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29"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30" name="直線コネクタ 529"/>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531"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32" name="フローチャート: 判断 531"/>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33" name="フローチャート: 判断 53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34" name="フローチャート: 判断 533"/>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535" name="フローチャート: 判断 534"/>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36" name="フローチャート: 判断 535"/>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90170</xdr:rowOff>
    </xdr:from>
    <xdr:to>
      <xdr:col>85</xdr:col>
      <xdr:colOff>177800</xdr:colOff>
      <xdr:row>80</xdr:row>
      <xdr:rowOff>20320</xdr:rowOff>
    </xdr:to>
    <xdr:sp macro="" textlink="">
      <xdr:nvSpPr>
        <xdr:cNvPr id="542" name="楕円 541"/>
        <xdr:cNvSpPr/>
      </xdr:nvSpPr>
      <xdr:spPr>
        <a:xfrm>
          <a:off x="16268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113047</xdr:rowOff>
    </xdr:from>
    <xdr:ext cx="405111" cy="259045"/>
    <xdr:sp macro="" textlink="">
      <xdr:nvSpPr>
        <xdr:cNvPr id="543" name="【児童館】&#10;有形固定資産減価償却率該当値テキスト"/>
        <xdr:cNvSpPr txBox="1"/>
      </xdr:nvSpPr>
      <xdr:spPr>
        <a:xfrm>
          <a:off x="16357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544" name="楕円 543"/>
        <xdr:cNvSpPr/>
      </xdr:nvSpPr>
      <xdr:spPr>
        <a:xfrm>
          <a:off x="1543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79</xdr:row>
      <xdr:rowOff>140970</xdr:rowOff>
    </xdr:to>
    <xdr:cxnSp macro="">
      <xdr:nvCxnSpPr>
        <xdr:cNvPr id="545" name="直線コネクタ 544"/>
        <xdr:cNvCxnSpPr/>
      </xdr:nvCxnSpPr>
      <xdr:spPr>
        <a:xfrm>
          <a:off x="15481300" y="136169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546" name="楕円 545"/>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72389</xdr:rowOff>
    </xdr:from>
    <xdr:to>
      <xdr:col>81</xdr:col>
      <xdr:colOff>50800</xdr:colOff>
      <xdr:row>80</xdr:row>
      <xdr:rowOff>155666</xdr:rowOff>
    </xdr:to>
    <xdr:cxnSp macro="">
      <xdr:nvCxnSpPr>
        <xdr:cNvPr id="547" name="直線コネクタ 546"/>
        <xdr:cNvCxnSpPr/>
      </xdr:nvCxnSpPr>
      <xdr:spPr>
        <a:xfrm flipV="1">
          <a:off x="14592300" y="13616939"/>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62412</xdr:rowOff>
    </xdr:from>
    <xdr:to>
      <xdr:col>72</xdr:col>
      <xdr:colOff>38100</xdr:colOff>
      <xdr:row>80</xdr:row>
      <xdr:rowOff>164012</xdr:rowOff>
    </xdr:to>
    <xdr:sp macro="" textlink="">
      <xdr:nvSpPr>
        <xdr:cNvPr id="548" name="楕円 547"/>
        <xdr:cNvSpPr/>
      </xdr:nvSpPr>
      <xdr:spPr>
        <a:xfrm>
          <a:off x="13652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113212</xdr:rowOff>
    </xdr:from>
    <xdr:to>
      <xdr:col>76</xdr:col>
      <xdr:colOff>114300</xdr:colOff>
      <xdr:row>80</xdr:row>
      <xdr:rowOff>155666</xdr:rowOff>
    </xdr:to>
    <xdr:cxnSp macro="">
      <xdr:nvCxnSpPr>
        <xdr:cNvPr id="549" name="直線コネクタ 548"/>
        <xdr:cNvCxnSpPr/>
      </xdr:nvCxnSpPr>
      <xdr:spPr>
        <a:xfrm>
          <a:off x="13703300" y="1382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550" name="n_1aveValue【児童館】&#10;有形固定資産減価償却率"/>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551" name="n_2aveValue【児童館】&#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21245</xdr:rowOff>
    </xdr:from>
    <xdr:ext cx="405111" cy="259045"/>
    <xdr:sp macro="" textlink="">
      <xdr:nvSpPr>
        <xdr:cNvPr id="552" name="n_3aveValue【児童館】&#10;有形固定資産減価償却率"/>
        <xdr:cNvSpPr txBox="1"/>
      </xdr:nvSpPr>
      <xdr:spPr>
        <a:xfrm>
          <a:off x="13500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553"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554" name="n_1mainValue【児童館】&#10;有形固定資産減価償却率"/>
        <xdr:cNvSpPr txBox="1"/>
      </xdr:nvSpPr>
      <xdr:spPr>
        <a:xfrm>
          <a:off x="15266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555" name="n_2mainValue【児童館】&#10;有形固定資産減価償却率"/>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9089</xdr:rowOff>
    </xdr:from>
    <xdr:ext cx="405111" cy="259045"/>
    <xdr:sp macro="" textlink="">
      <xdr:nvSpPr>
        <xdr:cNvPr id="556" name="n_3mainValue【児童館】&#10;有形固定資産減価償却率"/>
        <xdr:cNvSpPr txBox="1"/>
      </xdr:nvSpPr>
      <xdr:spPr>
        <a:xfrm>
          <a:off x="13500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7" name="直線コネクタ 5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8" name="テキスト ボックス 5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9" name="直線コネクタ 5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0" name="テキスト ボックス 5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1" name="直線コネクタ 5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2" name="テキスト ボックス 5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3" name="直線コネクタ 5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4" name="テキスト ボックス 5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578" name="直線コネクタ 577"/>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79"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80" name="直線コネクタ 57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581"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582" name="直線コネクタ 58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583" name="【児童館】&#10;一人当たり面積平均値テキスト"/>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584" name="フローチャート: 判断 583"/>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585" name="フローチャート: 判断 584"/>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586" name="フローチャート: 判断 585"/>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587" name="フローチャート: 判断 586"/>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588" name="フローチャート: 判断 587"/>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594" name="楕円 593"/>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595" name="【児童館】&#10;一人当たり面積該当値テキスト"/>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596" name="楕円 595"/>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83</xdr:row>
      <xdr:rowOff>140970</xdr:rowOff>
    </xdr:to>
    <xdr:cxnSp macro="">
      <xdr:nvCxnSpPr>
        <xdr:cNvPr id="597" name="直線コネクタ 596"/>
        <xdr:cNvCxnSpPr/>
      </xdr:nvCxnSpPr>
      <xdr:spPr>
        <a:xfrm flipV="1">
          <a:off x="21323300" y="141198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598" name="楕円 597"/>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599" name="直線コネクタ 598"/>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00" name="楕円 599"/>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601" name="直線コネクタ 600"/>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02"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03"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04"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05"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606" name="n_1main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07" name="n_2main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608" name="n_3mainValue【児童館】&#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34" name="直線コネクタ 633"/>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35"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36" name="直線コネクタ 635"/>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37"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38" name="直線コネクタ 637"/>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639" name="【公民館】&#10;有形固定資産減価償却率平均値テキスト"/>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40" name="フローチャート: 判断 639"/>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41" name="フローチャート: 判断 640"/>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42" name="フローチャート: 判断 641"/>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43" name="フローチャート: 判断 642"/>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44" name="フローチャート: 判断 643"/>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33564</xdr:rowOff>
    </xdr:from>
    <xdr:to>
      <xdr:col>85</xdr:col>
      <xdr:colOff>177800</xdr:colOff>
      <xdr:row>104</xdr:row>
      <xdr:rowOff>135164</xdr:rowOff>
    </xdr:to>
    <xdr:sp macro="" textlink="">
      <xdr:nvSpPr>
        <xdr:cNvPr id="650" name="楕円 649"/>
        <xdr:cNvSpPr/>
      </xdr:nvSpPr>
      <xdr:spPr>
        <a:xfrm>
          <a:off x="16268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56441</xdr:rowOff>
    </xdr:from>
    <xdr:ext cx="405111" cy="259045"/>
    <xdr:sp macro="" textlink="">
      <xdr:nvSpPr>
        <xdr:cNvPr id="651" name="【公民館】&#10;有形固定資産減価償却率該当値テキスト"/>
        <xdr:cNvSpPr txBox="1"/>
      </xdr:nvSpPr>
      <xdr:spPr>
        <a:xfrm>
          <a:off x="16357600" y="1771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52" name="楕円 651"/>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84364</xdr:rowOff>
    </xdr:to>
    <xdr:cxnSp macro="">
      <xdr:nvCxnSpPr>
        <xdr:cNvPr id="653" name="直線コネクタ 652"/>
        <xdr:cNvCxnSpPr/>
      </xdr:nvCxnSpPr>
      <xdr:spPr>
        <a:xfrm>
          <a:off x="15481300" y="17872711"/>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74386</xdr:rowOff>
    </xdr:from>
    <xdr:to>
      <xdr:col>76</xdr:col>
      <xdr:colOff>165100</xdr:colOff>
      <xdr:row>105</xdr:row>
      <xdr:rowOff>4536</xdr:rowOff>
    </xdr:to>
    <xdr:sp macro="" textlink="">
      <xdr:nvSpPr>
        <xdr:cNvPr id="654" name="楕円 653"/>
        <xdr:cNvSpPr/>
      </xdr:nvSpPr>
      <xdr:spPr>
        <a:xfrm>
          <a:off x="14541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125186</xdr:rowOff>
    </xdr:to>
    <xdr:cxnSp macro="">
      <xdr:nvCxnSpPr>
        <xdr:cNvPr id="655" name="直線コネクタ 654"/>
        <xdr:cNvCxnSpPr/>
      </xdr:nvCxnSpPr>
      <xdr:spPr>
        <a:xfrm flipV="1">
          <a:off x="14592300" y="17872711"/>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656" name="楕円 655"/>
        <xdr:cNvSpPr/>
      </xdr:nvSpPr>
      <xdr:spPr>
        <a:xfrm>
          <a:off x="13652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125186</xdr:rowOff>
    </xdr:to>
    <xdr:cxnSp macro="">
      <xdr:nvCxnSpPr>
        <xdr:cNvPr id="657" name="直線コネクタ 656"/>
        <xdr:cNvCxnSpPr/>
      </xdr:nvCxnSpPr>
      <xdr:spPr>
        <a:xfrm>
          <a:off x="13703300" y="179135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658"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59"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660"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61"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62" name="n_1mainValue【公民館】&#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663" name="n_2mainValue【公民館】&#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150058</xdr:rowOff>
    </xdr:from>
    <xdr:ext cx="405111" cy="259045"/>
    <xdr:sp macro="" textlink="">
      <xdr:nvSpPr>
        <xdr:cNvPr id="664" name="n_3mainValue【公民館】&#10;有形固定資産減価償却率"/>
        <xdr:cNvSpPr txBox="1"/>
      </xdr:nvSpPr>
      <xdr:spPr>
        <a:xfrm>
          <a:off x="13500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5" name="直線コネクタ 67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6" name="テキスト ボックス 67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7" name="直線コネクタ 67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8" name="テキスト ボックス 67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9" name="直線コネクタ 67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0" name="テキスト ボックス 67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1" name="直線コネクタ 68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2" name="テキスト ボックス 68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686" name="直線コネクタ 685"/>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87"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88" name="直線コネクタ 687"/>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689"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690" name="直線コネクタ 689"/>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691" name="【公民館】&#10;一人当たり面積平均値テキスト"/>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692" name="フローチャート: 判断 691"/>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693" name="フローチャート: 判断 692"/>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94" name="フローチャート: 判断 693"/>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695" name="フローチャート: 判断 694"/>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696" name="フローチャート: 判断 695"/>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43687</xdr:rowOff>
    </xdr:from>
    <xdr:to>
      <xdr:col>116</xdr:col>
      <xdr:colOff>114300</xdr:colOff>
      <xdr:row>107</xdr:row>
      <xdr:rowOff>145287</xdr:rowOff>
    </xdr:to>
    <xdr:sp macro="" textlink="">
      <xdr:nvSpPr>
        <xdr:cNvPr id="702" name="楕円 701"/>
        <xdr:cNvSpPr/>
      </xdr:nvSpPr>
      <xdr:spPr>
        <a:xfrm>
          <a:off x="221107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22114</xdr:rowOff>
    </xdr:from>
    <xdr:ext cx="469744" cy="259045"/>
    <xdr:sp macro="" textlink="">
      <xdr:nvSpPr>
        <xdr:cNvPr id="703" name="【公民館】&#10;一人当たり面積該当値テキスト"/>
        <xdr:cNvSpPr txBox="1"/>
      </xdr:nvSpPr>
      <xdr:spPr>
        <a:xfrm>
          <a:off x="22199600"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704" name="楕円 703"/>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94487</xdr:rowOff>
    </xdr:from>
    <xdr:to>
      <xdr:col>116</xdr:col>
      <xdr:colOff>63500</xdr:colOff>
      <xdr:row>107</xdr:row>
      <xdr:rowOff>94487</xdr:rowOff>
    </xdr:to>
    <xdr:cxnSp macro="">
      <xdr:nvCxnSpPr>
        <xdr:cNvPr id="705" name="直線コネクタ 704"/>
        <xdr:cNvCxnSpPr/>
      </xdr:nvCxnSpPr>
      <xdr:spPr>
        <a:xfrm>
          <a:off x="21323300" y="1843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706" name="楕円 705"/>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94487</xdr:rowOff>
    </xdr:to>
    <xdr:cxnSp macro="">
      <xdr:nvCxnSpPr>
        <xdr:cNvPr id="707" name="直線コネクタ 706"/>
        <xdr:cNvCxnSpPr/>
      </xdr:nvCxnSpPr>
      <xdr:spPr>
        <a:xfrm>
          <a:off x="20434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708" name="楕円 707"/>
        <xdr:cNvSpPr/>
      </xdr:nvSpPr>
      <xdr:spPr>
        <a:xfrm>
          <a:off x="19494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89915</xdr:rowOff>
    </xdr:from>
    <xdr:to>
      <xdr:col>107</xdr:col>
      <xdr:colOff>50800</xdr:colOff>
      <xdr:row>107</xdr:row>
      <xdr:rowOff>92202</xdr:rowOff>
    </xdr:to>
    <xdr:cxnSp macro="">
      <xdr:nvCxnSpPr>
        <xdr:cNvPr id="709" name="直線コネクタ 708"/>
        <xdr:cNvCxnSpPr/>
      </xdr:nvCxnSpPr>
      <xdr:spPr>
        <a:xfrm>
          <a:off x="19545300" y="1843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710" name="n_1aveValue【公民館】&#10;一人当たり面積"/>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11"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12"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713" name="n_4aveValue【公民館】&#10;一人当たり面積"/>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714" name="n_1mainValue【公民館】&#10;一人当たり面積"/>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715" name="n_2mainValue【公民館】&#10;一人当たり面積"/>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716" name="n_3mainValue【公民館】&#10;一人当たり面積"/>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学校施設、体育館・プール、一般廃棄物処理施設、庁舎であり、低くなっている施設は、児童館、公民館、図書館、福祉施設、保健センター、消防施設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年度に公共施設の個別施設計画と位置づけた狛江市公共施設整備計画を策定したところであり、同計画に基づき小・中学校の大規模改修を行うなど老朽化対策に取り組んでいくこととしている。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また、児童館の有形固定資産減価償却率については、平成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年度に児童館を新設した影響で、依然として類似団体と比較して低くなっている。福祉施設の有形固定資産減価償却率は、地域センターの改修工事により、低くなっている。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110309</xdr:rowOff>
    </xdr:from>
    <xdr:to>
      <xdr:col>24</xdr:col>
      <xdr:colOff>114300</xdr:colOff>
      <xdr:row>41</xdr:row>
      <xdr:rowOff>40459</xdr:rowOff>
    </xdr:to>
    <xdr:sp macro="" textlink="">
      <xdr:nvSpPr>
        <xdr:cNvPr id="74" name="楕円 73"/>
        <xdr:cNvSpPr/>
      </xdr:nvSpPr>
      <xdr:spPr>
        <a:xfrm>
          <a:off x="4584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133186</xdr:rowOff>
    </xdr:from>
    <xdr:ext cx="405111" cy="259045"/>
    <xdr:sp macro="" textlink="">
      <xdr:nvSpPr>
        <xdr:cNvPr id="75" name="【図書館】&#10;有形固定資産減価償却率該当値テキスト"/>
        <xdr:cNvSpPr txBox="1"/>
      </xdr:nvSpPr>
      <xdr:spPr>
        <a:xfrm>
          <a:off x="4673600" y="681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79284</xdr:rowOff>
    </xdr:from>
    <xdr:to>
      <xdr:col>20</xdr:col>
      <xdr:colOff>38100</xdr:colOff>
      <xdr:row>41</xdr:row>
      <xdr:rowOff>9434</xdr:rowOff>
    </xdr:to>
    <xdr:sp macro="" textlink="">
      <xdr:nvSpPr>
        <xdr:cNvPr id="76" name="楕円 75"/>
        <xdr:cNvSpPr/>
      </xdr:nvSpPr>
      <xdr:spPr>
        <a:xfrm>
          <a:off x="3746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130084</xdr:rowOff>
    </xdr:from>
    <xdr:to>
      <xdr:col>24</xdr:col>
      <xdr:colOff>63500</xdr:colOff>
      <xdr:row>40</xdr:row>
      <xdr:rowOff>161109</xdr:rowOff>
    </xdr:to>
    <xdr:cxnSp macro="">
      <xdr:nvCxnSpPr>
        <xdr:cNvPr id="77" name="直線コネクタ 76"/>
        <xdr:cNvCxnSpPr/>
      </xdr:nvCxnSpPr>
      <xdr:spPr>
        <a:xfrm>
          <a:off x="3797300" y="698808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46627</xdr:rowOff>
    </xdr:from>
    <xdr:to>
      <xdr:col>15</xdr:col>
      <xdr:colOff>101600</xdr:colOff>
      <xdr:row>40</xdr:row>
      <xdr:rowOff>148227</xdr:rowOff>
    </xdr:to>
    <xdr:sp macro="" textlink="">
      <xdr:nvSpPr>
        <xdr:cNvPr id="78" name="楕円 77"/>
        <xdr:cNvSpPr/>
      </xdr:nvSpPr>
      <xdr:spPr>
        <a:xfrm>
          <a:off x="2857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97427</xdr:rowOff>
    </xdr:from>
    <xdr:to>
      <xdr:col>19</xdr:col>
      <xdr:colOff>177800</xdr:colOff>
      <xdr:row>40</xdr:row>
      <xdr:rowOff>130084</xdr:rowOff>
    </xdr:to>
    <xdr:cxnSp macro="">
      <xdr:nvCxnSpPr>
        <xdr:cNvPr id="79" name="直線コネクタ 78"/>
        <xdr:cNvCxnSpPr/>
      </xdr:nvCxnSpPr>
      <xdr:spPr>
        <a:xfrm>
          <a:off x="2908300" y="695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80" name="楕円 79"/>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64770</xdr:rowOff>
    </xdr:from>
    <xdr:to>
      <xdr:col>15</xdr:col>
      <xdr:colOff>50800</xdr:colOff>
      <xdr:row>40</xdr:row>
      <xdr:rowOff>97427</xdr:rowOff>
    </xdr:to>
    <xdr:cxnSp macro="">
      <xdr:nvCxnSpPr>
        <xdr:cNvPr id="81" name="直線コネクタ 80"/>
        <xdr:cNvCxnSpPr/>
      </xdr:nvCxnSpPr>
      <xdr:spPr>
        <a:xfrm>
          <a:off x="2019300" y="692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2"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3" name="n_2ave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4"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561</xdr:rowOff>
    </xdr:from>
    <xdr:ext cx="405111" cy="259045"/>
    <xdr:sp macro="" textlink="">
      <xdr:nvSpPr>
        <xdr:cNvPr id="86" name="n_1mainValue【図書館】&#10;有形固定資産減価償却率"/>
        <xdr:cNvSpPr txBox="1"/>
      </xdr:nvSpPr>
      <xdr:spPr>
        <a:xfrm>
          <a:off x="3582044"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139354</xdr:rowOff>
    </xdr:from>
    <xdr:ext cx="405111" cy="259045"/>
    <xdr:sp macro="" textlink="">
      <xdr:nvSpPr>
        <xdr:cNvPr id="87" name="n_2mainValue【図書館】&#10;有形固定資産減価償却率"/>
        <xdr:cNvSpPr txBox="1"/>
      </xdr:nvSpPr>
      <xdr:spPr>
        <a:xfrm>
          <a:off x="2705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88" name="n_3mainValue【図書館】&#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17" name="【図書館】&#10;一人当たり面積平均値テキスト"/>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2" name="フローチャート: 判断 121"/>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8" name="楕円 127"/>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9" name="【図書館】&#10;一人当たり面積該当値テキスト"/>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0" name="楕円 129"/>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19050</xdr:rowOff>
    </xdr:to>
    <xdr:cxnSp macro="">
      <xdr:nvCxnSpPr>
        <xdr:cNvPr id="131" name="直線コネクタ 130"/>
        <xdr:cNvCxnSpPr/>
      </xdr:nvCxnSpPr>
      <xdr:spPr>
        <a:xfrm>
          <a:off x="9639300" y="6858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2" name="楕円 131"/>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0</xdr:rowOff>
    </xdr:to>
    <xdr:cxnSp macro="">
      <xdr:nvCxnSpPr>
        <xdr:cNvPr id="133" name="直線コネクタ 132"/>
        <xdr:cNvCxnSpPr/>
      </xdr:nvCxnSpPr>
      <xdr:spPr>
        <a:xfrm>
          <a:off x="8750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4" name="楕円 133"/>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35" name="直線コネクタ 134"/>
        <xdr:cNvCxnSpPr/>
      </xdr:nvCxnSpPr>
      <xdr:spPr>
        <a:xfrm>
          <a:off x="7861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36" name="n_1aveValue【図書館】&#10;一人当たり面積"/>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37" name="n_2ave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8"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9"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0" name="n_1mainValue【図書館】&#10;一人当たり面積"/>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1" name="n_2mainValue【図書館】&#10;一人当たり面積"/>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2" name="n_3mainValue【図書館】&#10;一人当たり面積"/>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2" name="【体育館・プー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7" name="フローチャート: 判断 176"/>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3" name="楕円 182"/>
        <xdr:cNvSpPr/>
      </xdr:nvSpPr>
      <xdr:spPr>
        <a:xfrm>
          <a:off x="4584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84" name="【体育館・プール】&#10;有形固定資産減価償却率該当値テキスト"/>
        <xdr:cNvSpPr txBox="1"/>
      </xdr:nvSpPr>
      <xdr:spPr>
        <a:xfrm>
          <a:off x="4673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85" name="楕円 184"/>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152400</xdr:rowOff>
    </xdr:to>
    <xdr:cxnSp macro="">
      <xdr:nvCxnSpPr>
        <xdr:cNvPr id="186" name="直線コネクタ 185"/>
        <xdr:cNvCxnSpPr/>
      </xdr:nvCxnSpPr>
      <xdr:spPr>
        <a:xfrm>
          <a:off x="3797300" y="103955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87" name="楕円 186"/>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108585</xdr:rowOff>
    </xdr:to>
    <xdr:cxnSp macro="">
      <xdr:nvCxnSpPr>
        <xdr:cNvPr id="188" name="直線コネクタ 187"/>
        <xdr:cNvCxnSpPr/>
      </xdr:nvCxnSpPr>
      <xdr:spPr>
        <a:xfrm>
          <a:off x="2908300" y="103536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9" name="楕円 188"/>
        <xdr:cNvSpPr/>
      </xdr:nvSpPr>
      <xdr:spPr>
        <a:xfrm>
          <a:off x="196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66675</xdr:rowOff>
    </xdr:to>
    <xdr:cxnSp macro="">
      <xdr:nvCxnSpPr>
        <xdr:cNvPr id="190" name="直線コネクタ 189"/>
        <xdr:cNvCxnSpPr/>
      </xdr:nvCxnSpPr>
      <xdr:spPr>
        <a:xfrm>
          <a:off x="2019300" y="103117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1"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93" name="n_3ave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95" name="n_1mainValue【体育館・プー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196" name="n_2mainValue【体育館・プール】&#10;有形固定資産減価償却率"/>
        <xdr:cNvSpPr txBox="1"/>
      </xdr:nvSpPr>
      <xdr:spPr>
        <a:xfrm>
          <a:off x="2705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97" name="n_3mainValue【体育館・プール】&#10;有形固定資産減価償却率"/>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2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80010</xdr:rowOff>
    </xdr:from>
    <xdr:to>
      <xdr:col>55</xdr:col>
      <xdr:colOff>50800</xdr:colOff>
      <xdr:row>64</xdr:row>
      <xdr:rowOff>10160</xdr:rowOff>
    </xdr:to>
    <xdr:sp macro="" textlink="">
      <xdr:nvSpPr>
        <xdr:cNvPr id="237" name="楕円 236"/>
        <xdr:cNvSpPr/>
      </xdr:nvSpPr>
      <xdr:spPr>
        <a:xfrm>
          <a:off x="104267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166387</xdr:rowOff>
    </xdr:from>
    <xdr:ext cx="469744" cy="259045"/>
    <xdr:sp macro="" textlink="">
      <xdr:nvSpPr>
        <xdr:cNvPr id="238" name="【体育館・プール】&#10;一人当たり面積該当値テキスト"/>
        <xdr:cNvSpPr txBox="1"/>
      </xdr:nvSpPr>
      <xdr:spPr>
        <a:xfrm>
          <a:off x="10515600" y="107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39" name="楕円 238"/>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129540</xdr:rowOff>
    </xdr:from>
    <xdr:to>
      <xdr:col>55</xdr:col>
      <xdr:colOff>0</xdr:colOff>
      <xdr:row>63</xdr:row>
      <xdr:rowOff>130810</xdr:rowOff>
    </xdr:to>
    <xdr:cxnSp macro="">
      <xdr:nvCxnSpPr>
        <xdr:cNvPr id="240" name="直線コネクタ 239"/>
        <xdr:cNvCxnSpPr/>
      </xdr:nvCxnSpPr>
      <xdr:spPr>
        <a:xfrm>
          <a:off x="9639300" y="109308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88900</xdr:rowOff>
    </xdr:from>
    <xdr:to>
      <xdr:col>46</xdr:col>
      <xdr:colOff>38100</xdr:colOff>
      <xdr:row>64</xdr:row>
      <xdr:rowOff>19050</xdr:rowOff>
    </xdr:to>
    <xdr:sp macro="" textlink="">
      <xdr:nvSpPr>
        <xdr:cNvPr id="241" name="楕円 240"/>
        <xdr:cNvSpPr/>
      </xdr:nvSpPr>
      <xdr:spPr>
        <a:xfrm>
          <a:off x="8699500" y="108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63</xdr:row>
      <xdr:rowOff>139700</xdr:rowOff>
    </xdr:to>
    <xdr:cxnSp macro="">
      <xdr:nvCxnSpPr>
        <xdr:cNvPr id="242" name="直線コネクタ 241"/>
        <xdr:cNvCxnSpPr/>
      </xdr:nvCxnSpPr>
      <xdr:spPr>
        <a:xfrm flipV="1">
          <a:off x="8750300" y="109308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93980</xdr:rowOff>
    </xdr:from>
    <xdr:to>
      <xdr:col>41</xdr:col>
      <xdr:colOff>101600</xdr:colOff>
      <xdr:row>64</xdr:row>
      <xdr:rowOff>24130</xdr:rowOff>
    </xdr:to>
    <xdr:sp macro="" textlink="">
      <xdr:nvSpPr>
        <xdr:cNvPr id="243" name="楕円 242"/>
        <xdr:cNvSpPr/>
      </xdr:nvSpPr>
      <xdr:spPr>
        <a:xfrm>
          <a:off x="7810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139700</xdr:rowOff>
    </xdr:from>
    <xdr:to>
      <xdr:col>45</xdr:col>
      <xdr:colOff>177800</xdr:colOff>
      <xdr:row>63</xdr:row>
      <xdr:rowOff>144780</xdr:rowOff>
    </xdr:to>
    <xdr:cxnSp macro="">
      <xdr:nvCxnSpPr>
        <xdr:cNvPr id="244" name="直線コネクタ 243"/>
        <xdr:cNvCxnSpPr/>
      </xdr:nvCxnSpPr>
      <xdr:spPr>
        <a:xfrm flipV="1">
          <a:off x="7861300" y="10941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45"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46"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7"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48"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xdr:rowOff>
    </xdr:from>
    <xdr:ext cx="469744" cy="259045"/>
    <xdr:sp macro="" textlink="">
      <xdr:nvSpPr>
        <xdr:cNvPr id="249" name="n_1mainValue【体育館・プール】&#10;一人当たり面積"/>
        <xdr:cNvSpPr txBox="1"/>
      </xdr:nvSpPr>
      <xdr:spPr>
        <a:xfrm>
          <a:off x="9391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10177</xdr:rowOff>
    </xdr:from>
    <xdr:ext cx="469744" cy="259045"/>
    <xdr:sp macro="" textlink="">
      <xdr:nvSpPr>
        <xdr:cNvPr id="250" name="n_2mainValue【体育館・プール】&#10;一人当たり面積"/>
        <xdr:cNvSpPr txBox="1"/>
      </xdr:nvSpPr>
      <xdr:spPr>
        <a:xfrm>
          <a:off x="8515427" y="1098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15257</xdr:rowOff>
    </xdr:from>
    <xdr:ext cx="469744" cy="259045"/>
    <xdr:sp macro="" textlink="">
      <xdr:nvSpPr>
        <xdr:cNvPr id="251" name="n_3mainValue【体育館・プール】&#10;一人当たり面積"/>
        <xdr:cNvSpPr txBox="1"/>
      </xdr:nvSpPr>
      <xdr:spPr>
        <a:xfrm>
          <a:off x="7626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82"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87" name="フローチャート: 判断 286"/>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31387</xdr:rowOff>
    </xdr:from>
    <xdr:to>
      <xdr:col>24</xdr:col>
      <xdr:colOff>114300</xdr:colOff>
      <xdr:row>79</xdr:row>
      <xdr:rowOff>132987</xdr:rowOff>
    </xdr:to>
    <xdr:sp macro="" textlink="">
      <xdr:nvSpPr>
        <xdr:cNvPr id="293" name="楕円 292"/>
        <xdr:cNvSpPr/>
      </xdr:nvSpPr>
      <xdr:spPr>
        <a:xfrm>
          <a:off x="45847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54264</xdr:rowOff>
    </xdr:from>
    <xdr:ext cx="405111" cy="259045"/>
    <xdr:sp macro="" textlink="">
      <xdr:nvSpPr>
        <xdr:cNvPr id="294" name="【福祉施設】&#10;有形固定資産減価償却率該当値テキスト"/>
        <xdr:cNvSpPr txBox="1"/>
      </xdr:nvSpPr>
      <xdr:spPr>
        <a:xfrm>
          <a:off x="4673600" y="134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85271</xdr:rowOff>
    </xdr:from>
    <xdr:to>
      <xdr:col>20</xdr:col>
      <xdr:colOff>38100</xdr:colOff>
      <xdr:row>80</xdr:row>
      <xdr:rowOff>15421</xdr:rowOff>
    </xdr:to>
    <xdr:sp macro="" textlink="">
      <xdr:nvSpPr>
        <xdr:cNvPr id="295" name="楕円 294"/>
        <xdr:cNvSpPr/>
      </xdr:nvSpPr>
      <xdr:spPr>
        <a:xfrm>
          <a:off x="3746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82187</xdr:rowOff>
    </xdr:from>
    <xdr:to>
      <xdr:col>24</xdr:col>
      <xdr:colOff>63500</xdr:colOff>
      <xdr:row>79</xdr:row>
      <xdr:rowOff>136071</xdr:rowOff>
    </xdr:to>
    <xdr:cxnSp macro="">
      <xdr:nvCxnSpPr>
        <xdr:cNvPr id="296" name="直線コネクタ 295"/>
        <xdr:cNvCxnSpPr/>
      </xdr:nvCxnSpPr>
      <xdr:spPr>
        <a:xfrm flipV="1">
          <a:off x="3797300" y="1362673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104866</xdr:rowOff>
    </xdr:from>
    <xdr:to>
      <xdr:col>15</xdr:col>
      <xdr:colOff>101600</xdr:colOff>
      <xdr:row>79</xdr:row>
      <xdr:rowOff>35016</xdr:rowOff>
    </xdr:to>
    <xdr:sp macro="" textlink="">
      <xdr:nvSpPr>
        <xdr:cNvPr id="297" name="楕円 296"/>
        <xdr:cNvSpPr/>
      </xdr:nvSpPr>
      <xdr:spPr>
        <a:xfrm>
          <a:off x="2857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155666</xdr:rowOff>
    </xdr:from>
    <xdr:to>
      <xdr:col>19</xdr:col>
      <xdr:colOff>177800</xdr:colOff>
      <xdr:row>79</xdr:row>
      <xdr:rowOff>136071</xdr:rowOff>
    </xdr:to>
    <xdr:cxnSp macro="">
      <xdr:nvCxnSpPr>
        <xdr:cNvPr id="298" name="直線コネクタ 297"/>
        <xdr:cNvCxnSpPr/>
      </xdr:nvCxnSpPr>
      <xdr:spPr>
        <a:xfrm>
          <a:off x="2908300" y="13528766"/>
          <a:ext cx="889000" cy="1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98334</xdr:rowOff>
    </xdr:from>
    <xdr:to>
      <xdr:col>10</xdr:col>
      <xdr:colOff>165100</xdr:colOff>
      <xdr:row>82</xdr:row>
      <xdr:rowOff>28484</xdr:rowOff>
    </xdr:to>
    <xdr:sp macro="" textlink="">
      <xdr:nvSpPr>
        <xdr:cNvPr id="299" name="楕円 298"/>
        <xdr:cNvSpPr/>
      </xdr:nvSpPr>
      <xdr:spPr>
        <a:xfrm>
          <a:off x="1968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155666</xdr:rowOff>
    </xdr:from>
    <xdr:to>
      <xdr:col>15</xdr:col>
      <xdr:colOff>50800</xdr:colOff>
      <xdr:row>81</xdr:row>
      <xdr:rowOff>149134</xdr:rowOff>
    </xdr:to>
    <xdr:cxnSp macro="">
      <xdr:nvCxnSpPr>
        <xdr:cNvPr id="300" name="直線コネクタ 299"/>
        <xdr:cNvCxnSpPr/>
      </xdr:nvCxnSpPr>
      <xdr:spPr>
        <a:xfrm flipV="1">
          <a:off x="2019300" y="13528766"/>
          <a:ext cx="889000" cy="50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01"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02"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03"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04"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31948</xdr:rowOff>
    </xdr:from>
    <xdr:ext cx="405111" cy="259045"/>
    <xdr:sp macro="" textlink="">
      <xdr:nvSpPr>
        <xdr:cNvPr id="305" name="n_1mainValue【福祉施設】&#10;有形固定資産減価償却率"/>
        <xdr:cNvSpPr txBox="1"/>
      </xdr:nvSpPr>
      <xdr:spPr>
        <a:xfrm>
          <a:off x="35820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51543</xdr:rowOff>
    </xdr:from>
    <xdr:ext cx="405111" cy="259045"/>
    <xdr:sp macro="" textlink="">
      <xdr:nvSpPr>
        <xdr:cNvPr id="306" name="n_2mainValue【福祉施設】&#10;有形固定資産減価償却率"/>
        <xdr:cNvSpPr txBox="1"/>
      </xdr:nvSpPr>
      <xdr:spPr>
        <a:xfrm>
          <a:off x="2705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45011</xdr:rowOff>
    </xdr:from>
    <xdr:ext cx="405111" cy="259045"/>
    <xdr:sp macro="" textlink="">
      <xdr:nvSpPr>
        <xdr:cNvPr id="307" name="n_3mainValue【福祉施設】&#10;有形固定資産減価償却率"/>
        <xdr:cNvSpPr txBox="1"/>
      </xdr:nvSpPr>
      <xdr:spPr>
        <a:xfrm>
          <a:off x="1816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36"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41" name="フローチャート: 判断 340"/>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29211</xdr:rowOff>
    </xdr:from>
    <xdr:to>
      <xdr:col>55</xdr:col>
      <xdr:colOff>50800</xdr:colOff>
      <xdr:row>86</xdr:row>
      <xdr:rowOff>130811</xdr:rowOff>
    </xdr:to>
    <xdr:sp macro="" textlink="">
      <xdr:nvSpPr>
        <xdr:cNvPr id="347" name="楕円 346"/>
        <xdr:cNvSpPr/>
      </xdr:nvSpPr>
      <xdr:spPr>
        <a:xfrm>
          <a:off x="10426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115588</xdr:rowOff>
    </xdr:from>
    <xdr:ext cx="469744" cy="259045"/>
    <xdr:sp macro="" textlink="">
      <xdr:nvSpPr>
        <xdr:cNvPr id="348" name="【福祉施設】&#10;一人当たり面積該当値テキスト"/>
        <xdr:cNvSpPr txBox="1"/>
      </xdr:nvSpPr>
      <xdr:spPr>
        <a:xfrm>
          <a:off x="10515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49" name="楕円 348"/>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80011</xdr:rowOff>
    </xdr:to>
    <xdr:cxnSp macro="">
      <xdr:nvCxnSpPr>
        <xdr:cNvPr id="350" name="直線コネクタ 349"/>
        <xdr:cNvCxnSpPr/>
      </xdr:nvCxnSpPr>
      <xdr:spPr>
        <a:xfrm>
          <a:off x="9639300" y="148170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51" name="楕円 350"/>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80011</xdr:rowOff>
    </xdr:to>
    <xdr:cxnSp macro="">
      <xdr:nvCxnSpPr>
        <xdr:cNvPr id="352" name="直線コネクタ 351"/>
        <xdr:cNvCxnSpPr/>
      </xdr:nvCxnSpPr>
      <xdr:spPr>
        <a:xfrm flipV="1">
          <a:off x="8750300" y="14817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53" name="楕円 352"/>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80011</xdr:rowOff>
    </xdr:to>
    <xdr:cxnSp macro="">
      <xdr:nvCxnSpPr>
        <xdr:cNvPr id="354" name="直線コネクタ 353"/>
        <xdr:cNvCxnSpPr/>
      </xdr:nvCxnSpPr>
      <xdr:spPr>
        <a:xfrm>
          <a:off x="7861300" y="14782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55"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6"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57" name="n_3aveValue【福祉施設】&#10;一人当たり面積"/>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58" name="n_4aveValue【福祉施設】&#10;一人当たり面積"/>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59"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60" name="n_2mainValue【福祉施設】&#10;一人当たり面積"/>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61" name="n_3mainValue【福祉施設】&#10;一人当たり面積"/>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92"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7" name="フローチャート: 判断 396"/>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03" name="楕円 402"/>
        <xdr:cNvSpPr/>
      </xdr:nvSpPr>
      <xdr:spPr>
        <a:xfrm>
          <a:off x="4584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404" name="【市民会館】&#10;有形固定資産減価償却率該当値テキスト"/>
        <xdr:cNvSpPr txBox="1"/>
      </xdr:nvSpPr>
      <xdr:spPr>
        <a:xfrm>
          <a:off x="4673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35198</xdr:rowOff>
    </xdr:from>
    <xdr:to>
      <xdr:col>20</xdr:col>
      <xdr:colOff>38100</xdr:colOff>
      <xdr:row>104</xdr:row>
      <xdr:rowOff>136798</xdr:rowOff>
    </xdr:to>
    <xdr:sp macro="" textlink="">
      <xdr:nvSpPr>
        <xdr:cNvPr id="405" name="楕円 404"/>
        <xdr:cNvSpPr/>
      </xdr:nvSpPr>
      <xdr:spPr>
        <a:xfrm>
          <a:off x="3746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85998</xdr:rowOff>
    </xdr:from>
    <xdr:to>
      <xdr:col>24</xdr:col>
      <xdr:colOff>63500</xdr:colOff>
      <xdr:row>104</xdr:row>
      <xdr:rowOff>121920</xdr:rowOff>
    </xdr:to>
    <xdr:cxnSp macro="">
      <xdr:nvCxnSpPr>
        <xdr:cNvPr id="406" name="直線コネクタ 405"/>
        <xdr:cNvCxnSpPr/>
      </xdr:nvCxnSpPr>
      <xdr:spPr>
        <a:xfrm>
          <a:off x="3797300" y="179167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170724</xdr:rowOff>
    </xdr:from>
    <xdr:to>
      <xdr:col>15</xdr:col>
      <xdr:colOff>101600</xdr:colOff>
      <xdr:row>104</xdr:row>
      <xdr:rowOff>100874</xdr:rowOff>
    </xdr:to>
    <xdr:sp macro="" textlink="">
      <xdr:nvSpPr>
        <xdr:cNvPr id="407" name="楕円 406"/>
        <xdr:cNvSpPr/>
      </xdr:nvSpPr>
      <xdr:spPr>
        <a:xfrm>
          <a:off x="2857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50074</xdr:rowOff>
    </xdr:from>
    <xdr:to>
      <xdr:col>19</xdr:col>
      <xdr:colOff>177800</xdr:colOff>
      <xdr:row>104</xdr:row>
      <xdr:rowOff>85998</xdr:rowOff>
    </xdr:to>
    <xdr:cxnSp macro="">
      <xdr:nvCxnSpPr>
        <xdr:cNvPr id="408" name="直線コネクタ 407"/>
        <xdr:cNvCxnSpPr/>
      </xdr:nvCxnSpPr>
      <xdr:spPr>
        <a:xfrm>
          <a:off x="2908300" y="1788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134801</xdr:rowOff>
    </xdr:from>
    <xdr:to>
      <xdr:col>10</xdr:col>
      <xdr:colOff>165100</xdr:colOff>
      <xdr:row>104</xdr:row>
      <xdr:rowOff>64951</xdr:rowOff>
    </xdr:to>
    <xdr:sp macro="" textlink="">
      <xdr:nvSpPr>
        <xdr:cNvPr id="409" name="楕円 408"/>
        <xdr:cNvSpPr/>
      </xdr:nvSpPr>
      <xdr:spPr>
        <a:xfrm>
          <a:off x="1968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xdr:rowOff>
    </xdr:from>
    <xdr:to>
      <xdr:col>15</xdr:col>
      <xdr:colOff>50800</xdr:colOff>
      <xdr:row>104</xdr:row>
      <xdr:rowOff>50074</xdr:rowOff>
    </xdr:to>
    <xdr:cxnSp macro="">
      <xdr:nvCxnSpPr>
        <xdr:cNvPr id="410" name="直線コネクタ 409"/>
        <xdr:cNvCxnSpPr/>
      </xdr:nvCxnSpPr>
      <xdr:spPr>
        <a:xfrm>
          <a:off x="2019300" y="1784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11"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2"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13" name="n_3aveValue【市民会館】&#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14"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153325</xdr:rowOff>
    </xdr:from>
    <xdr:ext cx="405111" cy="259045"/>
    <xdr:sp macro="" textlink="">
      <xdr:nvSpPr>
        <xdr:cNvPr id="415" name="n_1mainValue【市民会館】&#10;有形固定資産減価償却率"/>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117401</xdr:rowOff>
    </xdr:from>
    <xdr:ext cx="405111" cy="259045"/>
    <xdr:sp macro="" textlink="">
      <xdr:nvSpPr>
        <xdr:cNvPr id="416" name="n_2mainValue【市民会館】&#10;有形固定資産減価償却率"/>
        <xdr:cNvSpPr txBox="1"/>
      </xdr:nvSpPr>
      <xdr:spPr>
        <a:xfrm>
          <a:off x="2705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81478</xdr:rowOff>
    </xdr:from>
    <xdr:ext cx="405111" cy="259045"/>
    <xdr:sp macro="" textlink="">
      <xdr:nvSpPr>
        <xdr:cNvPr id="417" name="n_3mainValue【市民会館】&#10;有形固定資産減価償却率"/>
        <xdr:cNvSpPr txBox="1"/>
      </xdr:nvSpPr>
      <xdr:spPr>
        <a:xfrm>
          <a:off x="1816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44" name="【市民会館】&#10;一人当たり面積平均値テキスト"/>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49" name="フローチャート: 判断 448"/>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153415</xdr:rowOff>
    </xdr:from>
    <xdr:to>
      <xdr:col>55</xdr:col>
      <xdr:colOff>50800</xdr:colOff>
      <xdr:row>107</xdr:row>
      <xdr:rowOff>83565</xdr:rowOff>
    </xdr:to>
    <xdr:sp macro="" textlink="">
      <xdr:nvSpPr>
        <xdr:cNvPr id="455" name="楕円 454"/>
        <xdr:cNvSpPr/>
      </xdr:nvSpPr>
      <xdr:spPr>
        <a:xfrm>
          <a:off x="104267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68342</xdr:rowOff>
    </xdr:from>
    <xdr:ext cx="469744" cy="259045"/>
    <xdr:sp macro="" textlink="">
      <xdr:nvSpPr>
        <xdr:cNvPr id="456" name="【市民会館】&#10;一人当たり面積該当値テキスト"/>
        <xdr:cNvSpPr txBox="1"/>
      </xdr:nvSpPr>
      <xdr:spPr>
        <a:xfrm>
          <a:off x="10515600" y="182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57" name="楕円 456"/>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32765</xdr:rowOff>
    </xdr:to>
    <xdr:cxnSp macro="">
      <xdr:nvCxnSpPr>
        <xdr:cNvPr id="458" name="直線コネクタ 457"/>
        <xdr:cNvCxnSpPr/>
      </xdr:nvCxnSpPr>
      <xdr:spPr>
        <a:xfrm>
          <a:off x="9639300" y="18373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59" name="楕円 458"/>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60" name="直線コネクタ 459"/>
        <xdr:cNvCxnSpPr/>
      </xdr:nvCxnSpPr>
      <xdr:spPr>
        <a:xfrm>
          <a:off x="8750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461" name="楕円 460"/>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28194</xdr:rowOff>
    </xdr:to>
    <xdr:cxnSp macro="">
      <xdr:nvCxnSpPr>
        <xdr:cNvPr id="462" name="直線コネクタ 461"/>
        <xdr:cNvCxnSpPr/>
      </xdr:nvCxnSpPr>
      <xdr:spPr>
        <a:xfrm>
          <a:off x="7861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6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64"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65"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66"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67" name="n_1main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68" name="n_2mainValue【市民会館】&#10;一人当たり面積"/>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469" name="n_3mainValue【市民会館】&#10;一人当たり面積"/>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500" name="【一般廃棄物処理施設】&#10;有形固定資産減価償却率平均値テキスト"/>
        <xdr:cNvSpPr txBox="1"/>
      </xdr:nvSpPr>
      <xdr:spPr>
        <a:xfrm>
          <a:off x="16357600"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5" name="フローチャート: 判断 504"/>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120106</xdr:rowOff>
    </xdr:from>
    <xdr:to>
      <xdr:col>85</xdr:col>
      <xdr:colOff>177800</xdr:colOff>
      <xdr:row>39</xdr:row>
      <xdr:rowOff>50256</xdr:rowOff>
    </xdr:to>
    <xdr:sp macro="" textlink="">
      <xdr:nvSpPr>
        <xdr:cNvPr id="511" name="楕円 510"/>
        <xdr:cNvSpPr/>
      </xdr:nvSpPr>
      <xdr:spPr>
        <a:xfrm>
          <a:off x="16268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98533</xdr:rowOff>
    </xdr:from>
    <xdr:ext cx="405111" cy="259045"/>
    <xdr:sp macro="" textlink="">
      <xdr:nvSpPr>
        <xdr:cNvPr id="512" name="【一般廃棄物処理施設】&#10;有形固定資産減価償却率該当値テキスト"/>
        <xdr:cNvSpPr txBox="1"/>
      </xdr:nvSpPr>
      <xdr:spPr>
        <a:xfrm>
          <a:off x="16357600"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513" name="楕円 512"/>
        <xdr:cNvSpPr/>
      </xdr:nvSpPr>
      <xdr:spPr>
        <a:xfrm>
          <a:off x="15430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134983</xdr:rowOff>
    </xdr:from>
    <xdr:to>
      <xdr:col>85</xdr:col>
      <xdr:colOff>127000</xdr:colOff>
      <xdr:row>38</xdr:row>
      <xdr:rowOff>170906</xdr:rowOff>
    </xdr:to>
    <xdr:cxnSp macro="">
      <xdr:nvCxnSpPr>
        <xdr:cNvPr id="514" name="直線コネクタ 513"/>
        <xdr:cNvCxnSpPr/>
      </xdr:nvCxnSpPr>
      <xdr:spPr>
        <a:xfrm>
          <a:off x="15481300" y="66500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5" name="楕円 514"/>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134983</xdr:rowOff>
    </xdr:to>
    <xdr:cxnSp macro="">
      <xdr:nvCxnSpPr>
        <xdr:cNvPr id="516" name="直線コネクタ 515"/>
        <xdr:cNvCxnSpPr/>
      </xdr:nvCxnSpPr>
      <xdr:spPr>
        <a:xfrm>
          <a:off x="14592300" y="661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xdr:rowOff>
    </xdr:from>
    <xdr:to>
      <xdr:col>72</xdr:col>
      <xdr:colOff>38100</xdr:colOff>
      <xdr:row>38</xdr:row>
      <xdr:rowOff>113937</xdr:rowOff>
    </xdr:to>
    <xdr:sp macro="" textlink="">
      <xdr:nvSpPr>
        <xdr:cNvPr id="517" name="楕円 516"/>
        <xdr:cNvSpPr/>
      </xdr:nvSpPr>
      <xdr:spPr>
        <a:xfrm>
          <a:off x="1365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63137</xdr:rowOff>
    </xdr:from>
    <xdr:to>
      <xdr:col>76</xdr:col>
      <xdr:colOff>114300</xdr:colOff>
      <xdr:row>38</xdr:row>
      <xdr:rowOff>99060</xdr:rowOff>
    </xdr:to>
    <xdr:cxnSp macro="">
      <xdr:nvCxnSpPr>
        <xdr:cNvPr id="518" name="直線コネクタ 517"/>
        <xdr:cNvCxnSpPr/>
      </xdr:nvCxnSpPr>
      <xdr:spPr>
        <a:xfrm>
          <a:off x="13703300" y="65782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19"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20"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21"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2"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5460</xdr:rowOff>
    </xdr:from>
    <xdr:ext cx="405111" cy="259045"/>
    <xdr:sp macro="" textlink="">
      <xdr:nvSpPr>
        <xdr:cNvPr id="523" name="n_1mainValue【一般廃棄物処理施設】&#10;有形固定資産減価償却率"/>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24" name="n_2main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525" name="n_3mainValue【一般廃棄物処理施設】&#10;有形固定資産減価償却率"/>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7" name="直線コネクタ 546"/>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8"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9" name="直線コネクタ 548"/>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50"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51" name="直線コネクタ 550"/>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52" name="【一般廃棄物処理施設】&#10;一人当たり有形固定資産（償却資産）額平均値テキスト"/>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3" name="フローチャート: 判断 552"/>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4" name="フローチャート: 判断 553"/>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5" name="フローチャート: 判断 554"/>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6" name="フローチャート: 判断 555"/>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57" name="フローチャート: 判断 556"/>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93093</xdr:rowOff>
    </xdr:from>
    <xdr:to>
      <xdr:col>116</xdr:col>
      <xdr:colOff>114300</xdr:colOff>
      <xdr:row>41</xdr:row>
      <xdr:rowOff>23243</xdr:rowOff>
    </xdr:to>
    <xdr:sp macro="" textlink="">
      <xdr:nvSpPr>
        <xdr:cNvPr id="563" name="楕円 562"/>
        <xdr:cNvSpPr/>
      </xdr:nvSpPr>
      <xdr:spPr>
        <a:xfrm>
          <a:off x="22110700" y="695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71520</xdr:rowOff>
    </xdr:from>
    <xdr:ext cx="534377" cy="259045"/>
    <xdr:sp macro="" textlink="">
      <xdr:nvSpPr>
        <xdr:cNvPr id="564" name="【一般廃棄物処理施設】&#10;一人当たり有形固定資産（償却資産）額該当値テキスト"/>
        <xdr:cNvSpPr txBox="1"/>
      </xdr:nvSpPr>
      <xdr:spPr>
        <a:xfrm>
          <a:off x="22199600" y="69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107006</xdr:rowOff>
    </xdr:from>
    <xdr:to>
      <xdr:col>112</xdr:col>
      <xdr:colOff>38100</xdr:colOff>
      <xdr:row>41</xdr:row>
      <xdr:rowOff>37156</xdr:rowOff>
    </xdr:to>
    <xdr:sp macro="" textlink="">
      <xdr:nvSpPr>
        <xdr:cNvPr id="565" name="楕円 564"/>
        <xdr:cNvSpPr/>
      </xdr:nvSpPr>
      <xdr:spPr>
        <a:xfrm>
          <a:off x="21272500" y="69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143893</xdr:rowOff>
    </xdr:from>
    <xdr:to>
      <xdr:col>116</xdr:col>
      <xdr:colOff>63500</xdr:colOff>
      <xdr:row>40</xdr:row>
      <xdr:rowOff>157806</xdr:rowOff>
    </xdr:to>
    <xdr:cxnSp macro="">
      <xdr:nvCxnSpPr>
        <xdr:cNvPr id="566" name="直線コネクタ 565"/>
        <xdr:cNvCxnSpPr/>
      </xdr:nvCxnSpPr>
      <xdr:spPr>
        <a:xfrm flipV="1">
          <a:off x="21323300" y="7001893"/>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119090</xdr:rowOff>
    </xdr:from>
    <xdr:to>
      <xdr:col>107</xdr:col>
      <xdr:colOff>101600</xdr:colOff>
      <xdr:row>41</xdr:row>
      <xdr:rowOff>49240</xdr:rowOff>
    </xdr:to>
    <xdr:sp macro="" textlink="">
      <xdr:nvSpPr>
        <xdr:cNvPr id="567" name="楕円 566"/>
        <xdr:cNvSpPr/>
      </xdr:nvSpPr>
      <xdr:spPr>
        <a:xfrm>
          <a:off x="20383500" y="69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157806</xdr:rowOff>
    </xdr:from>
    <xdr:to>
      <xdr:col>111</xdr:col>
      <xdr:colOff>177800</xdr:colOff>
      <xdr:row>40</xdr:row>
      <xdr:rowOff>169890</xdr:rowOff>
    </xdr:to>
    <xdr:cxnSp macro="">
      <xdr:nvCxnSpPr>
        <xdr:cNvPr id="568" name="直線コネクタ 567"/>
        <xdr:cNvCxnSpPr/>
      </xdr:nvCxnSpPr>
      <xdr:spPr>
        <a:xfrm flipV="1">
          <a:off x="20434300" y="7015806"/>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122450</xdr:rowOff>
    </xdr:from>
    <xdr:to>
      <xdr:col>102</xdr:col>
      <xdr:colOff>165100</xdr:colOff>
      <xdr:row>41</xdr:row>
      <xdr:rowOff>52600</xdr:rowOff>
    </xdr:to>
    <xdr:sp macro="" textlink="">
      <xdr:nvSpPr>
        <xdr:cNvPr id="569" name="楕円 568"/>
        <xdr:cNvSpPr/>
      </xdr:nvSpPr>
      <xdr:spPr>
        <a:xfrm>
          <a:off x="19494500" y="69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169890</xdr:rowOff>
    </xdr:from>
    <xdr:to>
      <xdr:col>107</xdr:col>
      <xdr:colOff>50800</xdr:colOff>
      <xdr:row>41</xdr:row>
      <xdr:rowOff>1800</xdr:rowOff>
    </xdr:to>
    <xdr:cxnSp macro="">
      <xdr:nvCxnSpPr>
        <xdr:cNvPr id="570" name="直線コネクタ 569"/>
        <xdr:cNvCxnSpPr/>
      </xdr:nvCxnSpPr>
      <xdr:spPr>
        <a:xfrm flipV="1">
          <a:off x="19545300" y="7027890"/>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71" name="n_1aveValue【一般廃棄物処理施設】&#10;一人当たり有形固定資産（償却資産）額"/>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72" name="n_2aveValue【一般廃棄物処理施設】&#10;一人当たり有形固定資産（償却資産）額"/>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73"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74"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28283</xdr:rowOff>
    </xdr:from>
    <xdr:ext cx="534377" cy="259045"/>
    <xdr:sp macro="" textlink="">
      <xdr:nvSpPr>
        <xdr:cNvPr id="575" name="n_1mainValue【一般廃棄物処理施設】&#10;一人当たり有形固定資産（償却資産）額"/>
        <xdr:cNvSpPr txBox="1"/>
      </xdr:nvSpPr>
      <xdr:spPr>
        <a:xfrm>
          <a:off x="21043411" y="70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40367</xdr:rowOff>
    </xdr:from>
    <xdr:ext cx="534377" cy="259045"/>
    <xdr:sp macro="" textlink="">
      <xdr:nvSpPr>
        <xdr:cNvPr id="576" name="n_2mainValue【一般廃棄物処理施設】&#10;一人当たり有形固定資産（償却資産）額"/>
        <xdr:cNvSpPr txBox="1"/>
      </xdr:nvSpPr>
      <xdr:spPr>
        <a:xfrm>
          <a:off x="20167111" y="706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43727</xdr:rowOff>
    </xdr:from>
    <xdr:ext cx="534377" cy="259045"/>
    <xdr:sp macro="" textlink="">
      <xdr:nvSpPr>
        <xdr:cNvPr id="577" name="n_3mainValue【一般廃棄物処理施設】&#10;一人当たり有形固定資産（償却資産）額"/>
        <xdr:cNvSpPr txBox="1"/>
      </xdr:nvSpPr>
      <xdr:spPr>
        <a:xfrm>
          <a:off x="19278111" y="70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9" name="直線コネクタ 5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0" name="テキスト ボックス 58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1" name="直線コネクタ 5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2" name="テキスト ボックス 5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3" name="直線コネクタ 5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4" name="テキスト ボックス 5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5" name="直線コネクタ 5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6" name="テキスト ボックス 5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7" name="直線コネクタ 5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8" name="テキスト ボックス 5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9" name="直線コネクタ 5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0" name="テキスト ボックス 59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03" name="直線コネクタ 602"/>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04"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05" name="直線コネクタ 604"/>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06"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7" name="直線コネクタ 606"/>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608" name="【保健センター・保健所】&#10;有形固定資産減価償却率平均値テキスト"/>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09" name="フローチャート: 判断 608"/>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10" name="フローチャート: 判断 609"/>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11" name="フローチャート: 判断 61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12" name="フローチャート: 判断 61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13" name="フローチャート: 判断 612"/>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58601</xdr:rowOff>
    </xdr:from>
    <xdr:to>
      <xdr:col>85</xdr:col>
      <xdr:colOff>177800</xdr:colOff>
      <xdr:row>58</xdr:row>
      <xdr:rowOff>160201</xdr:rowOff>
    </xdr:to>
    <xdr:sp macro="" textlink="">
      <xdr:nvSpPr>
        <xdr:cNvPr id="619" name="楕円 618"/>
        <xdr:cNvSpPr/>
      </xdr:nvSpPr>
      <xdr:spPr>
        <a:xfrm>
          <a:off x="16268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81478</xdr:rowOff>
    </xdr:from>
    <xdr:ext cx="405111" cy="259045"/>
    <xdr:sp macro="" textlink="">
      <xdr:nvSpPr>
        <xdr:cNvPr id="620" name="【保健センター・保健所】&#10;有形固定資産減価償却率該当値テキスト"/>
        <xdr:cNvSpPr txBox="1"/>
      </xdr:nvSpPr>
      <xdr:spPr>
        <a:xfrm>
          <a:off x="16357600"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621" name="楕円 620"/>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109401</xdr:rowOff>
    </xdr:to>
    <xdr:cxnSp macro="">
      <xdr:nvCxnSpPr>
        <xdr:cNvPr id="622" name="直線コネクタ 621"/>
        <xdr:cNvCxnSpPr/>
      </xdr:nvCxnSpPr>
      <xdr:spPr>
        <a:xfrm>
          <a:off x="15481300" y="1000125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623" name="楕円 622"/>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59</xdr:row>
      <xdr:rowOff>60416</xdr:rowOff>
    </xdr:to>
    <xdr:cxnSp macro="">
      <xdr:nvCxnSpPr>
        <xdr:cNvPr id="624" name="直線コネクタ 623"/>
        <xdr:cNvCxnSpPr/>
      </xdr:nvCxnSpPr>
      <xdr:spPr>
        <a:xfrm flipV="1">
          <a:off x="14592300" y="10001250"/>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25" name="楕円 624"/>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60416</xdr:rowOff>
    </xdr:to>
    <xdr:cxnSp macro="">
      <xdr:nvCxnSpPr>
        <xdr:cNvPr id="626" name="直線コネクタ 625"/>
        <xdr:cNvCxnSpPr/>
      </xdr:nvCxnSpPr>
      <xdr:spPr>
        <a:xfrm>
          <a:off x="13703300" y="101563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627" name="n_1aveValue【保健センター・保健所】&#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28" name="n_2ave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629"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30"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631" name="n_1mainValue【保健センター・保健所】&#10;有形固定資産減価償却率"/>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632" name="n_2mainValue【保健センター・保健所】&#10;有形固定資産減価償却率"/>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33" name="n_3mainValue【保健センター・保健所】&#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57" name="直線コネクタ 656"/>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9" name="直線コネクタ 65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60"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61" name="直線コネクタ 660"/>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62"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63" name="フローチャート: 判断 662"/>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64" name="フローチャート: 判断 663"/>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65" name="フローチャート: 判断 664"/>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66" name="フローチャート: 判断 665"/>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7" name="フローチャート: 判断 666"/>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673" name="楕円 672"/>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674" name="【保健センター・保健所】&#10;一人当たり面積該当値テキスト"/>
        <xdr:cNvSpPr txBox="1"/>
      </xdr:nvSpPr>
      <xdr:spPr>
        <a:xfrm>
          <a:off x="22199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90170</xdr:rowOff>
    </xdr:from>
    <xdr:to>
      <xdr:col>112</xdr:col>
      <xdr:colOff>38100</xdr:colOff>
      <xdr:row>60</xdr:row>
      <xdr:rowOff>20320</xdr:rowOff>
    </xdr:to>
    <xdr:sp macro="" textlink="">
      <xdr:nvSpPr>
        <xdr:cNvPr id="675" name="楕円 674"/>
        <xdr:cNvSpPr/>
      </xdr:nvSpPr>
      <xdr:spPr>
        <a:xfrm>
          <a:off x="2127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140970</xdr:rowOff>
    </xdr:from>
    <xdr:to>
      <xdr:col>116</xdr:col>
      <xdr:colOff>63500</xdr:colOff>
      <xdr:row>59</xdr:row>
      <xdr:rowOff>148590</xdr:rowOff>
    </xdr:to>
    <xdr:cxnSp macro="">
      <xdr:nvCxnSpPr>
        <xdr:cNvPr id="676" name="直線コネクタ 675"/>
        <xdr:cNvCxnSpPr/>
      </xdr:nvCxnSpPr>
      <xdr:spPr>
        <a:xfrm>
          <a:off x="21323300" y="10256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82550</xdr:rowOff>
    </xdr:from>
    <xdr:to>
      <xdr:col>107</xdr:col>
      <xdr:colOff>101600</xdr:colOff>
      <xdr:row>60</xdr:row>
      <xdr:rowOff>12700</xdr:rowOff>
    </xdr:to>
    <xdr:sp macro="" textlink="">
      <xdr:nvSpPr>
        <xdr:cNvPr id="677" name="楕円 676"/>
        <xdr:cNvSpPr/>
      </xdr:nvSpPr>
      <xdr:spPr>
        <a:xfrm>
          <a:off x="2038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133350</xdr:rowOff>
    </xdr:from>
    <xdr:to>
      <xdr:col>111</xdr:col>
      <xdr:colOff>177800</xdr:colOff>
      <xdr:row>59</xdr:row>
      <xdr:rowOff>140970</xdr:rowOff>
    </xdr:to>
    <xdr:cxnSp macro="">
      <xdr:nvCxnSpPr>
        <xdr:cNvPr id="678" name="直線コネクタ 677"/>
        <xdr:cNvCxnSpPr/>
      </xdr:nvCxnSpPr>
      <xdr:spPr>
        <a:xfrm>
          <a:off x="20434300" y="10248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74930</xdr:rowOff>
    </xdr:from>
    <xdr:to>
      <xdr:col>102</xdr:col>
      <xdr:colOff>165100</xdr:colOff>
      <xdr:row>60</xdr:row>
      <xdr:rowOff>5080</xdr:rowOff>
    </xdr:to>
    <xdr:sp macro="" textlink="">
      <xdr:nvSpPr>
        <xdr:cNvPr id="679" name="楕円 678"/>
        <xdr:cNvSpPr/>
      </xdr:nvSpPr>
      <xdr:spPr>
        <a:xfrm>
          <a:off x="19494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125730</xdr:rowOff>
    </xdr:from>
    <xdr:to>
      <xdr:col>107</xdr:col>
      <xdr:colOff>50800</xdr:colOff>
      <xdr:row>59</xdr:row>
      <xdr:rowOff>133350</xdr:rowOff>
    </xdr:to>
    <xdr:cxnSp macro="">
      <xdr:nvCxnSpPr>
        <xdr:cNvPr id="680" name="直線コネクタ 679"/>
        <xdr:cNvCxnSpPr/>
      </xdr:nvCxnSpPr>
      <xdr:spPr>
        <a:xfrm>
          <a:off x="19545300" y="1024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81"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82"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83" name="n_3ave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4"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36847</xdr:rowOff>
    </xdr:from>
    <xdr:ext cx="469744" cy="259045"/>
    <xdr:sp macro="" textlink="">
      <xdr:nvSpPr>
        <xdr:cNvPr id="685" name="n_1mainValue【保健センター・保健所】&#10;一人当たり面積"/>
        <xdr:cNvSpPr txBox="1"/>
      </xdr:nvSpPr>
      <xdr:spPr>
        <a:xfrm>
          <a:off x="21075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29227</xdr:rowOff>
    </xdr:from>
    <xdr:ext cx="469744" cy="259045"/>
    <xdr:sp macro="" textlink="">
      <xdr:nvSpPr>
        <xdr:cNvPr id="686" name="n_2mainValue【保健センター・保健所】&#10;一人当たり面積"/>
        <xdr:cNvSpPr txBox="1"/>
      </xdr:nvSpPr>
      <xdr:spPr>
        <a:xfrm>
          <a:off x="20199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21607</xdr:rowOff>
    </xdr:from>
    <xdr:ext cx="469744" cy="259045"/>
    <xdr:sp macro="" textlink="">
      <xdr:nvSpPr>
        <xdr:cNvPr id="687" name="n_3mainValue【保健センター・保健所】&#10;一人当たり面積"/>
        <xdr:cNvSpPr txBox="1"/>
      </xdr:nvSpPr>
      <xdr:spPr>
        <a:xfrm>
          <a:off x="193104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13" name="直線コネクタ 712"/>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14"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15" name="直線コネクタ 714"/>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16"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17" name="直線コネクタ 71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718"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19" name="フローチャート: 判断 718"/>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20" name="フローチャート: 判断 719"/>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21" name="フローチャート: 判断 720"/>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22" name="フローチャート: 判断 721"/>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23" name="フローチャート: 判断 722"/>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729" name="楕円 728"/>
        <xdr:cNvSpPr/>
      </xdr:nvSpPr>
      <xdr:spPr>
        <a:xfrm>
          <a:off x="162687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47733</xdr:rowOff>
    </xdr:from>
    <xdr:ext cx="405111" cy="259045"/>
    <xdr:sp macro="" textlink="">
      <xdr:nvSpPr>
        <xdr:cNvPr id="730" name="【消防施設】&#10;有形固定資産減価償却率該当値テキスト"/>
        <xdr:cNvSpPr txBox="1"/>
      </xdr:nvSpPr>
      <xdr:spPr>
        <a:xfrm>
          <a:off x="16357600" y="137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731" name="楕円 730"/>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75656</xdr:rowOff>
    </xdr:to>
    <xdr:cxnSp macro="">
      <xdr:nvCxnSpPr>
        <xdr:cNvPr id="732" name="直線コネクタ 731"/>
        <xdr:cNvCxnSpPr/>
      </xdr:nvCxnSpPr>
      <xdr:spPr>
        <a:xfrm>
          <a:off x="15481300" y="1391412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96701</xdr:rowOff>
    </xdr:from>
    <xdr:to>
      <xdr:col>76</xdr:col>
      <xdr:colOff>165100</xdr:colOff>
      <xdr:row>81</xdr:row>
      <xdr:rowOff>26851</xdr:rowOff>
    </xdr:to>
    <xdr:sp macro="" textlink="">
      <xdr:nvSpPr>
        <xdr:cNvPr id="733" name="楕円 732"/>
        <xdr:cNvSpPr/>
      </xdr:nvSpPr>
      <xdr:spPr>
        <a:xfrm>
          <a:off x="14541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147501</xdr:rowOff>
    </xdr:from>
    <xdr:to>
      <xdr:col>81</xdr:col>
      <xdr:colOff>50800</xdr:colOff>
      <xdr:row>81</xdr:row>
      <xdr:rowOff>26670</xdr:rowOff>
    </xdr:to>
    <xdr:cxnSp macro="">
      <xdr:nvCxnSpPr>
        <xdr:cNvPr id="734" name="直線コネクタ 733"/>
        <xdr:cNvCxnSpPr/>
      </xdr:nvCxnSpPr>
      <xdr:spPr>
        <a:xfrm>
          <a:off x="14592300" y="138635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64044</xdr:rowOff>
    </xdr:from>
    <xdr:to>
      <xdr:col>72</xdr:col>
      <xdr:colOff>38100</xdr:colOff>
      <xdr:row>80</xdr:row>
      <xdr:rowOff>165644</xdr:rowOff>
    </xdr:to>
    <xdr:sp macro="" textlink="">
      <xdr:nvSpPr>
        <xdr:cNvPr id="735" name="楕円 734"/>
        <xdr:cNvSpPr/>
      </xdr:nvSpPr>
      <xdr:spPr>
        <a:xfrm>
          <a:off x="13652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114844</xdr:rowOff>
    </xdr:from>
    <xdr:to>
      <xdr:col>76</xdr:col>
      <xdr:colOff>114300</xdr:colOff>
      <xdr:row>80</xdr:row>
      <xdr:rowOff>147501</xdr:rowOff>
    </xdr:to>
    <xdr:cxnSp macro="">
      <xdr:nvCxnSpPr>
        <xdr:cNvPr id="736" name="直線コネクタ 735"/>
        <xdr:cNvCxnSpPr/>
      </xdr:nvCxnSpPr>
      <xdr:spPr>
        <a:xfrm>
          <a:off x="13703300" y="1383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737"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38" name="n_2ave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39" name="n_3aveValue【消防施設】&#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40" name="n_4aveValue【消防施設】&#10;有形固定資産減価償却率"/>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93997</xdr:rowOff>
    </xdr:from>
    <xdr:ext cx="405111" cy="259045"/>
    <xdr:sp macro="" textlink="">
      <xdr:nvSpPr>
        <xdr:cNvPr id="741" name="n_1mainValue【消防施設】&#10;有形固定資産減価償却率"/>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43378</xdr:rowOff>
    </xdr:from>
    <xdr:ext cx="405111" cy="259045"/>
    <xdr:sp macro="" textlink="">
      <xdr:nvSpPr>
        <xdr:cNvPr id="742" name="n_2mainValue【消防施設】&#10;有形固定資産減価償却率"/>
        <xdr:cNvSpPr txBox="1"/>
      </xdr:nvSpPr>
      <xdr:spPr>
        <a:xfrm>
          <a:off x="14389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43" name="n_3main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65" name="直線コネクタ 764"/>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7" name="直線コネクタ 76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68"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69" name="直線コネクタ 768"/>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70"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71" name="フローチャート: 判断 77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72" name="フローチャート: 判断 771"/>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73" name="フローチャート: 判断 772"/>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74" name="フローチャート: 判断 773"/>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5" name="フローチャート: 判断 77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81" name="楕円 780"/>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82" name="【消防施設】&#10;一人当たり面積該当値テキスト"/>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783" name="楕円 782"/>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784" name="直線コネクタ 783"/>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785" name="楕円 784"/>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786" name="直線コネクタ 785"/>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87" name="楕円 786"/>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6096</xdr:rowOff>
    </xdr:to>
    <xdr:cxnSp macro="">
      <xdr:nvCxnSpPr>
        <xdr:cNvPr id="788" name="直線コネクタ 787"/>
        <xdr:cNvCxnSpPr/>
      </xdr:nvCxnSpPr>
      <xdr:spPr>
        <a:xfrm>
          <a:off x="19545300" y="14746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789"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90"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91"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2"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793" name="n_1mainValue【消防施設】&#10;一人当たり面積"/>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794" name="n_2mainValue【消防施設】&#10;一人当たり面積"/>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95" name="n_3mainValue【消防施設】&#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21" name="直線コネクタ 820"/>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22"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23" name="直線コネクタ 82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24"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25" name="直線コネクタ 824"/>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26"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27" name="フローチャート: 判断 826"/>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28" name="フローチャート: 判断 827"/>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29" name="フローチャート: 判断 828"/>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30" name="フローチャート: 判断 829"/>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31" name="フローチャート: 判断 830"/>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37" name="楕円 836"/>
        <xdr:cNvSpPr/>
      </xdr:nvSpPr>
      <xdr:spPr>
        <a:xfrm>
          <a:off x="16268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838" name="【庁舎】&#10;有形固定資産減価償却率該当値テキスト"/>
        <xdr:cNvSpPr txBox="1"/>
      </xdr:nvSpPr>
      <xdr:spPr>
        <a:xfrm>
          <a:off x="16357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95613</xdr:rowOff>
    </xdr:from>
    <xdr:to>
      <xdr:col>81</xdr:col>
      <xdr:colOff>101600</xdr:colOff>
      <xdr:row>105</xdr:row>
      <xdr:rowOff>25763</xdr:rowOff>
    </xdr:to>
    <xdr:sp macro="" textlink="">
      <xdr:nvSpPr>
        <xdr:cNvPr id="839" name="楕円 838"/>
        <xdr:cNvSpPr/>
      </xdr:nvSpPr>
      <xdr:spPr>
        <a:xfrm>
          <a:off x="15430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146413</xdr:rowOff>
    </xdr:from>
    <xdr:to>
      <xdr:col>85</xdr:col>
      <xdr:colOff>127000</xdr:colOff>
      <xdr:row>105</xdr:row>
      <xdr:rowOff>7620</xdr:rowOff>
    </xdr:to>
    <xdr:cxnSp macro="">
      <xdr:nvCxnSpPr>
        <xdr:cNvPr id="840" name="直線コネクタ 839"/>
        <xdr:cNvCxnSpPr/>
      </xdr:nvCxnSpPr>
      <xdr:spPr>
        <a:xfrm>
          <a:off x="15481300" y="179772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41" name="楕円 840"/>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146413</xdr:rowOff>
    </xdr:to>
    <xdr:cxnSp macro="">
      <xdr:nvCxnSpPr>
        <xdr:cNvPr id="842" name="直線コネクタ 841"/>
        <xdr:cNvCxnSpPr/>
      </xdr:nvCxnSpPr>
      <xdr:spPr>
        <a:xfrm>
          <a:off x="14592300" y="179429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43" name="楕円 842"/>
        <xdr:cNvSpPr/>
      </xdr:nvSpPr>
      <xdr:spPr>
        <a:xfrm>
          <a:off x="1365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79466</xdr:rowOff>
    </xdr:from>
    <xdr:to>
      <xdr:col>76</xdr:col>
      <xdr:colOff>114300</xdr:colOff>
      <xdr:row>104</xdr:row>
      <xdr:rowOff>112123</xdr:rowOff>
    </xdr:to>
    <xdr:cxnSp macro="">
      <xdr:nvCxnSpPr>
        <xdr:cNvPr id="844" name="直線コネクタ 843"/>
        <xdr:cNvCxnSpPr/>
      </xdr:nvCxnSpPr>
      <xdr:spPr>
        <a:xfrm>
          <a:off x="13703300" y="1791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45"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46"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47"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8"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16890</xdr:rowOff>
    </xdr:from>
    <xdr:ext cx="405111" cy="259045"/>
    <xdr:sp macro="" textlink="">
      <xdr:nvSpPr>
        <xdr:cNvPr id="849" name="n_1mainValue【庁舎】&#10;有形固定資産減価償却率"/>
        <xdr:cNvSpPr txBox="1"/>
      </xdr:nvSpPr>
      <xdr:spPr>
        <a:xfrm>
          <a:off x="15266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50" name="n_2mainValue【庁舎】&#10;有形固定資産減価償却率"/>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851" name="n_3mainValue【庁舎】&#10;有形固定資産減価償却率"/>
        <xdr:cNvSpPr txBox="1"/>
      </xdr:nvSpPr>
      <xdr:spPr>
        <a:xfrm>
          <a:off x="13500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2" name="直線コネクタ 8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3" name="テキスト ボックス 8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4" name="直線コネクタ 8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5" name="テキスト ボックス 8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6" name="直線コネクタ 8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7" name="テキスト ボックス 8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8" name="直線コネクタ 8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9" name="テキスト ボックス 8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0" name="直線コネクタ 8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1" name="テキスト ボックス 8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2" name="直線コネクタ 8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3" name="テキスト ボックス 8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77" name="直線コネクタ 876"/>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78"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79" name="直線コネクタ 878"/>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80"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81" name="直線コネクタ 880"/>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82"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83" name="フローチャート: 判断 882"/>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84" name="フローチャート: 判断 883"/>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85" name="フローチャート: 判断 884"/>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86" name="フローチャート: 判断 885"/>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87" name="フローチャート: 判断 886"/>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67855</xdr:rowOff>
    </xdr:from>
    <xdr:to>
      <xdr:col>116</xdr:col>
      <xdr:colOff>114300</xdr:colOff>
      <xdr:row>107</xdr:row>
      <xdr:rowOff>169455</xdr:rowOff>
    </xdr:to>
    <xdr:sp macro="" textlink="">
      <xdr:nvSpPr>
        <xdr:cNvPr id="893" name="楕円 892"/>
        <xdr:cNvSpPr/>
      </xdr:nvSpPr>
      <xdr:spPr>
        <a:xfrm>
          <a:off x="221107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46282</xdr:rowOff>
    </xdr:from>
    <xdr:ext cx="469744" cy="259045"/>
    <xdr:sp macro="" textlink="">
      <xdr:nvSpPr>
        <xdr:cNvPr id="894" name="【庁舎】&#10;一人当たり面積該当値テキスト"/>
        <xdr:cNvSpPr txBox="1"/>
      </xdr:nvSpPr>
      <xdr:spPr>
        <a:xfrm>
          <a:off x="22199600"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895" name="楕円 894"/>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118655</xdr:rowOff>
    </xdr:to>
    <xdr:cxnSp macro="">
      <xdr:nvCxnSpPr>
        <xdr:cNvPr id="896" name="直線コネクタ 895"/>
        <xdr:cNvCxnSpPr/>
      </xdr:nvCxnSpPr>
      <xdr:spPr>
        <a:xfrm>
          <a:off x="21323300" y="1846217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64588</xdr:rowOff>
    </xdr:from>
    <xdr:to>
      <xdr:col>107</xdr:col>
      <xdr:colOff>101600</xdr:colOff>
      <xdr:row>107</xdr:row>
      <xdr:rowOff>166188</xdr:rowOff>
    </xdr:to>
    <xdr:sp macro="" textlink="">
      <xdr:nvSpPr>
        <xdr:cNvPr id="897" name="楕円 896"/>
        <xdr:cNvSpPr/>
      </xdr:nvSpPr>
      <xdr:spPr>
        <a:xfrm>
          <a:off x="2038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115388</xdr:rowOff>
    </xdr:from>
    <xdr:to>
      <xdr:col>111</xdr:col>
      <xdr:colOff>177800</xdr:colOff>
      <xdr:row>107</xdr:row>
      <xdr:rowOff>117021</xdr:rowOff>
    </xdr:to>
    <xdr:cxnSp macro="">
      <xdr:nvCxnSpPr>
        <xdr:cNvPr id="898" name="直線コネクタ 897"/>
        <xdr:cNvCxnSpPr/>
      </xdr:nvCxnSpPr>
      <xdr:spPr>
        <a:xfrm>
          <a:off x="20434300" y="184605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899" name="楕円 898"/>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115388</xdr:rowOff>
    </xdr:to>
    <xdr:cxnSp macro="">
      <xdr:nvCxnSpPr>
        <xdr:cNvPr id="900" name="直線コネクタ 899"/>
        <xdr:cNvCxnSpPr/>
      </xdr:nvCxnSpPr>
      <xdr:spPr>
        <a:xfrm>
          <a:off x="19545300" y="1845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901"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902" name="n_2aveValue【庁舎】&#10;一人当たり面積"/>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03"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904"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905" name="n_1mainValue【庁舎】&#10;一人当たり面積"/>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157315</xdr:rowOff>
    </xdr:from>
    <xdr:ext cx="469744" cy="259045"/>
    <xdr:sp macro="" textlink="">
      <xdr:nvSpPr>
        <xdr:cNvPr id="906" name="n_2mainValue【庁舎】&#10;一人当たり面積"/>
        <xdr:cNvSpPr txBox="1"/>
      </xdr:nvSpPr>
      <xdr:spPr>
        <a:xfrm>
          <a:off x="20199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907" name="n_3mainValue【庁舎】&#10;一人当たり面積"/>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分母である基準財政需要額では、包括算定経費（人口）の単位費用・補正係数の減（△</a:t>
          </a:r>
          <a:r>
            <a:rPr kumimoji="1" lang="en-US" altLang="ja-JP" sz="1050">
              <a:latin typeface="ＭＳ Ｐゴシック" panose="020B0600070205080204" pitchFamily="50" charset="-128"/>
              <a:ea typeface="ＭＳ Ｐゴシック" panose="020B0600070205080204" pitchFamily="50" charset="-128"/>
            </a:rPr>
            <a:t>3,571</a:t>
          </a:r>
          <a:r>
            <a:rPr kumimoji="1" lang="ja-JP" altLang="en-US" sz="1050">
              <a:latin typeface="ＭＳ Ｐゴシック" panose="020B0600070205080204" pitchFamily="50" charset="-128"/>
              <a:ea typeface="ＭＳ Ｐゴシック" panose="020B0600070205080204" pitchFamily="50" charset="-128"/>
            </a:rPr>
            <a:t>万９千円（△</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％））に加え、錯誤措置（△２億</a:t>
          </a:r>
          <a:r>
            <a:rPr kumimoji="1" lang="en-US" altLang="ja-JP" sz="1050">
              <a:latin typeface="ＭＳ Ｐゴシック" panose="020B0600070205080204" pitchFamily="50" charset="-128"/>
              <a:ea typeface="ＭＳ Ｐゴシック" panose="020B0600070205080204" pitchFamily="50" charset="-128"/>
            </a:rPr>
            <a:t>6,715</a:t>
          </a:r>
          <a:r>
            <a:rPr kumimoji="1" lang="ja-JP" altLang="en-US" sz="1050">
              <a:latin typeface="ＭＳ Ｐゴシック" panose="020B0600070205080204" pitchFamily="50" charset="-128"/>
              <a:ea typeface="ＭＳ Ｐゴシック" panose="020B0600070205080204" pitchFamily="50" charset="-128"/>
            </a:rPr>
            <a:t>万４千円）等があるものの、社会福祉費の補正係数・単位費用の増（１億</a:t>
          </a:r>
          <a:r>
            <a:rPr kumimoji="1" lang="en-US" altLang="ja-JP" sz="1050">
              <a:latin typeface="ＭＳ Ｐゴシック" panose="020B0600070205080204" pitchFamily="50" charset="-128"/>
              <a:ea typeface="ＭＳ Ｐゴシック" panose="020B0600070205080204" pitchFamily="50" charset="-128"/>
            </a:rPr>
            <a:t>4,279</a:t>
          </a:r>
          <a:r>
            <a:rPr kumimoji="1" lang="ja-JP" altLang="en-US" sz="1050">
              <a:latin typeface="ＭＳ Ｐゴシック" panose="020B0600070205080204" pitchFamily="50" charset="-128"/>
              <a:ea typeface="ＭＳ Ｐゴシック" panose="020B0600070205080204" pitchFamily="50" charset="-128"/>
            </a:rPr>
            <a:t>万４千円（</a:t>
          </a:r>
          <a:r>
            <a:rPr kumimoji="1" lang="en-US" altLang="ja-JP" sz="1050">
              <a:latin typeface="ＭＳ Ｐゴシック" panose="020B0600070205080204" pitchFamily="50" charset="-128"/>
              <a:ea typeface="ＭＳ Ｐゴシック" panose="020B0600070205080204" pitchFamily="50" charset="-128"/>
            </a:rPr>
            <a:t>8.2</a:t>
          </a:r>
          <a:r>
            <a:rPr kumimoji="1" lang="ja-JP" altLang="en-US" sz="1050">
              <a:latin typeface="ＭＳ Ｐゴシック" panose="020B0600070205080204" pitchFamily="50" charset="-128"/>
              <a:ea typeface="ＭＳ Ｐゴシック" panose="020B0600070205080204" pitchFamily="50" charset="-128"/>
            </a:rPr>
            <a:t>％））や高齢者保健福祉費（</a:t>
          </a:r>
          <a:r>
            <a:rPr kumimoji="1" lang="en-US" altLang="ja-JP" sz="1050">
              <a:latin typeface="ＭＳ Ｐゴシック" panose="020B0600070205080204" pitchFamily="50" charset="-128"/>
              <a:ea typeface="ＭＳ Ｐゴシック" panose="020B0600070205080204" pitchFamily="50" charset="-128"/>
            </a:rPr>
            <a:t>65</a:t>
          </a:r>
          <a:r>
            <a:rPr kumimoji="1" lang="ja-JP" altLang="en-US" sz="1050">
              <a:latin typeface="ＭＳ Ｐゴシック" panose="020B0600070205080204" pitchFamily="50" charset="-128"/>
              <a:ea typeface="ＭＳ Ｐゴシック" panose="020B0600070205080204" pitchFamily="50" charset="-128"/>
            </a:rPr>
            <a:t>歳以上）の単位費用・補正係数の増（</a:t>
          </a:r>
          <a:r>
            <a:rPr kumimoji="1" lang="en-US" altLang="ja-JP" sz="1050">
              <a:latin typeface="ＭＳ Ｐゴシック" panose="020B0600070205080204" pitchFamily="50" charset="-128"/>
              <a:ea typeface="ＭＳ Ｐゴシック" panose="020B0600070205080204" pitchFamily="50" charset="-128"/>
            </a:rPr>
            <a:t>3,679</a:t>
          </a:r>
          <a:r>
            <a:rPr kumimoji="1" lang="ja-JP" altLang="en-US" sz="1050">
              <a:latin typeface="ＭＳ Ｐゴシック" panose="020B0600070205080204" pitchFamily="50" charset="-128"/>
              <a:ea typeface="ＭＳ Ｐゴシック" panose="020B0600070205080204" pitchFamily="50" charset="-128"/>
            </a:rPr>
            <a:t>万４千円）等により、全体では、</a:t>
          </a:r>
          <a:r>
            <a:rPr kumimoji="1" lang="en-US" altLang="ja-JP" sz="1050">
              <a:latin typeface="ＭＳ Ｐゴシック" panose="020B0600070205080204" pitchFamily="50" charset="-128"/>
              <a:ea typeface="ＭＳ Ｐゴシック" panose="020B0600070205080204" pitchFamily="50" charset="-128"/>
            </a:rPr>
            <a:t>4,427</a:t>
          </a:r>
          <a:r>
            <a:rPr kumimoji="1" lang="ja-JP" altLang="en-US" sz="1050">
              <a:latin typeface="ＭＳ Ｐゴシック" panose="020B0600070205080204" pitchFamily="50" charset="-128"/>
              <a:ea typeface="ＭＳ Ｐゴシック" panose="020B0600070205080204" pitchFamily="50" charset="-128"/>
            </a:rPr>
            <a:t>万２千円（</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％）の増となった。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分子である基準財政収入額では、分離長期譲与所得及び一般株式に係る譲与所得の増により、市町村民税（所得割）が１億</a:t>
          </a:r>
          <a:r>
            <a:rPr kumimoji="1" lang="en-US" altLang="ja-JP" sz="1050">
              <a:latin typeface="ＭＳ Ｐゴシック" panose="020B0600070205080204" pitchFamily="50" charset="-128"/>
              <a:ea typeface="ＭＳ Ｐゴシック" panose="020B0600070205080204" pitchFamily="50" charset="-128"/>
            </a:rPr>
            <a:t>7,495</a:t>
          </a:r>
          <a:r>
            <a:rPr kumimoji="1" lang="ja-JP" altLang="en-US" sz="1050">
              <a:latin typeface="ＭＳ Ｐゴシック" panose="020B0600070205080204" pitchFamily="50" charset="-128"/>
              <a:ea typeface="ＭＳ Ｐゴシック" panose="020B0600070205080204" pitchFamily="50" charset="-128"/>
            </a:rPr>
            <a:t>万９千円（</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％）の増となったことなどから、全体で２億</a:t>
          </a:r>
          <a:r>
            <a:rPr kumimoji="1" lang="en-US" altLang="ja-JP" sz="1050">
              <a:latin typeface="ＭＳ Ｐゴシック" panose="020B0600070205080204" pitchFamily="50" charset="-128"/>
              <a:ea typeface="ＭＳ Ｐゴシック" panose="020B0600070205080204" pitchFamily="50" charset="-128"/>
            </a:rPr>
            <a:t>7,233</a:t>
          </a:r>
          <a:r>
            <a:rPr kumimoji="1" lang="ja-JP" altLang="en-US" sz="1050">
              <a:latin typeface="ＭＳ Ｐゴシック" panose="020B0600070205080204" pitchFamily="50" charset="-128"/>
              <a:ea typeface="ＭＳ Ｐゴシック" panose="020B0600070205080204" pitchFamily="50" charset="-128"/>
            </a:rPr>
            <a:t>万６千円（</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％）の増となった。基準財政需要額より基準財政収入額の減幅が大きかったため、令和元年度の単年度財政力指数は平成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年度より減の</a:t>
          </a:r>
          <a:r>
            <a:rPr kumimoji="1" lang="en-US" altLang="ja-JP" sz="1050">
              <a:latin typeface="ＭＳ Ｐゴシック" panose="020B0600070205080204" pitchFamily="50" charset="-128"/>
              <a:ea typeface="ＭＳ Ｐゴシック" panose="020B0600070205080204" pitchFamily="50" charset="-128"/>
            </a:rPr>
            <a:t>0.88</a:t>
          </a:r>
          <a:r>
            <a:rPr kumimoji="1" lang="ja-JP" altLang="en-US" sz="1050">
              <a:latin typeface="ＭＳ Ｐゴシック" panose="020B0600070205080204" pitchFamily="50" charset="-128"/>
              <a:ea typeface="ＭＳ Ｐゴシック" panose="020B0600070205080204" pitchFamily="50" charset="-128"/>
            </a:rPr>
            <a:t>となり、３か年平均値では同値の</a:t>
          </a:r>
          <a:r>
            <a:rPr kumimoji="1" lang="en-US" altLang="ja-JP" sz="1050">
              <a:latin typeface="ＭＳ Ｐゴシック" panose="020B0600070205080204" pitchFamily="50" charset="-128"/>
              <a:ea typeface="ＭＳ Ｐゴシック" panose="020B0600070205080204" pitchFamily="50" charset="-128"/>
            </a:rPr>
            <a:t>0.88</a:t>
          </a:r>
          <a:r>
            <a:rPr kumimoji="1" lang="ja-JP" altLang="en-US" sz="105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58208</xdr:rowOff>
    </xdr:from>
    <xdr:to>
      <xdr:col>23</xdr:col>
      <xdr:colOff>133350</xdr:colOff>
      <xdr:row>37</xdr:row>
      <xdr:rowOff>78317</xdr:rowOff>
    </xdr:to>
    <xdr:cxnSp macro="">
      <xdr:nvCxnSpPr>
        <xdr:cNvPr id="69" name="直線コネクタ 68"/>
        <xdr:cNvCxnSpPr/>
      </xdr:nvCxnSpPr>
      <xdr:spPr>
        <a:xfrm>
          <a:off x="4114800" y="64018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58208</xdr:rowOff>
    </xdr:from>
    <xdr:to>
      <xdr:col>19</xdr:col>
      <xdr:colOff>133350</xdr:colOff>
      <xdr:row>37</xdr:row>
      <xdr:rowOff>58208</xdr:rowOff>
    </xdr:to>
    <xdr:cxnSp macro="">
      <xdr:nvCxnSpPr>
        <xdr:cNvPr id="72" name="直線コネクタ 71"/>
        <xdr:cNvCxnSpPr/>
      </xdr:nvCxnSpPr>
      <xdr:spPr>
        <a:xfrm>
          <a:off x="3225800" y="6401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58208</xdr:rowOff>
    </xdr:from>
    <xdr:to>
      <xdr:col>15</xdr:col>
      <xdr:colOff>82550</xdr:colOff>
      <xdr:row>37</xdr:row>
      <xdr:rowOff>78317</xdr:rowOff>
    </xdr:to>
    <xdr:cxnSp macro="">
      <xdr:nvCxnSpPr>
        <xdr:cNvPr id="75" name="直線コネクタ 74"/>
        <xdr:cNvCxnSpPr/>
      </xdr:nvCxnSpPr>
      <xdr:spPr>
        <a:xfrm flipV="1">
          <a:off x="2336800" y="64018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118533</xdr:rowOff>
    </xdr:to>
    <xdr:cxnSp macro="">
      <xdr:nvCxnSpPr>
        <xdr:cNvPr id="78" name="直線コネクタ 77"/>
        <xdr:cNvCxnSpPr/>
      </xdr:nvCxnSpPr>
      <xdr:spPr>
        <a:xfrm flipV="1">
          <a:off x="1447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8" name="楕円 87"/>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44044</xdr:rowOff>
    </xdr:from>
    <xdr:ext cx="762000" cy="259045"/>
    <xdr:sp macro="" textlink="">
      <xdr:nvSpPr>
        <xdr:cNvPr id="89" name="財政力該当値テキスト"/>
        <xdr:cNvSpPr txBox="1"/>
      </xdr:nvSpPr>
      <xdr:spPr>
        <a:xfrm>
          <a:off x="5041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7408</xdr:rowOff>
    </xdr:from>
    <xdr:to>
      <xdr:col>19</xdr:col>
      <xdr:colOff>184150</xdr:colOff>
      <xdr:row>37</xdr:row>
      <xdr:rowOff>109008</xdr:rowOff>
    </xdr:to>
    <xdr:sp macro="" textlink="">
      <xdr:nvSpPr>
        <xdr:cNvPr id="90" name="楕円 89"/>
        <xdr:cNvSpPr/>
      </xdr:nvSpPr>
      <xdr:spPr>
        <a:xfrm>
          <a:off x="4064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119185</xdr:rowOff>
    </xdr:from>
    <xdr:ext cx="736600" cy="259045"/>
    <xdr:sp macro="" textlink="">
      <xdr:nvSpPr>
        <xdr:cNvPr id="91" name="テキスト ボックス 90"/>
        <xdr:cNvSpPr txBox="1"/>
      </xdr:nvSpPr>
      <xdr:spPr>
        <a:xfrm>
          <a:off x="3733800" y="611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7408</xdr:rowOff>
    </xdr:from>
    <xdr:to>
      <xdr:col>15</xdr:col>
      <xdr:colOff>133350</xdr:colOff>
      <xdr:row>37</xdr:row>
      <xdr:rowOff>109008</xdr:rowOff>
    </xdr:to>
    <xdr:sp macro="" textlink="">
      <xdr:nvSpPr>
        <xdr:cNvPr id="92" name="楕円 91"/>
        <xdr:cNvSpPr/>
      </xdr:nvSpPr>
      <xdr:spPr>
        <a:xfrm>
          <a:off x="3175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119185</xdr:rowOff>
    </xdr:from>
    <xdr:ext cx="762000" cy="259045"/>
    <xdr:sp macro="" textlink="">
      <xdr:nvSpPr>
        <xdr:cNvPr id="93" name="テキスト ボックス 92"/>
        <xdr:cNvSpPr txBox="1"/>
      </xdr:nvSpPr>
      <xdr:spPr>
        <a:xfrm>
          <a:off x="2844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27517</xdr:rowOff>
    </xdr:from>
    <xdr:to>
      <xdr:col>11</xdr:col>
      <xdr:colOff>82550</xdr:colOff>
      <xdr:row>37</xdr:row>
      <xdr:rowOff>129117</xdr:rowOff>
    </xdr:to>
    <xdr:sp macro="" textlink="">
      <xdr:nvSpPr>
        <xdr:cNvPr id="94" name="楕円 93"/>
        <xdr:cNvSpPr/>
      </xdr:nvSpPr>
      <xdr:spPr>
        <a:xfrm>
          <a:off x="2286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139294</xdr:rowOff>
    </xdr:from>
    <xdr:ext cx="762000" cy="259045"/>
    <xdr:sp macro="" textlink="">
      <xdr:nvSpPr>
        <xdr:cNvPr id="95" name="テキスト ボックス 94"/>
        <xdr:cNvSpPr txBox="1"/>
      </xdr:nvSpPr>
      <xdr:spPr>
        <a:xfrm>
          <a:off x="1955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経常収支比率は</a:t>
          </a:r>
          <a:r>
            <a:rPr kumimoji="1" lang="en-US" altLang="ja-JP" sz="1050">
              <a:latin typeface="ＭＳ Ｐゴシック" panose="020B0600070205080204" pitchFamily="50" charset="-128"/>
              <a:ea typeface="ＭＳ Ｐゴシック" panose="020B0600070205080204" pitchFamily="50" charset="-128"/>
            </a:rPr>
            <a:t>92.7</a:t>
          </a:r>
          <a:r>
            <a:rPr kumimoji="1" lang="ja-JP" altLang="en-US" sz="1050">
              <a:latin typeface="ＭＳ Ｐゴシック" panose="020B0600070205080204" pitchFamily="50" charset="-128"/>
              <a:ea typeface="ＭＳ Ｐゴシック" panose="020B0600070205080204" pitchFamily="50" charset="-128"/>
            </a:rPr>
            <a:t>％と昨年度から</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ポイント増した。</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分母</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経常一般財源は</a:t>
          </a:r>
          <a:r>
            <a:rPr kumimoji="1" lang="en-US" altLang="ja-JP" sz="1050">
              <a:latin typeface="ＭＳ Ｐゴシック" panose="020B0600070205080204" pitchFamily="50" charset="-128"/>
              <a:ea typeface="ＭＳ Ｐゴシック" panose="020B0600070205080204" pitchFamily="50" charset="-128"/>
            </a:rPr>
            <a:t>7,499</a:t>
          </a:r>
          <a:r>
            <a:rPr kumimoji="1" lang="ja-JP" altLang="en-US" sz="1050">
              <a:latin typeface="ＭＳ Ｐゴシック" panose="020B0600070205080204" pitchFamily="50" charset="-128"/>
              <a:ea typeface="ＭＳ Ｐゴシック" panose="020B0600070205080204" pitchFamily="50" charset="-128"/>
            </a:rPr>
            <a:t>万７千円（</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％）の増。普通交付税は錯誤措置により、２億</a:t>
          </a:r>
          <a:r>
            <a:rPr kumimoji="1" lang="en-US" altLang="ja-JP" sz="1050">
              <a:latin typeface="ＭＳ Ｐゴシック" panose="020B0600070205080204" pitchFamily="50" charset="-128"/>
              <a:ea typeface="ＭＳ Ｐゴシック" panose="020B0600070205080204" pitchFamily="50" charset="-128"/>
            </a:rPr>
            <a:t>3,823</a:t>
          </a:r>
          <a:r>
            <a:rPr kumimoji="1" lang="ja-JP" altLang="en-US" sz="1050">
              <a:latin typeface="ＭＳ Ｐゴシック" panose="020B0600070205080204" pitchFamily="50" charset="-128"/>
              <a:ea typeface="ＭＳ Ｐゴシック" panose="020B0600070205080204" pitchFamily="50" charset="-128"/>
            </a:rPr>
            <a:t>万１千円（</a:t>
          </a:r>
          <a:r>
            <a:rPr kumimoji="1" lang="en-US" altLang="ja-JP" sz="1050">
              <a:latin typeface="ＭＳ Ｐゴシック" panose="020B0600070205080204" pitchFamily="50" charset="-128"/>
              <a:ea typeface="ＭＳ Ｐゴシック" panose="020B0600070205080204" pitchFamily="50" charset="-128"/>
            </a:rPr>
            <a:t>17.3</a:t>
          </a:r>
          <a:r>
            <a:rPr kumimoji="1" lang="ja-JP" altLang="en-US" sz="1050">
              <a:latin typeface="ＭＳ Ｐゴシック" panose="020B0600070205080204" pitchFamily="50" charset="-128"/>
              <a:ea typeface="ＭＳ Ｐゴシック" panose="020B0600070205080204" pitchFamily="50" charset="-128"/>
            </a:rPr>
            <a:t>％）の大幅減、臨時財政対策債は発行額の抑制により、１億</a:t>
          </a:r>
          <a:r>
            <a:rPr kumimoji="1" lang="en-US" altLang="ja-JP" sz="1050">
              <a:latin typeface="ＭＳ Ｐゴシック" panose="020B0600070205080204" pitchFamily="50" charset="-128"/>
              <a:ea typeface="ＭＳ Ｐゴシック" panose="020B0600070205080204" pitchFamily="50" charset="-128"/>
            </a:rPr>
            <a:t>2,700</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14.5</a:t>
          </a:r>
          <a:r>
            <a:rPr kumimoji="1" lang="ja-JP" altLang="en-US" sz="1050">
              <a:latin typeface="ＭＳ Ｐゴシック" panose="020B0600070205080204" pitchFamily="50" charset="-128"/>
              <a:ea typeface="ＭＳ Ｐゴシック" panose="020B0600070205080204" pitchFamily="50" charset="-128"/>
            </a:rPr>
            <a:t>％）の減となった。しかし、地方税は納税義務者数の増等により、３億</a:t>
          </a:r>
          <a:r>
            <a:rPr kumimoji="1" lang="en-US" altLang="ja-JP" sz="1050">
              <a:latin typeface="ＭＳ Ｐゴシック" panose="020B0600070205080204" pitchFamily="50" charset="-128"/>
              <a:ea typeface="ＭＳ Ｐゴシック" panose="020B0600070205080204" pitchFamily="50" charset="-128"/>
            </a:rPr>
            <a:t>6,973</a:t>
          </a:r>
          <a:r>
            <a:rPr kumimoji="1" lang="ja-JP" altLang="en-US" sz="1050">
              <a:latin typeface="ＭＳ Ｐゴシック" panose="020B0600070205080204" pitchFamily="50" charset="-128"/>
              <a:ea typeface="ＭＳ Ｐゴシック" panose="020B0600070205080204" pitchFamily="50" charset="-128"/>
            </a:rPr>
            <a:t>万７千円（</a:t>
          </a:r>
          <a:r>
            <a:rPr kumimoji="1" lang="en-US" altLang="ja-JP" sz="1050">
              <a:latin typeface="ＭＳ Ｐゴシック" panose="020B0600070205080204" pitchFamily="50" charset="-128"/>
              <a:ea typeface="ＭＳ Ｐゴシック" panose="020B0600070205080204" pitchFamily="50" charset="-128"/>
            </a:rPr>
            <a:t>3.2</a:t>
          </a:r>
          <a:r>
            <a:rPr kumimoji="1" lang="ja-JP" altLang="en-US" sz="1050">
              <a:latin typeface="ＭＳ Ｐゴシック" panose="020B0600070205080204" pitchFamily="50" charset="-128"/>
              <a:ea typeface="ＭＳ Ｐゴシック" panose="020B0600070205080204" pitchFamily="50" charset="-128"/>
            </a:rPr>
            <a:t>％）の増となったほか、税連動交付金において、子ども・子育て支援臨時交付金があったため、</a:t>
          </a:r>
          <a:r>
            <a:rPr kumimoji="1" lang="en-US" altLang="ja-JP" sz="1050">
              <a:latin typeface="ＭＳ Ｐゴシック" panose="020B0600070205080204" pitchFamily="50" charset="-128"/>
              <a:ea typeface="ＭＳ Ｐゴシック" panose="020B0600070205080204" pitchFamily="50" charset="-128"/>
            </a:rPr>
            <a:t>6,993</a:t>
          </a:r>
          <a:r>
            <a:rPr kumimoji="1" lang="ja-JP" altLang="en-US" sz="1050">
              <a:latin typeface="ＭＳ Ｐゴシック" panose="020B0600070205080204" pitchFamily="50" charset="-128"/>
              <a:ea typeface="ＭＳ Ｐゴシック" panose="020B0600070205080204" pitchFamily="50" charset="-128"/>
            </a:rPr>
            <a:t>万円（</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％）の増となったこと等により、全体として増となった。</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分子</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　経常経費充当一般財源は２億</a:t>
          </a:r>
          <a:r>
            <a:rPr kumimoji="1" lang="en-US" altLang="ja-JP" sz="1050">
              <a:latin typeface="ＭＳ Ｐゴシック" panose="020B0600070205080204" pitchFamily="50" charset="-128"/>
              <a:ea typeface="ＭＳ Ｐゴシック" panose="020B0600070205080204" pitchFamily="50" charset="-128"/>
            </a:rPr>
            <a:t>9,964</a:t>
          </a:r>
          <a:r>
            <a:rPr kumimoji="1" lang="ja-JP" altLang="en-US" sz="1050">
              <a:latin typeface="ＭＳ Ｐゴシック" panose="020B0600070205080204" pitchFamily="50" charset="-128"/>
              <a:ea typeface="ＭＳ Ｐゴシック" panose="020B0600070205080204" pitchFamily="50" charset="-128"/>
            </a:rPr>
            <a:t>万９千円（</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％）の増。保育所運営費負担金、幼児教育・保育の無償化による子育てのための施設等利用給付等の増による扶助費の増や物件費、繰出金等の増等により、全体として増となった。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82369</xdr:rowOff>
    </xdr:from>
    <xdr:to>
      <xdr:col>23</xdr:col>
      <xdr:colOff>133350</xdr:colOff>
      <xdr:row>63</xdr:row>
      <xdr:rowOff>7438</xdr:rowOff>
    </xdr:to>
    <xdr:cxnSp macro="">
      <xdr:nvCxnSpPr>
        <xdr:cNvPr id="134" name="直線コネクタ 133"/>
        <xdr:cNvCxnSpPr/>
      </xdr:nvCxnSpPr>
      <xdr:spPr>
        <a:xfrm>
          <a:off x="4114800" y="10712269"/>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75474</xdr:rowOff>
    </xdr:from>
    <xdr:to>
      <xdr:col>19</xdr:col>
      <xdr:colOff>133350</xdr:colOff>
      <xdr:row>62</xdr:row>
      <xdr:rowOff>82369</xdr:rowOff>
    </xdr:to>
    <xdr:cxnSp macro="">
      <xdr:nvCxnSpPr>
        <xdr:cNvPr id="137" name="直線コネクタ 136"/>
        <xdr:cNvCxnSpPr/>
      </xdr:nvCxnSpPr>
      <xdr:spPr>
        <a:xfrm>
          <a:off x="3225800" y="107053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171087</xdr:rowOff>
    </xdr:from>
    <xdr:to>
      <xdr:col>15</xdr:col>
      <xdr:colOff>82550</xdr:colOff>
      <xdr:row>62</xdr:row>
      <xdr:rowOff>75474</xdr:rowOff>
    </xdr:to>
    <xdr:cxnSp macro="">
      <xdr:nvCxnSpPr>
        <xdr:cNvPr id="140" name="直線コネクタ 139"/>
        <xdr:cNvCxnSpPr/>
      </xdr:nvCxnSpPr>
      <xdr:spPr>
        <a:xfrm>
          <a:off x="2336800" y="1062953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81462</xdr:rowOff>
    </xdr:from>
    <xdr:to>
      <xdr:col>11</xdr:col>
      <xdr:colOff>31750</xdr:colOff>
      <xdr:row>61</xdr:row>
      <xdr:rowOff>171087</xdr:rowOff>
    </xdr:to>
    <xdr:cxnSp macro="">
      <xdr:nvCxnSpPr>
        <xdr:cNvPr id="143" name="直線コネクタ 142"/>
        <xdr:cNvCxnSpPr/>
      </xdr:nvCxnSpPr>
      <xdr:spPr>
        <a:xfrm>
          <a:off x="1447800" y="1053991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128088</xdr:rowOff>
    </xdr:from>
    <xdr:to>
      <xdr:col>23</xdr:col>
      <xdr:colOff>184150</xdr:colOff>
      <xdr:row>63</xdr:row>
      <xdr:rowOff>58238</xdr:rowOff>
    </xdr:to>
    <xdr:sp macro="" textlink="">
      <xdr:nvSpPr>
        <xdr:cNvPr id="153" name="楕円 152"/>
        <xdr:cNvSpPr/>
      </xdr:nvSpPr>
      <xdr:spPr>
        <a:xfrm>
          <a:off x="4902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144615</xdr:rowOff>
    </xdr:from>
    <xdr:ext cx="762000" cy="259045"/>
    <xdr:sp macro="" textlink="">
      <xdr:nvSpPr>
        <xdr:cNvPr id="154" name="財政構造の弾力性該当値テキスト"/>
        <xdr:cNvSpPr txBox="1"/>
      </xdr:nvSpPr>
      <xdr:spPr>
        <a:xfrm>
          <a:off x="50419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31569</xdr:rowOff>
    </xdr:from>
    <xdr:to>
      <xdr:col>19</xdr:col>
      <xdr:colOff>184150</xdr:colOff>
      <xdr:row>62</xdr:row>
      <xdr:rowOff>133169</xdr:rowOff>
    </xdr:to>
    <xdr:sp macro="" textlink="">
      <xdr:nvSpPr>
        <xdr:cNvPr id="155" name="楕円 154"/>
        <xdr:cNvSpPr/>
      </xdr:nvSpPr>
      <xdr:spPr>
        <a:xfrm>
          <a:off x="4064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143346</xdr:rowOff>
    </xdr:from>
    <xdr:ext cx="736600" cy="259045"/>
    <xdr:sp macro="" textlink="">
      <xdr:nvSpPr>
        <xdr:cNvPr id="156" name="テキスト ボックス 155"/>
        <xdr:cNvSpPr txBox="1"/>
      </xdr:nvSpPr>
      <xdr:spPr>
        <a:xfrm>
          <a:off x="3733800" y="1043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24674</xdr:rowOff>
    </xdr:from>
    <xdr:to>
      <xdr:col>15</xdr:col>
      <xdr:colOff>133350</xdr:colOff>
      <xdr:row>62</xdr:row>
      <xdr:rowOff>126274</xdr:rowOff>
    </xdr:to>
    <xdr:sp macro="" textlink="">
      <xdr:nvSpPr>
        <xdr:cNvPr id="157" name="楕円 156"/>
        <xdr:cNvSpPr/>
      </xdr:nvSpPr>
      <xdr:spPr>
        <a:xfrm>
          <a:off x="3175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136451</xdr:rowOff>
    </xdr:from>
    <xdr:ext cx="762000" cy="259045"/>
    <xdr:sp macro="" textlink="">
      <xdr:nvSpPr>
        <xdr:cNvPr id="158" name="テキスト ボックス 157"/>
        <xdr:cNvSpPr txBox="1"/>
      </xdr:nvSpPr>
      <xdr:spPr>
        <a:xfrm>
          <a:off x="2844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120287</xdr:rowOff>
    </xdr:from>
    <xdr:to>
      <xdr:col>11</xdr:col>
      <xdr:colOff>82550</xdr:colOff>
      <xdr:row>62</xdr:row>
      <xdr:rowOff>50437</xdr:rowOff>
    </xdr:to>
    <xdr:sp macro="" textlink="">
      <xdr:nvSpPr>
        <xdr:cNvPr id="159" name="楕円 158"/>
        <xdr:cNvSpPr/>
      </xdr:nvSpPr>
      <xdr:spPr>
        <a:xfrm>
          <a:off x="2286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60614</xdr:rowOff>
    </xdr:from>
    <xdr:ext cx="762000" cy="259045"/>
    <xdr:sp macro="" textlink="">
      <xdr:nvSpPr>
        <xdr:cNvPr id="160" name="テキスト ボックス 159"/>
        <xdr:cNvSpPr txBox="1"/>
      </xdr:nvSpPr>
      <xdr:spPr>
        <a:xfrm>
          <a:off x="1955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30662</xdr:rowOff>
    </xdr:from>
    <xdr:to>
      <xdr:col>7</xdr:col>
      <xdr:colOff>31750</xdr:colOff>
      <xdr:row>61</xdr:row>
      <xdr:rowOff>132262</xdr:rowOff>
    </xdr:to>
    <xdr:sp macro="" textlink="">
      <xdr:nvSpPr>
        <xdr:cNvPr id="161" name="楕円 160"/>
        <xdr:cNvSpPr/>
      </xdr:nvSpPr>
      <xdr:spPr>
        <a:xfrm>
          <a:off x="1397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117039</xdr:rowOff>
    </xdr:from>
    <xdr:ext cx="762000" cy="259045"/>
    <xdr:sp macro="" textlink="">
      <xdr:nvSpPr>
        <xdr:cNvPr id="162" name="テキスト ボックス 161"/>
        <xdr:cNvSpPr txBox="1"/>
      </xdr:nvSpPr>
      <xdr:spPr>
        <a:xfrm>
          <a:off x="1066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人件費・物件費等決算額は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5,521</a:t>
          </a:r>
          <a:r>
            <a:rPr kumimoji="1" lang="ja-JP" altLang="en-US" sz="1100">
              <a:latin typeface="ＭＳ Ｐゴシック" panose="020B0600070205080204" pitchFamily="50" charset="-128"/>
              <a:ea typeface="ＭＳ Ｐゴシック" panose="020B0600070205080204" pitchFamily="50" charset="-128"/>
            </a:rPr>
            <a:t>万７千円となり、人口１人当たり人件費・物件費等決算額は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106,047</a:t>
          </a:r>
          <a:r>
            <a:rPr kumimoji="1" lang="ja-JP" altLang="en-US" sz="1100">
              <a:latin typeface="ＭＳ Ｐゴシック" panose="020B0600070205080204" pitchFamily="50" charset="-128"/>
              <a:ea typeface="ＭＳ Ｐゴシック" panose="020B0600070205080204" pitchFamily="50" charset="-128"/>
            </a:rPr>
            <a:t>円となった。</a:t>
          </a:r>
        </a:p>
        <a:p>
          <a:r>
            <a:rPr kumimoji="1" lang="ja-JP" altLang="en-US" sz="1100">
              <a:latin typeface="ＭＳ Ｐゴシック" panose="020B0600070205080204" pitchFamily="50" charset="-128"/>
              <a:ea typeface="ＭＳ Ｐゴシック" panose="020B0600070205080204" pitchFamily="50" charset="-128"/>
            </a:rPr>
            <a:t>　人件費は、保育園等の嘱託職員増による委員等報酬の増等により、事業費支弁人件費を含め、退職金を除いた人件費全体では１億</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万４千円（</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物件費は、学校用務設備管理業務委託や北部児童館指定管理業務委託の増等により３億</a:t>
          </a:r>
          <a:r>
            <a:rPr kumimoji="1" lang="en-US" altLang="ja-JP" sz="1100">
              <a:latin typeface="ＭＳ Ｐゴシック" panose="020B0600070205080204" pitchFamily="50" charset="-128"/>
              <a:ea typeface="ＭＳ Ｐゴシック" panose="020B0600070205080204" pitchFamily="50" charset="-128"/>
            </a:rPr>
            <a:t>7,593</a:t>
          </a:r>
          <a:r>
            <a:rPr kumimoji="1" lang="ja-JP" altLang="en-US" sz="1100">
              <a:latin typeface="ＭＳ Ｐゴシック" panose="020B0600070205080204" pitchFamily="50" charset="-128"/>
              <a:ea typeface="ＭＳ Ｐゴシック" panose="020B0600070205080204" pitchFamily="50" charset="-128"/>
            </a:rPr>
            <a:t>万９千円、</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人件費・物件費等決算額全体では前年度比５億</a:t>
          </a:r>
          <a:r>
            <a:rPr kumimoji="1" lang="en-US" altLang="ja-JP" sz="1100">
              <a:latin typeface="ＭＳ Ｐゴシック" panose="020B0600070205080204" pitchFamily="50" charset="-128"/>
              <a:ea typeface="ＭＳ Ｐゴシック" panose="020B0600070205080204" pitchFamily="50" charset="-128"/>
            </a:rPr>
            <a:t>6,612</a:t>
          </a:r>
          <a:r>
            <a:rPr kumimoji="1" lang="ja-JP" altLang="en-US" sz="1100">
              <a:latin typeface="ＭＳ Ｐゴシック" panose="020B0600070205080204" pitchFamily="50" charset="-128"/>
              <a:ea typeface="ＭＳ Ｐゴシック" panose="020B0600070205080204" pitchFamily="50" charset="-128"/>
            </a:rPr>
            <a:t>万５千円（</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％）の増となった。</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169897</xdr:rowOff>
    </xdr:from>
    <xdr:to>
      <xdr:col>23</xdr:col>
      <xdr:colOff>133350</xdr:colOff>
      <xdr:row>81</xdr:row>
      <xdr:rowOff>55037</xdr:rowOff>
    </xdr:to>
    <xdr:cxnSp macro="">
      <xdr:nvCxnSpPr>
        <xdr:cNvPr id="195" name="直線コネクタ 194"/>
        <xdr:cNvCxnSpPr/>
      </xdr:nvCxnSpPr>
      <xdr:spPr>
        <a:xfrm>
          <a:off x="4114800" y="13885897"/>
          <a:ext cx="838200" cy="5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163894</xdr:rowOff>
    </xdr:from>
    <xdr:to>
      <xdr:col>19</xdr:col>
      <xdr:colOff>133350</xdr:colOff>
      <xdr:row>80</xdr:row>
      <xdr:rowOff>169897</xdr:rowOff>
    </xdr:to>
    <xdr:cxnSp macro="">
      <xdr:nvCxnSpPr>
        <xdr:cNvPr id="198" name="直線コネクタ 197"/>
        <xdr:cNvCxnSpPr/>
      </xdr:nvCxnSpPr>
      <xdr:spPr>
        <a:xfrm>
          <a:off x="3225800" y="13879894"/>
          <a:ext cx="889000" cy="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163894</xdr:rowOff>
    </xdr:from>
    <xdr:to>
      <xdr:col>15</xdr:col>
      <xdr:colOff>82550</xdr:colOff>
      <xdr:row>81</xdr:row>
      <xdr:rowOff>2569</xdr:rowOff>
    </xdr:to>
    <xdr:cxnSp macro="">
      <xdr:nvCxnSpPr>
        <xdr:cNvPr id="201" name="直線コネクタ 200"/>
        <xdr:cNvCxnSpPr/>
      </xdr:nvCxnSpPr>
      <xdr:spPr>
        <a:xfrm flipV="1">
          <a:off x="2336800" y="13879894"/>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2569</xdr:rowOff>
    </xdr:from>
    <xdr:to>
      <xdr:col>11</xdr:col>
      <xdr:colOff>31750</xdr:colOff>
      <xdr:row>81</xdr:row>
      <xdr:rowOff>17413</xdr:rowOff>
    </xdr:to>
    <xdr:cxnSp macro="">
      <xdr:nvCxnSpPr>
        <xdr:cNvPr id="204" name="直線コネクタ 203"/>
        <xdr:cNvCxnSpPr/>
      </xdr:nvCxnSpPr>
      <xdr:spPr>
        <a:xfrm flipV="1">
          <a:off x="1447800" y="13890019"/>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4237</xdr:rowOff>
    </xdr:from>
    <xdr:to>
      <xdr:col>23</xdr:col>
      <xdr:colOff>184150</xdr:colOff>
      <xdr:row>81</xdr:row>
      <xdr:rowOff>105837</xdr:rowOff>
    </xdr:to>
    <xdr:sp macro="" textlink="">
      <xdr:nvSpPr>
        <xdr:cNvPr id="214" name="楕円 213"/>
        <xdr:cNvSpPr/>
      </xdr:nvSpPr>
      <xdr:spPr>
        <a:xfrm>
          <a:off x="4902200" y="138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20764</xdr:rowOff>
    </xdr:from>
    <xdr:ext cx="762000" cy="259045"/>
    <xdr:sp macro="" textlink="">
      <xdr:nvSpPr>
        <xdr:cNvPr id="215" name="人件費・物件費等の状況該当値テキスト"/>
        <xdr:cNvSpPr txBox="1"/>
      </xdr:nvSpPr>
      <xdr:spPr>
        <a:xfrm>
          <a:off x="5041900" y="1373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119097</xdr:rowOff>
    </xdr:from>
    <xdr:to>
      <xdr:col>19</xdr:col>
      <xdr:colOff>184150</xdr:colOff>
      <xdr:row>81</xdr:row>
      <xdr:rowOff>49247</xdr:rowOff>
    </xdr:to>
    <xdr:sp macro="" textlink="">
      <xdr:nvSpPr>
        <xdr:cNvPr id="216" name="楕円 215"/>
        <xdr:cNvSpPr/>
      </xdr:nvSpPr>
      <xdr:spPr>
        <a:xfrm>
          <a:off x="4064000" y="138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59424</xdr:rowOff>
    </xdr:from>
    <xdr:ext cx="736600" cy="259045"/>
    <xdr:sp macro="" textlink="">
      <xdr:nvSpPr>
        <xdr:cNvPr id="217" name="テキスト ボックス 216"/>
        <xdr:cNvSpPr txBox="1"/>
      </xdr:nvSpPr>
      <xdr:spPr>
        <a:xfrm>
          <a:off x="3733800" y="13603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113094</xdr:rowOff>
    </xdr:from>
    <xdr:to>
      <xdr:col>15</xdr:col>
      <xdr:colOff>133350</xdr:colOff>
      <xdr:row>81</xdr:row>
      <xdr:rowOff>43244</xdr:rowOff>
    </xdr:to>
    <xdr:sp macro="" textlink="">
      <xdr:nvSpPr>
        <xdr:cNvPr id="218" name="楕円 217"/>
        <xdr:cNvSpPr/>
      </xdr:nvSpPr>
      <xdr:spPr>
        <a:xfrm>
          <a:off x="3175000" y="138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53421</xdr:rowOff>
    </xdr:from>
    <xdr:ext cx="762000" cy="259045"/>
    <xdr:sp macro="" textlink="">
      <xdr:nvSpPr>
        <xdr:cNvPr id="219" name="テキスト ボックス 218"/>
        <xdr:cNvSpPr txBox="1"/>
      </xdr:nvSpPr>
      <xdr:spPr>
        <a:xfrm>
          <a:off x="2844800" y="1359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123219</xdr:rowOff>
    </xdr:from>
    <xdr:to>
      <xdr:col>11</xdr:col>
      <xdr:colOff>82550</xdr:colOff>
      <xdr:row>81</xdr:row>
      <xdr:rowOff>53369</xdr:rowOff>
    </xdr:to>
    <xdr:sp macro="" textlink="">
      <xdr:nvSpPr>
        <xdr:cNvPr id="220" name="楕円 219"/>
        <xdr:cNvSpPr/>
      </xdr:nvSpPr>
      <xdr:spPr>
        <a:xfrm>
          <a:off x="2286000" y="13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63546</xdr:rowOff>
    </xdr:from>
    <xdr:ext cx="762000" cy="259045"/>
    <xdr:sp macro="" textlink="">
      <xdr:nvSpPr>
        <xdr:cNvPr id="221" name="テキスト ボックス 220"/>
        <xdr:cNvSpPr txBox="1"/>
      </xdr:nvSpPr>
      <xdr:spPr>
        <a:xfrm>
          <a:off x="1955800" y="136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138063</xdr:rowOff>
    </xdr:from>
    <xdr:to>
      <xdr:col>7</xdr:col>
      <xdr:colOff>31750</xdr:colOff>
      <xdr:row>81</xdr:row>
      <xdr:rowOff>68213</xdr:rowOff>
    </xdr:to>
    <xdr:sp macro="" textlink="">
      <xdr:nvSpPr>
        <xdr:cNvPr id="222" name="楕円 221"/>
        <xdr:cNvSpPr/>
      </xdr:nvSpPr>
      <xdr:spPr>
        <a:xfrm>
          <a:off x="1397000" y="138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78390</xdr:rowOff>
    </xdr:from>
    <xdr:ext cx="762000" cy="259045"/>
    <xdr:sp macro="" textlink="">
      <xdr:nvSpPr>
        <xdr:cNvPr id="223" name="テキスト ボックス 222"/>
        <xdr:cNvSpPr txBox="1"/>
      </xdr:nvSpPr>
      <xdr:spPr>
        <a:xfrm>
          <a:off x="1066800" y="1362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ラスパイレス指数は、昨年度の</a:t>
          </a:r>
          <a:r>
            <a:rPr kumimoji="1" lang="en-US" altLang="ja-JP" sz="1100">
              <a:latin typeface="ＭＳ Ｐゴシック" panose="020B0600070205080204" pitchFamily="50" charset="-128"/>
              <a:ea typeface="ＭＳ Ｐゴシック" panose="020B0600070205080204" pitchFamily="50" charset="-128"/>
            </a:rPr>
            <a:t>100.4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99.5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変動要因</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給料月額が高い職員の職層変動があったこと及び人事異動に伴う職種区分間の異動があったこと等によりラスパイレス指数が減少した。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53763</xdr:rowOff>
    </xdr:to>
    <xdr:cxnSp macro="">
      <xdr:nvCxnSpPr>
        <xdr:cNvPr id="250" name="直線コネクタ 249"/>
        <xdr:cNvCxnSpPr/>
      </xdr:nvCxnSpPr>
      <xdr:spPr>
        <a:xfrm flipV="1">
          <a:off x="17018000" y="1373632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25840</xdr:rowOff>
    </xdr:from>
    <xdr:ext cx="762000" cy="259045"/>
    <xdr:sp macro="" textlink="">
      <xdr:nvSpPr>
        <xdr:cNvPr id="251" name="給与水準   （国との比較）最小値テキスト"/>
        <xdr:cNvSpPr txBox="1"/>
      </xdr:nvSpPr>
      <xdr:spPr>
        <a:xfrm>
          <a:off x="17106900" y="152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53763</xdr:rowOff>
    </xdr:from>
    <xdr:to>
      <xdr:col>81</xdr:col>
      <xdr:colOff>133350</xdr:colOff>
      <xdr:row>89</xdr:row>
      <xdr:rowOff>53763</xdr:rowOff>
    </xdr:to>
    <xdr:cxnSp macro="">
      <xdr:nvCxnSpPr>
        <xdr:cNvPr id="252" name="直線コネクタ 251"/>
        <xdr:cNvCxnSpPr/>
      </xdr:nvCxnSpPr>
      <xdr:spPr>
        <a:xfrm>
          <a:off x="16929100" y="1531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155363</xdr:rowOff>
    </xdr:to>
    <xdr:cxnSp macro="">
      <xdr:nvCxnSpPr>
        <xdr:cNvPr id="255" name="直線コネクタ 254"/>
        <xdr:cNvCxnSpPr/>
      </xdr:nvCxnSpPr>
      <xdr:spPr>
        <a:xfrm flipV="1">
          <a:off x="16179800" y="1492673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6"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7" name="フローチャート: 判断 256"/>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155363</xdr:rowOff>
    </xdr:from>
    <xdr:to>
      <xdr:col>77</xdr:col>
      <xdr:colOff>44450</xdr:colOff>
      <xdr:row>88</xdr:row>
      <xdr:rowOff>112607</xdr:rowOff>
    </xdr:to>
    <xdr:cxnSp macro="">
      <xdr:nvCxnSpPr>
        <xdr:cNvPr id="258" name="直線コネクタ 257"/>
        <xdr:cNvCxnSpPr/>
      </xdr:nvCxnSpPr>
      <xdr:spPr>
        <a:xfrm flipV="1">
          <a:off x="15290800" y="1507151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9" name="フローチャート: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60" name="テキスト ボックス 259"/>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112607</xdr:rowOff>
    </xdr:from>
    <xdr:to>
      <xdr:col>72</xdr:col>
      <xdr:colOff>203200</xdr:colOff>
      <xdr:row>89</xdr:row>
      <xdr:rowOff>134196</xdr:rowOff>
    </xdr:to>
    <xdr:cxnSp macro="">
      <xdr:nvCxnSpPr>
        <xdr:cNvPr id="261" name="直線コネクタ 260"/>
        <xdr:cNvCxnSpPr/>
      </xdr:nvCxnSpPr>
      <xdr:spPr>
        <a:xfrm flipV="1">
          <a:off x="14401800" y="1520020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45296</xdr:rowOff>
    </xdr:from>
    <xdr:to>
      <xdr:col>73</xdr:col>
      <xdr:colOff>44450</xdr:colOff>
      <xdr:row>85</xdr:row>
      <xdr:rowOff>146896</xdr:rowOff>
    </xdr:to>
    <xdr:sp macro="" textlink="">
      <xdr:nvSpPr>
        <xdr:cNvPr id="262" name="フローチャート: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63" name="テキスト ボックス 262"/>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37677</xdr:rowOff>
    </xdr:from>
    <xdr:to>
      <xdr:col>68</xdr:col>
      <xdr:colOff>152400</xdr:colOff>
      <xdr:row>89</xdr:row>
      <xdr:rowOff>134196</xdr:rowOff>
    </xdr:to>
    <xdr:cxnSp macro="">
      <xdr:nvCxnSpPr>
        <xdr:cNvPr id="264" name="直線コネクタ 263"/>
        <xdr:cNvCxnSpPr/>
      </xdr:nvCxnSpPr>
      <xdr:spPr>
        <a:xfrm>
          <a:off x="13512800" y="152967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5" name="フローチャート: 判断 264"/>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6" name="テキスト ボックス 265"/>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109643</xdr:rowOff>
    </xdr:from>
    <xdr:to>
      <xdr:col>64</xdr:col>
      <xdr:colOff>152400</xdr:colOff>
      <xdr:row>86</xdr:row>
      <xdr:rowOff>39793</xdr:rowOff>
    </xdr:to>
    <xdr:sp macro="" textlink="">
      <xdr:nvSpPr>
        <xdr:cNvPr id="267" name="フローチャート: 判断 266"/>
        <xdr:cNvSpPr/>
      </xdr:nvSpPr>
      <xdr:spPr>
        <a:xfrm>
          <a:off x="13462000" y="1468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49970</xdr:rowOff>
    </xdr:from>
    <xdr:ext cx="762000" cy="259045"/>
    <xdr:sp macro="" textlink="">
      <xdr:nvSpPr>
        <xdr:cNvPr id="268" name="テキスト ボックス 267"/>
        <xdr:cNvSpPr txBox="1"/>
      </xdr:nvSpPr>
      <xdr:spPr>
        <a:xfrm>
          <a:off x="13131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4" name="楕円 273"/>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5"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104563</xdr:rowOff>
    </xdr:from>
    <xdr:to>
      <xdr:col>77</xdr:col>
      <xdr:colOff>95250</xdr:colOff>
      <xdr:row>88</xdr:row>
      <xdr:rowOff>34713</xdr:rowOff>
    </xdr:to>
    <xdr:sp macro="" textlink="">
      <xdr:nvSpPr>
        <xdr:cNvPr id="276" name="楕円 275"/>
        <xdr:cNvSpPr/>
      </xdr:nvSpPr>
      <xdr:spPr>
        <a:xfrm>
          <a:off x="16129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19490</xdr:rowOff>
    </xdr:from>
    <xdr:ext cx="736600" cy="259045"/>
    <xdr:sp macro="" textlink="">
      <xdr:nvSpPr>
        <xdr:cNvPr id="277" name="テキスト ボックス 276"/>
        <xdr:cNvSpPr txBox="1"/>
      </xdr:nvSpPr>
      <xdr:spPr>
        <a:xfrm>
          <a:off x="15798800" y="151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61807</xdr:rowOff>
    </xdr:from>
    <xdr:to>
      <xdr:col>73</xdr:col>
      <xdr:colOff>44450</xdr:colOff>
      <xdr:row>88</xdr:row>
      <xdr:rowOff>163407</xdr:rowOff>
    </xdr:to>
    <xdr:sp macro="" textlink="">
      <xdr:nvSpPr>
        <xdr:cNvPr id="278" name="楕円 277"/>
        <xdr:cNvSpPr/>
      </xdr:nvSpPr>
      <xdr:spPr>
        <a:xfrm>
          <a:off x="15240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148184</xdr:rowOff>
    </xdr:from>
    <xdr:ext cx="762000" cy="259045"/>
    <xdr:sp macro="" textlink="">
      <xdr:nvSpPr>
        <xdr:cNvPr id="279" name="テキスト ボックス 278"/>
        <xdr:cNvSpPr txBox="1"/>
      </xdr:nvSpPr>
      <xdr:spPr>
        <a:xfrm>
          <a:off x="14909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83396</xdr:rowOff>
    </xdr:from>
    <xdr:to>
      <xdr:col>68</xdr:col>
      <xdr:colOff>203200</xdr:colOff>
      <xdr:row>90</xdr:row>
      <xdr:rowOff>13546</xdr:rowOff>
    </xdr:to>
    <xdr:sp macro="" textlink="">
      <xdr:nvSpPr>
        <xdr:cNvPr id="280" name="楕円 279"/>
        <xdr:cNvSpPr/>
      </xdr:nvSpPr>
      <xdr:spPr>
        <a:xfrm>
          <a:off x="14351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169773</xdr:rowOff>
    </xdr:from>
    <xdr:ext cx="762000" cy="259045"/>
    <xdr:sp macro="" textlink="">
      <xdr:nvSpPr>
        <xdr:cNvPr id="281" name="テキスト ボックス 280"/>
        <xdr:cNvSpPr txBox="1"/>
      </xdr:nvSpPr>
      <xdr:spPr>
        <a:xfrm>
          <a:off x="14020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158327</xdr:rowOff>
    </xdr:from>
    <xdr:to>
      <xdr:col>64</xdr:col>
      <xdr:colOff>152400</xdr:colOff>
      <xdr:row>89</xdr:row>
      <xdr:rowOff>88477</xdr:rowOff>
    </xdr:to>
    <xdr:sp macro="" textlink="">
      <xdr:nvSpPr>
        <xdr:cNvPr id="282" name="楕円 281"/>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73254</xdr:rowOff>
    </xdr:from>
    <xdr:ext cx="762000" cy="259045"/>
    <xdr:sp macro="" textlink="">
      <xdr:nvSpPr>
        <xdr:cNvPr id="283" name="テキスト ボックス 282"/>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令和２年４月１日現在の職員数は</a:t>
          </a:r>
          <a:r>
            <a:rPr kumimoji="1" lang="en-US" altLang="ja-JP" sz="1100">
              <a:latin typeface="ＭＳ Ｐゴシック" panose="020B0600070205080204" pitchFamily="50" charset="-128"/>
              <a:ea typeface="ＭＳ Ｐゴシック" panose="020B0600070205080204" pitchFamily="50" charset="-128"/>
            </a:rPr>
            <a:t>414</a:t>
          </a:r>
          <a:r>
            <a:rPr kumimoji="1" lang="ja-JP" altLang="en-US" sz="1100">
              <a:latin typeface="ＭＳ Ｐゴシック" panose="020B0600070205080204" pitchFamily="50" charset="-128"/>
              <a:ea typeface="ＭＳ Ｐゴシック" panose="020B0600070205080204" pitchFamily="50" charset="-128"/>
            </a:rPr>
            <a:t>人となり、昨年度の</a:t>
          </a:r>
          <a:r>
            <a:rPr kumimoji="1" lang="en-US" altLang="ja-JP" sz="1100">
              <a:latin typeface="ＭＳ Ｐゴシック" panose="020B0600070205080204" pitchFamily="50" charset="-128"/>
              <a:ea typeface="ＭＳ Ｐゴシック" panose="020B0600070205080204" pitchFamily="50" charset="-128"/>
            </a:rPr>
            <a:t>409</a:t>
          </a:r>
          <a:r>
            <a:rPr kumimoji="1" lang="ja-JP" altLang="en-US" sz="1100">
              <a:latin typeface="ＭＳ Ｐゴシック" panose="020B0600070205080204" pitchFamily="50" charset="-128"/>
              <a:ea typeface="ＭＳ Ｐゴシック" panose="020B0600070205080204" pitchFamily="50" charset="-128"/>
            </a:rPr>
            <a:t>人から５人の増となった。</a:t>
          </a:r>
        </a:p>
        <a:p>
          <a:r>
            <a:rPr kumimoji="1" lang="ja-JP" altLang="en-US" sz="1100">
              <a:latin typeface="ＭＳ Ｐゴシック" panose="020B0600070205080204" pitchFamily="50" charset="-128"/>
              <a:ea typeface="ＭＳ Ｐゴシック" panose="020B0600070205080204" pitchFamily="50" charset="-128"/>
            </a:rPr>
            <a:t>　社会情勢の変化や市民ニーズの多様化・複雑化に伴い、様々な行政課題に対応するため、職員数が増となったが、人口についても増加したため、人口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人当たりの職員数については、昨年度の</a:t>
          </a:r>
          <a:r>
            <a:rPr kumimoji="1" lang="en-US" altLang="ja-JP" sz="1100">
              <a:latin typeface="ＭＳ Ｐゴシック" panose="020B0600070205080204" pitchFamily="50" charset="-128"/>
              <a:ea typeface="ＭＳ Ｐゴシック" panose="020B0600070205080204" pitchFamily="50" charset="-128"/>
            </a:rPr>
            <a:t>4.96</a:t>
          </a:r>
          <a:r>
            <a:rPr kumimoji="1" lang="ja-JP" altLang="en-US" sz="1100">
              <a:latin typeface="ＭＳ Ｐゴシック" panose="020B0600070205080204" pitchFamily="50" charset="-128"/>
              <a:ea typeface="ＭＳ Ｐゴシック" panose="020B0600070205080204" pitchFamily="50" charset="-128"/>
            </a:rPr>
            <a:t>人から</a:t>
          </a:r>
          <a:r>
            <a:rPr kumimoji="1" lang="en-US" altLang="ja-JP" sz="1100">
              <a:latin typeface="ＭＳ Ｐゴシック" panose="020B0600070205080204" pitchFamily="50" charset="-128"/>
              <a:ea typeface="ＭＳ Ｐゴシック" panose="020B0600070205080204" pitchFamily="50" charset="-128"/>
            </a:rPr>
            <a:t>4.97</a:t>
          </a:r>
          <a:r>
            <a:rPr kumimoji="1" lang="ja-JP" altLang="en-US" sz="1100">
              <a:latin typeface="ＭＳ Ｐゴシック" panose="020B0600070205080204" pitchFamily="50" charset="-128"/>
              <a:ea typeface="ＭＳ Ｐゴシック" panose="020B0600070205080204" pitchFamily="50" charset="-128"/>
            </a:rPr>
            <a:t>人のほぼ横ばいとなった。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5" name="直線コネクタ 314"/>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6"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7" name="直線コネクタ 316"/>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18"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19" name="直線コネクタ 318"/>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42878</xdr:rowOff>
    </xdr:from>
    <xdr:to>
      <xdr:col>81</xdr:col>
      <xdr:colOff>44450</xdr:colOff>
      <xdr:row>59</xdr:row>
      <xdr:rowOff>44027</xdr:rowOff>
    </xdr:to>
    <xdr:cxnSp macro="">
      <xdr:nvCxnSpPr>
        <xdr:cNvPr id="320" name="直線コネクタ 319"/>
        <xdr:cNvCxnSpPr/>
      </xdr:nvCxnSpPr>
      <xdr:spPr>
        <a:xfrm>
          <a:off x="16179800" y="1015842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1"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2" name="フローチャート: 判断 321"/>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41728</xdr:rowOff>
    </xdr:from>
    <xdr:to>
      <xdr:col>77</xdr:col>
      <xdr:colOff>44450</xdr:colOff>
      <xdr:row>59</xdr:row>
      <xdr:rowOff>42878</xdr:rowOff>
    </xdr:to>
    <xdr:cxnSp macro="">
      <xdr:nvCxnSpPr>
        <xdr:cNvPr id="323" name="直線コネクタ 322"/>
        <xdr:cNvCxnSpPr/>
      </xdr:nvCxnSpPr>
      <xdr:spPr>
        <a:xfrm>
          <a:off x="15290800" y="1015727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4" name="フローチャート: 判断 323"/>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5" name="テキスト ボックス 324"/>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41728</xdr:rowOff>
    </xdr:from>
    <xdr:to>
      <xdr:col>72</xdr:col>
      <xdr:colOff>203200</xdr:colOff>
      <xdr:row>59</xdr:row>
      <xdr:rowOff>65859</xdr:rowOff>
    </xdr:to>
    <xdr:cxnSp macro="">
      <xdr:nvCxnSpPr>
        <xdr:cNvPr id="326" name="直線コネクタ 325"/>
        <xdr:cNvCxnSpPr/>
      </xdr:nvCxnSpPr>
      <xdr:spPr>
        <a:xfrm flipV="1">
          <a:off x="14401800" y="1015727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27" name="フローチャート: 判断 326"/>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28" name="テキスト ボックス 327"/>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64709</xdr:rowOff>
    </xdr:from>
    <xdr:to>
      <xdr:col>68</xdr:col>
      <xdr:colOff>152400</xdr:colOff>
      <xdr:row>59</xdr:row>
      <xdr:rowOff>65859</xdr:rowOff>
    </xdr:to>
    <xdr:cxnSp macro="">
      <xdr:nvCxnSpPr>
        <xdr:cNvPr id="329" name="直線コネクタ 328"/>
        <xdr:cNvCxnSpPr/>
      </xdr:nvCxnSpPr>
      <xdr:spPr>
        <a:xfrm>
          <a:off x="13512800" y="1018025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0" name="フローチャート: 判断 329"/>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1" name="テキスト ボックス 330"/>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2" name="フローチャート: 判断 331"/>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3" name="テキスト ボックス 332"/>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39" name="楕円 338"/>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85954</xdr:rowOff>
    </xdr:from>
    <xdr:ext cx="762000" cy="259045"/>
    <xdr:sp macro="" textlink="">
      <xdr:nvSpPr>
        <xdr:cNvPr id="340" name="定員管理の状況該当値テキスト"/>
        <xdr:cNvSpPr txBox="1"/>
      </xdr:nvSpPr>
      <xdr:spPr>
        <a:xfrm>
          <a:off x="17106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163528</xdr:rowOff>
    </xdr:from>
    <xdr:to>
      <xdr:col>77</xdr:col>
      <xdr:colOff>95250</xdr:colOff>
      <xdr:row>59</xdr:row>
      <xdr:rowOff>93678</xdr:rowOff>
    </xdr:to>
    <xdr:sp macro="" textlink="">
      <xdr:nvSpPr>
        <xdr:cNvPr id="341" name="楕円 340"/>
        <xdr:cNvSpPr/>
      </xdr:nvSpPr>
      <xdr:spPr>
        <a:xfrm>
          <a:off x="16129000" y="101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103855</xdr:rowOff>
    </xdr:from>
    <xdr:ext cx="736600" cy="259045"/>
    <xdr:sp macro="" textlink="">
      <xdr:nvSpPr>
        <xdr:cNvPr id="342" name="テキスト ボックス 341"/>
        <xdr:cNvSpPr txBox="1"/>
      </xdr:nvSpPr>
      <xdr:spPr>
        <a:xfrm>
          <a:off x="15798800" y="987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162378</xdr:rowOff>
    </xdr:from>
    <xdr:to>
      <xdr:col>73</xdr:col>
      <xdr:colOff>44450</xdr:colOff>
      <xdr:row>59</xdr:row>
      <xdr:rowOff>92528</xdr:rowOff>
    </xdr:to>
    <xdr:sp macro="" textlink="">
      <xdr:nvSpPr>
        <xdr:cNvPr id="343" name="楕円 342"/>
        <xdr:cNvSpPr/>
      </xdr:nvSpPr>
      <xdr:spPr>
        <a:xfrm>
          <a:off x="15240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102705</xdr:rowOff>
    </xdr:from>
    <xdr:ext cx="762000" cy="259045"/>
    <xdr:sp macro="" textlink="">
      <xdr:nvSpPr>
        <xdr:cNvPr id="344" name="テキスト ボックス 343"/>
        <xdr:cNvSpPr txBox="1"/>
      </xdr:nvSpPr>
      <xdr:spPr>
        <a:xfrm>
          <a:off x="14909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45" name="楕円 344"/>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46" name="テキスト ボックス 345"/>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13909</xdr:rowOff>
    </xdr:from>
    <xdr:to>
      <xdr:col>64</xdr:col>
      <xdr:colOff>152400</xdr:colOff>
      <xdr:row>59</xdr:row>
      <xdr:rowOff>115509</xdr:rowOff>
    </xdr:to>
    <xdr:sp macro="" textlink="">
      <xdr:nvSpPr>
        <xdr:cNvPr id="347" name="楕円 346"/>
        <xdr:cNvSpPr/>
      </xdr:nvSpPr>
      <xdr:spPr>
        <a:xfrm>
          <a:off x="13462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125686</xdr:rowOff>
    </xdr:from>
    <xdr:ext cx="762000" cy="259045"/>
    <xdr:sp macro="" textlink="">
      <xdr:nvSpPr>
        <xdr:cNvPr id="348" name="テキスト ボックス 347"/>
        <xdr:cNvSpPr txBox="1"/>
      </xdr:nvSpPr>
      <xdr:spPr>
        <a:xfrm>
          <a:off x="13131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実質公債費比率（３か年平均）は、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ポイント改善の</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分母（単年度）</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標準財政規模が</a:t>
          </a:r>
          <a:r>
            <a:rPr kumimoji="1" lang="en-US" altLang="ja-JP" sz="1100">
              <a:latin typeface="ＭＳ Ｐゴシック" panose="020B0600070205080204" pitchFamily="50" charset="-128"/>
              <a:ea typeface="ＭＳ Ｐゴシック" panose="020B0600070205080204" pitchFamily="50" charset="-128"/>
            </a:rPr>
            <a:t>4,254</a:t>
          </a:r>
          <a:r>
            <a:rPr kumimoji="1" lang="ja-JP" altLang="en-US" sz="1100">
              <a:latin typeface="ＭＳ Ｐゴシック" panose="020B0600070205080204" pitchFamily="50" charset="-128"/>
              <a:ea typeface="ＭＳ Ｐゴシック" panose="020B0600070205080204" pitchFamily="50" charset="-128"/>
            </a:rPr>
            <a:t>万３千円（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％）減したこと等により、</a:t>
          </a:r>
          <a:r>
            <a:rPr kumimoji="1" lang="en-US" altLang="ja-JP" sz="1100">
              <a:latin typeface="ＭＳ Ｐゴシック" panose="020B0600070205080204" pitchFamily="50" charset="-128"/>
              <a:ea typeface="ＭＳ Ｐゴシック" panose="020B0600070205080204" pitchFamily="50" charset="-128"/>
            </a:rPr>
            <a:t>1,850</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分子（単年度）</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都市計画事業関連の地方債償還額が減少したことに伴う特定財源の額（都市計画税充当可能額）が</a:t>
          </a:r>
          <a:r>
            <a:rPr kumimoji="1" lang="en-US" altLang="ja-JP" sz="1100">
              <a:latin typeface="ＭＳ Ｐゴシック" panose="020B0600070205080204" pitchFamily="50" charset="-128"/>
              <a:ea typeface="ＭＳ Ｐゴシック" panose="020B0600070205080204" pitchFamily="50" charset="-128"/>
            </a:rPr>
            <a:t>7,625</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16.1</a:t>
          </a:r>
          <a:r>
            <a:rPr kumimoji="1" lang="ja-JP" altLang="en-US" sz="1100">
              <a:latin typeface="ＭＳ Ｐゴシック" panose="020B0600070205080204" pitchFamily="50" charset="-128"/>
              <a:ea typeface="ＭＳ Ｐゴシック" panose="020B0600070205080204" pitchFamily="50" charset="-128"/>
            </a:rPr>
            <a:t>％）減となったが、元利償還金の額が１億</a:t>
          </a:r>
          <a:r>
            <a:rPr kumimoji="1" lang="en-US" altLang="ja-JP" sz="1100">
              <a:latin typeface="ＭＳ Ｐゴシック" panose="020B0600070205080204" pitchFamily="50" charset="-128"/>
              <a:ea typeface="ＭＳ Ｐゴシック" panose="020B0600070205080204" pitchFamily="50" charset="-128"/>
            </a:rPr>
            <a:t>736</a:t>
          </a:r>
          <a:r>
            <a:rPr kumimoji="1" lang="ja-JP" altLang="en-US" sz="1100">
              <a:latin typeface="ＭＳ Ｐゴシック" panose="020B0600070205080204" pitchFamily="50" charset="-128"/>
              <a:ea typeface="ＭＳ Ｐゴシック" panose="020B0600070205080204" pitchFamily="50" charset="-128"/>
            </a:rPr>
            <a:t>万１千円（△</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％）減していることから、</a:t>
          </a:r>
          <a:r>
            <a:rPr kumimoji="1" lang="en-US" altLang="ja-JP" sz="1100">
              <a:latin typeface="ＭＳ Ｐゴシック" panose="020B0600070205080204" pitchFamily="50" charset="-128"/>
              <a:ea typeface="ＭＳ Ｐゴシック" panose="020B0600070205080204" pitchFamily="50" charset="-128"/>
            </a:rPr>
            <a:t>2,747</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79" name="直線コネクタ 378"/>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0"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1" name="直線コネクタ 380"/>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2"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3" name="直線コネクタ 382"/>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9374</xdr:rowOff>
    </xdr:to>
    <xdr:cxnSp macro="">
      <xdr:nvCxnSpPr>
        <xdr:cNvPr id="384" name="直線コネクタ 383"/>
        <xdr:cNvCxnSpPr/>
      </xdr:nvCxnSpPr>
      <xdr:spPr>
        <a:xfrm flipV="1">
          <a:off x="16179800" y="63415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5"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6" name="フローチャート: 判断 385"/>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66826</xdr:rowOff>
    </xdr:to>
    <xdr:cxnSp macro="">
      <xdr:nvCxnSpPr>
        <xdr:cNvPr id="387" name="直線コネクタ 386"/>
        <xdr:cNvCxnSpPr/>
      </xdr:nvCxnSpPr>
      <xdr:spPr>
        <a:xfrm flipV="1">
          <a:off x="15290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8" name="フローチャート: 判断 387"/>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89" name="テキスト ボックス 388"/>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124278</xdr:rowOff>
    </xdr:to>
    <xdr:cxnSp macro="">
      <xdr:nvCxnSpPr>
        <xdr:cNvPr id="390" name="直線コネクタ 389"/>
        <xdr:cNvCxnSpPr/>
      </xdr:nvCxnSpPr>
      <xdr:spPr>
        <a:xfrm flipV="1">
          <a:off x="14401800" y="64104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1" name="フローチャート: 判断 390"/>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2" name="テキスト ボックス 391"/>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56243</xdr:rowOff>
    </xdr:to>
    <xdr:cxnSp macro="">
      <xdr:nvCxnSpPr>
        <xdr:cNvPr id="393" name="直線コネクタ 392"/>
        <xdr:cNvCxnSpPr/>
      </xdr:nvCxnSpPr>
      <xdr:spPr>
        <a:xfrm flipV="1">
          <a:off x="13512800" y="64679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4" name="フローチャート: 判断 39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5" name="テキスト ボックス 394"/>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6" name="フローチャート: 判断 395"/>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397" name="テキスト ボックス 396"/>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3" name="楕円 402"/>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4" name="公債費負担の状況該当値テキスト"/>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5" name="楕円 404"/>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6" name="テキスト ボックス 405"/>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07" name="楕円 406"/>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08" name="テキスト ボックス 407"/>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09" name="楕円 408"/>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0" name="テキスト ボックス 409"/>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1" name="楕円 410"/>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2" name="テキスト ボックス 411"/>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将来負担比率は、昨年度に引き続き、</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標準財政規模は</a:t>
          </a:r>
          <a:r>
            <a:rPr kumimoji="1" lang="en-US" altLang="ja-JP" sz="1100">
              <a:latin typeface="ＭＳ Ｐゴシック" panose="020B0600070205080204" pitchFamily="50" charset="-128"/>
              <a:ea typeface="ＭＳ Ｐゴシック" panose="020B0600070205080204" pitchFamily="50" charset="-128"/>
            </a:rPr>
            <a:t>4,254</a:t>
          </a:r>
          <a:r>
            <a:rPr kumimoji="1" lang="ja-JP" altLang="en-US" sz="1100">
              <a:latin typeface="ＭＳ Ｐゴシック" panose="020B0600070205080204" pitchFamily="50" charset="-128"/>
              <a:ea typeface="ＭＳ Ｐゴシック" panose="020B0600070205080204" pitchFamily="50" charset="-128"/>
            </a:rPr>
            <a:t>万３千円（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％）の減となり、分母としては</a:t>
          </a:r>
          <a:r>
            <a:rPr kumimoji="1" lang="en-US" altLang="ja-JP" sz="1100">
              <a:latin typeface="ＭＳ Ｐゴシック" panose="020B0600070205080204" pitchFamily="50" charset="-128"/>
              <a:ea typeface="ＭＳ Ｐゴシック" panose="020B0600070205080204" pitchFamily="50" charset="-128"/>
            </a:rPr>
            <a:t>1,850</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分子</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将来負担額は退職手当負担見込額以外の項目全てが減となり、特に地方債の現在高は１億</a:t>
          </a:r>
          <a:r>
            <a:rPr kumimoji="1" lang="en-US" altLang="ja-JP" sz="1100">
              <a:latin typeface="ＭＳ Ｐゴシック" panose="020B0600070205080204" pitchFamily="50" charset="-128"/>
              <a:ea typeface="ＭＳ Ｐゴシック" panose="020B0600070205080204" pitchFamily="50" charset="-128"/>
            </a:rPr>
            <a:t>6,166</a:t>
          </a:r>
          <a:r>
            <a:rPr kumimoji="1" lang="ja-JP" altLang="en-US" sz="1100">
              <a:latin typeface="ＭＳ Ｐゴシック" panose="020B0600070205080204" pitchFamily="50" charset="-128"/>
              <a:ea typeface="ＭＳ Ｐゴシック" panose="020B0600070205080204" pitchFamily="50" charset="-128"/>
            </a:rPr>
            <a:t>万円（△</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％）減。控除額である充当可能財源等の充当可能基金は２億</a:t>
          </a:r>
          <a:r>
            <a:rPr kumimoji="1" lang="en-US" altLang="ja-JP" sz="1100">
              <a:latin typeface="ＭＳ Ｐゴシック" panose="020B0600070205080204" pitchFamily="50" charset="-128"/>
              <a:ea typeface="ＭＳ Ｐゴシック" panose="020B0600070205080204" pitchFamily="50" charset="-128"/>
            </a:rPr>
            <a:t>4,585</a:t>
          </a:r>
          <a:r>
            <a:rPr kumimoji="1" lang="ja-JP" altLang="en-US" sz="1100">
              <a:latin typeface="ＭＳ Ｐゴシック" panose="020B0600070205080204" pitchFamily="50" charset="-128"/>
              <a:ea typeface="ＭＳ Ｐゴシック" panose="020B0600070205080204" pitchFamily="50" charset="-128"/>
            </a:rPr>
            <a:t>万２千円（</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％）増となったことから、分子が５億</a:t>
          </a:r>
          <a:r>
            <a:rPr kumimoji="1" lang="en-US" altLang="ja-JP" sz="1100">
              <a:latin typeface="ＭＳ Ｐゴシック" panose="020B0600070205080204" pitchFamily="50" charset="-128"/>
              <a:ea typeface="ＭＳ Ｐゴシック" panose="020B0600070205080204" pitchFamily="50" charset="-128"/>
            </a:rPr>
            <a:t>9,011</a:t>
          </a:r>
          <a:r>
            <a:rPr kumimoji="1" lang="ja-JP" altLang="en-US" sz="1100">
              <a:latin typeface="ＭＳ Ｐゴシック" panose="020B0600070205080204" pitchFamily="50" charset="-128"/>
              <a:ea typeface="ＭＳ Ｐゴシック" panose="020B0600070205080204" pitchFamily="50" charset="-128"/>
            </a:rPr>
            <a:t>万８千円（</a:t>
          </a:r>
          <a:r>
            <a:rPr kumimoji="1" lang="en-US" altLang="ja-JP" sz="1100">
              <a:latin typeface="ＭＳ Ｐゴシック" panose="020B0600070205080204" pitchFamily="50" charset="-128"/>
              <a:ea typeface="ＭＳ Ｐゴシック" panose="020B0600070205080204" pitchFamily="50" charset="-128"/>
            </a:rPr>
            <a:t>29.1</a:t>
          </a:r>
          <a:r>
            <a:rPr kumimoji="1" lang="ja-JP" altLang="en-US" sz="1100">
              <a:latin typeface="ＭＳ Ｐゴシック" panose="020B0600070205080204" pitchFamily="50" charset="-128"/>
              <a:ea typeface="ＭＳ Ｐゴシック" panose="020B0600070205080204" pitchFamily="50" charset="-128"/>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3" name="直線コネクタ 442"/>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4"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5" name="直線コネクタ 444"/>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28968</xdr:rowOff>
    </xdr:from>
    <xdr:to>
      <xdr:col>81</xdr:col>
      <xdr:colOff>44450</xdr:colOff>
      <xdr:row>14</xdr:row>
      <xdr:rowOff>77228</xdr:rowOff>
    </xdr:to>
    <xdr:cxnSp macro="">
      <xdr:nvCxnSpPr>
        <xdr:cNvPr id="448" name="直線コネクタ 447"/>
        <xdr:cNvCxnSpPr/>
      </xdr:nvCxnSpPr>
      <xdr:spPr>
        <a:xfrm flipV="1">
          <a:off x="16179800" y="242926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49"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0" name="フローチャート: 判断 449"/>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77228</xdr:rowOff>
    </xdr:from>
    <xdr:to>
      <xdr:col>77</xdr:col>
      <xdr:colOff>44450</xdr:colOff>
      <xdr:row>14</xdr:row>
      <xdr:rowOff>118594</xdr:rowOff>
    </xdr:to>
    <xdr:cxnSp macro="">
      <xdr:nvCxnSpPr>
        <xdr:cNvPr id="451" name="直線コネクタ 450"/>
        <xdr:cNvCxnSpPr/>
      </xdr:nvCxnSpPr>
      <xdr:spPr>
        <a:xfrm flipV="1">
          <a:off x="15290800" y="247752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2" name="フローチャート: 判断 451"/>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3" name="テキスト ボックス 452"/>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118594</xdr:rowOff>
    </xdr:from>
    <xdr:to>
      <xdr:col>72</xdr:col>
      <xdr:colOff>203200</xdr:colOff>
      <xdr:row>15</xdr:row>
      <xdr:rowOff>11490</xdr:rowOff>
    </xdr:to>
    <xdr:cxnSp macro="">
      <xdr:nvCxnSpPr>
        <xdr:cNvPr id="454" name="直線コネクタ 453"/>
        <xdr:cNvCxnSpPr/>
      </xdr:nvCxnSpPr>
      <xdr:spPr>
        <a:xfrm flipV="1">
          <a:off x="14401800" y="25188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5" name="フローチャート: 判断 454"/>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56" name="テキスト ボックス 455"/>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11490</xdr:rowOff>
    </xdr:from>
    <xdr:to>
      <xdr:col>68</xdr:col>
      <xdr:colOff>152400</xdr:colOff>
      <xdr:row>15</xdr:row>
      <xdr:rowOff>67794</xdr:rowOff>
    </xdr:to>
    <xdr:cxnSp macro="">
      <xdr:nvCxnSpPr>
        <xdr:cNvPr id="457" name="直線コネクタ 456"/>
        <xdr:cNvCxnSpPr/>
      </xdr:nvCxnSpPr>
      <xdr:spPr>
        <a:xfrm flipV="1">
          <a:off x="13512800" y="25832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59" name="テキスト ボックス 458"/>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1" name="テキスト ボックス 460"/>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149618</xdr:rowOff>
    </xdr:from>
    <xdr:to>
      <xdr:col>81</xdr:col>
      <xdr:colOff>95250</xdr:colOff>
      <xdr:row>14</xdr:row>
      <xdr:rowOff>79768</xdr:rowOff>
    </xdr:to>
    <xdr:sp macro="" textlink="">
      <xdr:nvSpPr>
        <xdr:cNvPr id="467" name="楕円 466"/>
        <xdr:cNvSpPr/>
      </xdr:nvSpPr>
      <xdr:spPr>
        <a:xfrm>
          <a:off x="169672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70895</xdr:rowOff>
    </xdr:from>
    <xdr:ext cx="762000" cy="259045"/>
    <xdr:sp macro="" textlink="">
      <xdr:nvSpPr>
        <xdr:cNvPr id="468" name="将来負担の状況該当値テキスト"/>
        <xdr:cNvSpPr txBox="1"/>
      </xdr:nvSpPr>
      <xdr:spPr>
        <a:xfrm>
          <a:off x="17106900" y="22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26428</xdr:rowOff>
    </xdr:from>
    <xdr:to>
      <xdr:col>77</xdr:col>
      <xdr:colOff>95250</xdr:colOff>
      <xdr:row>14</xdr:row>
      <xdr:rowOff>128028</xdr:rowOff>
    </xdr:to>
    <xdr:sp macro="" textlink="">
      <xdr:nvSpPr>
        <xdr:cNvPr id="469" name="楕円 468"/>
        <xdr:cNvSpPr/>
      </xdr:nvSpPr>
      <xdr:spPr>
        <a:xfrm>
          <a:off x="16129000" y="24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138205</xdr:rowOff>
    </xdr:from>
    <xdr:ext cx="736600" cy="259045"/>
    <xdr:sp macro="" textlink="">
      <xdr:nvSpPr>
        <xdr:cNvPr id="470" name="テキスト ボックス 469"/>
        <xdr:cNvSpPr txBox="1"/>
      </xdr:nvSpPr>
      <xdr:spPr>
        <a:xfrm>
          <a:off x="15798800" y="219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67794</xdr:rowOff>
    </xdr:from>
    <xdr:to>
      <xdr:col>73</xdr:col>
      <xdr:colOff>44450</xdr:colOff>
      <xdr:row>14</xdr:row>
      <xdr:rowOff>169394</xdr:rowOff>
    </xdr:to>
    <xdr:sp macro="" textlink="">
      <xdr:nvSpPr>
        <xdr:cNvPr id="471" name="楕円 470"/>
        <xdr:cNvSpPr/>
      </xdr:nvSpPr>
      <xdr:spPr>
        <a:xfrm>
          <a:off x="15240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8121</xdr:rowOff>
    </xdr:from>
    <xdr:ext cx="762000" cy="259045"/>
    <xdr:sp macro="" textlink="">
      <xdr:nvSpPr>
        <xdr:cNvPr id="472" name="テキスト ボックス 471"/>
        <xdr:cNvSpPr txBox="1"/>
      </xdr:nvSpPr>
      <xdr:spPr>
        <a:xfrm>
          <a:off x="14909800" y="22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73" name="楕円 472"/>
        <xdr:cNvSpPr/>
      </xdr:nvSpPr>
      <xdr:spPr>
        <a:xfrm>
          <a:off x="14351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4" name="テキスト ボックス 473"/>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16994</xdr:rowOff>
    </xdr:from>
    <xdr:to>
      <xdr:col>64</xdr:col>
      <xdr:colOff>152400</xdr:colOff>
      <xdr:row>15</xdr:row>
      <xdr:rowOff>118594</xdr:rowOff>
    </xdr:to>
    <xdr:sp macro="" textlink="">
      <xdr:nvSpPr>
        <xdr:cNvPr id="475" name="楕円 474"/>
        <xdr:cNvSpPr/>
      </xdr:nvSpPr>
      <xdr:spPr>
        <a:xfrm>
          <a:off x="13462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128771</xdr:rowOff>
    </xdr:from>
    <xdr:ext cx="762000" cy="259045"/>
    <xdr:sp macro="" textlink="">
      <xdr:nvSpPr>
        <xdr:cNvPr id="476" name="テキスト ボックス 475"/>
        <xdr:cNvSpPr txBox="1"/>
      </xdr:nvSpPr>
      <xdr:spPr>
        <a:xfrm>
          <a:off x="13131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人件費の経常収支比率は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24.5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人件費は、期末勤勉手当の支給月数の増等があるものの、地方公務員共済組合等負担金の減などにより</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5,475</a:t>
          </a:r>
          <a:r>
            <a:rPr kumimoji="1" lang="ja-JP" altLang="en-US" sz="1100">
              <a:latin typeface="ＭＳ Ｐゴシック" panose="020B0600070205080204" pitchFamily="50" charset="-128"/>
              <a:ea typeface="ＭＳ Ｐゴシック" panose="020B0600070205080204" pitchFamily="50" charset="-128"/>
            </a:rPr>
            <a:t>万８千円、前年度比</a:t>
          </a:r>
          <a:r>
            <a:rPr kumimoji="1" lang="en-US" altLang="ja-JP" sz="1100">
              <a:latin typeface="ＭＳ Ｐゴシック" panose="020B0600070205080204" pitchFamily="50" charset="-128"/>
              <a:ea typeface="ＭＳ Ｐゴシック" panose="020B0600070205080204" pitchFamily="50" charset="-128"/>
            </a:rPr>
            <a:t>420</a:t>
          </a:r>
          <a:r>
            <a:rPr kumimoji="1" lang="ja-JP" altLang="en-US" sz="1100">
              <a:latin typeface="ＭＳ Ｐゴシック" panose="020B0600070205080204" pitchFamily="50" charset="-128"/>
              <a:ea typeface="ＭＳ Ｐゴシック" panose="020B0600070205080204" pitchFamily="50" charset="-128"/>
            </a:rPr>
            <a:t>万６千円、</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しかしながら、類似団体平均より高くなっているため、狛江市第６次行財政改革推進計画 （令和２年度～令和６年度）を推進し、人件費の抑制に努める。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39370</xdr:rowOff>
    </xdr:to>
    <xdr:cxnSp macro="">
      <xdr:nvCxnSpPr>
        <xdr:cNvPr id="66" name="直線コネクタ 65"/>
        <xdr:cNvCxnSpPr/>
      </xdr:nvCxnSpPr>
      <xdr:spPr>
        <a:xfrm flipV="1">
          <a:off x="3987800" y="637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54610</xdr:rowOff>
    </xdr:to>
    <xdr:cxnSp macro="">
      <xdr:nvCxnSpPr>
        <xdr:cNvPr id="69" name="直線コネクタ 68"/>
        <xdr:cNvCxnSpPr/>
      </xdr:nvCxnSpPr>
      <xdr:spPr>
        <a:xfrm flipV="1">
          <a:off x="3098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100330</xdr:rowOff>
    </xdr:to>
    <xdr:cxnSp macro="">
      <xdr:nvCxnSpPr>
        <xdr:cNvPr id="72" name="直線コネクタ 71"/>
        <xdr:cNvCxnSpPr/>
      </xdr:nvCxnSpPr>
      <xdr:spPr>
        <a:xfrm flipV="1">
          <a:off x="2209800" y="639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107950</xdr:rowOff>
    </xdr:to>
    <xdr:cxnSp macro="">
      <xdr:nvCxnSpPr>
        <xdr:cNvPr id="75" name="直線コネクタ 74"/>
        <xdr:cNvCxnSpPr/>
      </xdr:nvCxnSpPr>
      <xdr:spPr>
        <a:xfrm flipV="1">
          <a:off x="1320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物件費の経常収支比率は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ポイント増し</a:t>
          </a:r>
          <a:r>
            <a:rPr kumimoji="1" lang="en-US" altLang="ja-JP" sz="1100">
              <a:latin typeface="ＭＳ Ｐゴシック" panose="020B0600070205080204" pitchFamily="50" charset="-128"/>
              <a:ea typeface="ＭＳ Ｐゴシック" panose="020B0600070205080204" pitchFamily="50" charset="-128"/>
            </a:rPr>
            <a:t>15.6</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市民活動支援センター指定管理業務委託や電子計算機構成借上などの増により</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5,125</a:t>
          </a:r>
          <a:r>
            <a:rPr kumimoji="1" lang="ja-JP" altLang="en-US" sz="1100">
              <a:latin typeface="ＭＳ Ｐゴシック" panose="020B0600070205080204" pitchFamily="50" charset="-128"/>
              <a:ea typeface="ＭＳ Ｐゴシック" panose="020B0600070205080204" pitchFamily="50" charset="-128"/>
            </a:rPr>
            <a:t>万円、前年度比１億</a:t>
          </a:r>
          <a:r>
            <a:rPr kumimoji="1" lang="en-US" altLang="ja-JP" sz="1100">
              <a:latin typeface="ＭＳ Ｐゴシック" panose="020B0600070205080204" pitchFamily="50" charset="-128"/>
              <a:ea typeface="ＭＳ Ｐゴシック" panose="020B0600070205080204" pitchFamily="50" charset="-128"/>
            </a:rPr>
            <a:t>2,138</a:t>
          </a:r>
          <a:r>
            <a:rPr kumimoji="1" lang="ja-JP" altLang="en-US" sz="1100">
              <a:latin typeface="ＭＳ Ｐゴシック" panose="020B0600070205080204" pitchFamily="50" charset="-128"/>
              <a:ea typeface="ＭＳ Ｐゴシック" panose="020B0600070205080204" pitchFamily="50" charset="-128"/>
            </a:rPr>
            <a:t>万７千円（</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67564</xdr:rowOff>
    </xdr:to>
    <xdr:cxnSp macro="">
      <xdr:nvCxnSpPr>
        <xdr:cNvPr id="125" name="直線コネクタ 124"/>
        <xdr:cNvCxnSpPr/>
      </xdr:nvCxnSpPr>
      <xdr:spPr>
        <a:xfrm>
          <a:off x="15671800" y="27467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3556</xdr:rowOff>
    </xdr:to>
    <xdr:cxnSp macro="">
      <xdr:nvCxnSpPr>
        <xdr:cNvPr id="128" name="直線コネクタ 127"/>
        <xdr:cNvCxnSpPr/>
      </xdr:nvCxnSpPr>
      <xdr:spPr>
        <a:xfrm>
          <a:off x="14782800" y="2737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165862</xdr:rowOff>
    </xdr:to>
    <xdr:cxnSp macro="">
      <xdr:nvCxnSpPr>
        <xdr:cNvPr id="131" name="直線コネクタ 130"/>
        <xdr:cNvCxnSpPr/>
      </xdr:nvCxnSpPr>
      <xdr:spPr>
        <a:xfrm>
          <a:off x="13893800" y="2701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129286</xdr:rowOff>
    </xdr:to>
    <xdr:cxnSp macro="">
      <xdr:nvCxnSpPr>
        <xdr:cNvPr id="134" name="直線コネクタ 133"/>
        <xdr:cNvCxnSpPr/>
      </xdr:nvCxnSpPr>
      <xdr:spPr>
        <a:xfrm>
          <a:off x="13004800" y="2655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4" name="楕円 143"/>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160291</xdr:rowOff>
    </xdr:from>
    <xdr:ext cx="762000" cy="259045"/>
    <xdr:sp macro="" textlink="">
      <xdr:nvSpPr>
        <xdr:cNvPr id="145" name="物件費該当値テキスト"/>
        <xdr:cNvSpPr txBox="1"/>
      </xdr:nvSpPr>
      <xdr:spPr>
        <a:xfrm>
          <a:off x="165989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39133</xdr:rowOff>
    </xdr:from>
    <xdr:ext cx="736600" cy="259045"/>
    <xdr:sp macro="" textlink="">
      <xdr:nvSpPr>
        <xdr:cNvPr id="147" name="テキスト ボックス 146"/>
        <xdr:cNvSpPr txBox="1"/>
      </xdr:nvSpPr>
      <xdr:spPr>
        <a:xfrm>
          <a:off x="15290800" y="278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8" name="楕円 147"/>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29989</xdr:rowOff>
    </xdr:from>
    <xdr:ext cx="762000" cy="259045"/>
    <xdr:sp macro="" textlink="">
      <xdr:nvSpPr>
        <xdr:cNvPr id="149" name="テキスト ボックス 148"/>
        <xdr:cNvSpPr txBox="1"/>
      </xdr:nvSpPr>
      <xdr:spPr>
        <a:xfrm>
          <a:off x="14401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164863</xdr:rowOff>
    </xdr:from>
    <xdr:ext cx="762000" cy="259045"/>
    <xdr:sp macro="" textlink="">
      <xdr:nvSpPr>
        <xdr:cNvPr id="151" name="テキスト ボックス 150"/>
        <xdr:cNvSpPr txBox="1"/>
      </xdr:nvSpPr>
      <xdr:spPr>
        <a:xfrm>
          <a:off x="13512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53" name="テキスト ボックス 152"/>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扶助費の経常収支比率は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私立保育園の新設による保育定員拡大に伴う保育所運営費負担金の増や幼児教育・保育無償化による子育てのための施設等利用給付等の増により、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9,355</a:t>
          </a:r>
          <a:r>
            <a:rPr kumimoji="1" lang="ja-JP" altLang="en-US" sz="1100">
              <a:latin typeface="ＭＳ Ｐゴシック" panose="020B0600070205080204" pitchFamily="50" charset="-128"/>
              <a:ea typeface="ＭＳ Ｐゴシック" panose="020B0600070205080204" pitchFamily="50" charset="-128"/>
            </a:rPr>
            <a:t>万３千円、前年度比１億</a:t>
          </a:r>
          <a:r>
            <a:rPr kumimoji="1" lang="en-US" altLang="ja-JP" sz="1100">
              <a:latin typeface="ＭＳ Ｐゴシック" panose="020B0600070205080204" pitchFamily="50" charset="-128"/>
              <a:ea typeface="ＭＳ Ｐゴシック" panose="020B0600070205080204" pitchFamily="50" charset="-128"/>
            </a:rPr>
            <a:t>2,824</a:t>
          </a:r>
          <a:r>
            <a:rPr kumimoji="1" lang="ja-JP" altLang="en-US" sz="1100">
              <a:latin typeface="ＭＳ Ｐゴシック" panose="020B0600070205080204" pitchFamily="50" charset="-128"/>
              <a:ea typeface="ＭＳ Ｐゴシック" panose="020B0600070205080204" pitchFamily="50" charset="-128"/>
            </a:rPr>
            <a:t>万９千円（</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％）の増となった。扶助費は増加傾向となる見込みであるものの、あいとぴあレインボープランや第２期 こまえ子ども・若者応援プラン（令和２年度～令和６年度）に基づき、過度な財政負担とならないよう、適切な事業実施に努める。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85090</xdr:rowOff>
    </xdr:to>
    <xdr:cxnSp macro="">
      <xdr:nvCxnSpPr>
        <xdr:cNvPr id="186" name="直線コネクタ 185"/>
        <xdr:cNvCxnSpPr/>
      </xdr:nvCxnSpPr>
      <xdr:spPr>
        <a:xfrm>
          <a:off x="3987800" y="9804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39370</xdr:rowOff>
    </xdr:to>
    <xdr:cxnSp macro="">
      <xdr:nvCxnSpPr>
        <xdr:cNvPr id="189" name="直線コネクタ 188"/>
        <xdr:cNvCxnSpPr/>
      </xdr:nvCxnSpPr>
      <xdr:spPr>
        <a:xfrm flipV="1">
          <a:off x="3098800" y="980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39370</xdr:rowOff>
    </xdr:to>
    <xdr:cxnSp macro="">
      <xdr:nvCxnSpPr>
        <xdr:cNvPr id="192" name="直線コネクタ 191"/>
        <xdr:cNvCxnSpPr/>
      </xdr:nvCxnSpPr>
      <xdr:spPr>
        <a:xfrm>
          <a:off x="2209800" y="9682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81280</xdr:rowOff>
    </xdr:to>
    <xdr:cxnSp macro="">
      <xdr:nvCxnSpPr>
        <xdr:cNvPr id="195" name="直線コネクタ 194"/>
        <xdr:cNvCxnSpPr/>
      </xdr:nvCxnSpPr>
      <xdr:spPr>
        <a:xfrm>
          <a:off x="1320800" y="9537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205" name="楕円 204"/>
        <xdr:cNvSpPr/>
      </xdr:nvSpPr>
      <xdr:spPr>
        <a:xfrm>
          <a:off x="4775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6367</xdr:rowOff>
    </xdr:from>
    <xdr:ext cx="762000" cy="259045"/>
    <xdr:sp macro="" textlink="">
      <xdr:nvSpPr>
        <xdr:cNvPr id="206" name="扶助費該当値テキスト"/>
        <xdr:cNvSpPr txBox="1"/>
      </xdr:nvSpPr>
      <xdr:spPr>
        <a:xfrm>
          <a:off x="4914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09" name="楕円 208"/>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74947</xdr:rowOff>
    </xdr:from>
    <xdr:ext cx="762000" cy="259045"/>
    <xdr:sp macro="" textlink="">
      <xdr:nvSpPr>
        <xdr:cNvPr id="210" name="テキスト ボックス 209"/>
        <xdr:cNvSpPr txBox="1"/>
      </xdr:nvSpPr>
      <xdr:spPr>
        <a:xfrm>
          <a:off x="2717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212" name="テキスト ボックス 211"/>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4" name="テキスト ボックス 213"/>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15.5</a:t>
          </a:r>
          <a:r>
            <a:rPr kumimoji="1" lang="ja-JP" altLang="en-US" sz="1100">
              <a:latin typeface="ＭＳ Ｐゴシック" panose="020B0600070205080204" pitchFamily="50" charset="-128"/>
              <a:ea typeface="ＭＳ Ｐゴシック" panose="020B0600070205080204" pitchFamily="50" charset="-128"/>
            </a:rPr>
            <a:t>％となった。　</a:t>
          </a:r>
        </a:p>
        <a:p>
          <a:r>
            <a:rPr kumimoji="1" lang="ja-JP" altLang="en-US" sz="1100">
              <a:latin typeface="ＭＳ Ｐゴシック" panose="020B0600070205080204" pitchFamily="50" charset="-128"/>
              <a:ea typeface="ＭＳ Ｐゴシック" panose="020B0600070205080204" pitchFamily="50" charset="-128"/>
            </a:rPr>
            <a:t>　高齢化の進展等による介護保険特別会計・後期高齢者医療特別会計への繰出金の増により</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8,247</a:t>
          </a:r>
          <a:r>
            <a:rPr kumimoji="1" lang="ja-JP" altLang="en-US" sz="1100">
              <a:latin typeface="ＭＳ Ｐゴシック" panose="020B0600070205080204" pitchFamily="50" charset="-128"/>
              <a:ea typeface="ＭＳ Ｐゴシック" panose="020B0600070205080204" pitchFamily="50" charset="-128"/>
            </a:rPr>
            <a:t>万６千円、前年度比</a:t>
          </a:r>
          <a:r>
            <a:rPr kumimoji="1" lang="en-US" altLang="ja-JP" sz="1100">
              <a:latin typeface="ＭＳ Ｐゴシック" panose="020B0600070205080204" pitchFamily="50" charset="-128"/>
              <a:ea typeface="ＭＳ Ｐゴシック" panose="020B0600070205080204" pitchFamily="50" charset="-128"/>
            </a:rPr>
            <a:t>9,389</a:t>
          </a:r>
          <a:r>
            <a:rPr kumimoji="1" lang="ja-JP" altLang="en-US" sz="1100">
              <a:latin typeface="ＭＳ Ｐゴシック" panose="020B0600070205080204" pitchFamily="50" charset="-128"/>
              <a:ea typeface="ＭＳ Ｐゴシック" panose="020B0600070205080204" pitchFamily="50" charset="-128"/>
            </a:rPr>
            <a:t>万９千円（</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％）の増となった。</a:t>
          </a:r>
        </a:p>
        <a:p>
          <a:r>
            <a:rPr kumimoji="1" lang="ja-JP" altLang="en-US" sz="1100">
              <a:latin typeface="ＭＳ Ｐゴシック" panose="020B0600070205080204" pitchFamily="50" charset="-128"/>
              <a:ea typeface="ＭＳ Ｐゴシック" panose="020B0600070205080204" pitchFamily="50" charset="-128"/>
            </a:rPr>
            <a:t>　一方、分母である経常一般財源総額は</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3,694</a:t>
          </a:r>
          <a:r>
            <a:rPr kumimoji="1" lang="ja-JP" altLang="en-US" sz="1100">
              <a:latin typeface="ＭＳ Ｐゴシック" panose="020B0600070205080204" pitchFamily="50" charset="-128"/>
              <a:ea typeface="ＭＳ Ｐゴシック" panose="020B0600070205080204" pitchFamily="50" charset="-128"/>
            </a:rPr>
            <a:t>万６千円となり、前年度比</a:t>
          </a:r>
          <a:r>
            <a:rPr kumimoji="1" lang="en-US" altLang="ja-JP" sz="1100">
              <a:latin typeface="ＭＳ Ｐゴシック" panose="020B0600070205080204" pitchFamily="50" charset="-128"/>
              <a:ea typeface="ＭＳ Ｐゴシック" panose="020B0600070205080204" pitchFamily="50" charset="-128"/>
            </a:rPr>
            <a:t>7,499</a:t>
          </a:r>
          <a:r>
            <a:rPr kumimoji="1" lang="ja-JP" altLang="en-US" sz="1100">
              <a:latin typeface="ＭＳ Ｐゴシック" panose="020B0600070205080204" pitchFamily="50" charset="-128"/>
              <a:ea typeface="ＭＳ Ｐゴシック" panose="020B0600070205080204" pitchFamily="50" charset="-128"/>
            </a:rPr>
            <a:t>万７千円（</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％）の増となり、分子の増に対し、分母の増が小さかったため、その他の経常収支比率全体としては増となった。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110672</xdr:rowOff>
    </xdr:to>
    <xdr:cxnSp macro="">
      <xdr:nvCxnSpPr>
        <xdr:cNvPr id="249" name="直線コネクタ 248"/>
        <xdr:cNvCxnSpPr/>
      </xdr:nvCxnSpPr>
      <xdr:spPr>
        <a:xfrm>
          <a:off x="15671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56</xdr:row>
      <xdr:rowOff>78015</xdr:rowOff>
    </xdr:to>
    <xdr:cxnSp macro="">
      <xdr:nvCxnSpPr>
        <xdr:cNvPr id="252" name="直線コネクタ 251"/>
        <xdr:cNvCxnSpPr/>
      </xdr:nvCxnSpPr>
      <xdr:spPr>
        <a:xfrm>
          <a:off x="14782800" y="96661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64951</xdr:rowOff>
    </xdr:to>
    <xdr:cxnSp macro="">
      <xdr:nvCxnSpPr>
        <xdr:cNvPr id="255" name="直線コネクタ 254"/>
        <xdr:cNvCxnSpPr/>
      </xdr:nvCxnSpPr>
      <xdr:spPr>
        <a:xfrm>
          <a:off x="13893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38826</xdr:rowOff>
    </xdr:from>
    <xdr:to>
      <xdr:col>69</xdr:col>
      <xdr:colOff>92075</xdr:colOff>
      <xdr:row>56</xdr:row>
      <xdr:rowOff>45357</xdr:rowOff>
    </xdr:to>
    <xdr:cxnSp macro="">
      <xdr:nvCxnSpPr>
        <xdr:cNvPr id="258" name="直線コネクタ 257"/>
        <xdr:cNvCxnSpPr/>
      </xdr:nvCxnSpPr>
      <xdr:spPr>
        <a:xfrm>
          <a:off x="13004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8" name="楕円 267"/>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69"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2" name="楕円 271"/>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3" name="テキスト ボックス 272"/>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4" name="楕円 273"/>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5" name="テキスト ボックス 274"/>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76" name="楕円 275"/>
        <xdr:cNvSpPr/>
      </xdr:nvSpPr>
      <xdr:spPr>
        <a:xfrm>
          <a:off x="12954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99803</xdr:rowOff>
    </xdr:from>
    <xdr:ext cx="762000" cy="259045"/>
    <xdr:sp macro="" textlink="">
      <xdr:nvSpPr>
        <xdr:cNvPr id="277" name="テキスト ボックス 276"/>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補助費等の経常収支比率は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ポイント増し</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幼児教育・保育の無償化による幼稚園就園奨励補助金等の減があるものの、多摩川衛生組合負担金等の増により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5,354</a:t>
          </a:r>
          <a:r>
            <a:rPr kumimoji="1" lang="ja-JP" altLang="en-US" sz="1100">
              <a:latin typeface="ＭＳ Ｐゴシック" panose="020B0600070205080204" pitchFamily="50" charset="-128"/>
              <a:ea typeface="ＭＳ Ｐゴシック" panose="020B0600070205080204" pitchFamily="50" charset="-128"/>
            </a:rPr>
            <a:t>万６千円、前年度比</a:t>
          </a:r>
          <a:r>
            <a:rPr kumimoji="1" lang="en-US" altLang="ja-JP" sz="1100">
              <a:latin typeface="ＭＳ Ｐゴシック" panose="020B0600070205080204" pitchFamily="50" charset="-128"/>
              <a:ea typeface="ＭＳ Ｐゴシック" panose="020B0600070205080204" pitchFamily="50" charset="-128"/>
            </a:rPr>
            <a:t>6,408</a:t>
          </a:r>
          <a:r>
            <a:rPr kumimoji="1" lang="ja-JP" altLang="en-US" sz="1100">
              <a:latin typeface="ＭＳ Ｐゴシック" panose="020B0600070205080204" pitchFamily="50" charset="-128"/>
              <a:ea typeface="ＭＳ Ｐゴシック" panose="020B0600070205080204" pitchFamily="50" charset="-128"/>
            </a:rPr>
            <a:t>万４千円（</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35560</xdr:rowOff>
    </xdr:to>
    <xdr:cxnSp macro="">
      <xdr:nvCxnSpPr>
        <xdr:cNvPr id="307" name="直線コネクタ 306"/>
        <xdr:cNvCxnSpPr/>
      </xdr:nvCxnSpPr>
      <xdr:spPr>
        <a:xfrm>
          <a:off x="15671800" y="6189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17272</xdr:rowOff>
    </xdr:to>
    <xdr:cxnSp macro="">
      <xdr:nvCxnSpPr>
        <xdr:cNvPr id="310" name="直線コネクタ 309"/>
        <xdr:cNvCxnSpPr/>
      </xdr:nvCxnSpPr>
      <xdr:spPr>
        <a:xfrm>
          <a:off x="14782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12700</xdr:rowOff>
    </xdr:to>
    <xdr:cxnSp macro="">
      <xdr:nvCxnSpPr>
        <xdr:cNvPr id="313" name="直線コネクタ 312"/>
        <xdr:cNvCxnSpPr/>
      </xdr:nvCxnSpPr>
      <xdr:spPr>
        <a:xfrm flipV="1">
          <a:off x="13893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12700</xdr:rowOff>
    </xdr:to>
    <xdr:cxnSp macro="">
      <xdr:nvCxnSpPr>
        <xdr:cNvPr id="316" name="直線コネクタ 315"/>
        <xdr:cNvCxnSpPr/>
      </xdr:nvCxnSpPr>
      <xdr:spPr>
        <a:xfrm>
          <a:off x="13004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27" name="補助費等該当値テキスト"/>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29" name="テキスト ボックス 328"/>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0" name="楕円 329"/>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1" name="テキスト ボックス 330"/>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2" name="楕円 331"/>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3" name="テキスト ボックス 332"/>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4" name="楕円 333"/>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5" name="テキスト ボックス 334"/>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公債費の経常収支比率は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発行抑制に努めたことにより</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9,739</a:t>
          </a:r>
          <a:r>
            <a:rPr kumimoji="1" lang="ja-JP" altLang="en-US" sz="1100">
              <a:latin typeface="ＭＳ Ｐゴシック" panose="020B0600070205080204" pitchFamily="50" charset="-128"/>
              <a:ea typeface="ＭＳ Ｐゴシック" panose="020B0600070205080204" pitchFamily="50" charset="-128"/>
            </a:rPr>
            <a:t>万１千円、前年度比１億</a:t>
          </a:r>
          <a:r>
            <a:rPr kumimoji="1" lang="en-US" altLang="ja-JP" sz="1100">
              <a:latin typeface="ＭＳ Ｐゴシック" panose="020B0600070205080204" pitchFamily="50" charset="-128"/>
              <a:ea typeface="ＭＳ Ｐゴシック" panose="020B0600070205080204" pitchFamily="50" charset="-128"/>
            </a:rPr>
            <a:t>734</a:t>
          </a:r>
          <a:r>
            <a:rPr kumimoji="1" lang="ja-JP" altLang="en-US" sz="1100">
              <a:latin typeface="ＭＳ Ｐゴシック" panose="020B0600070205080204" pitchFamily="50" charset="-128"/>
              <a:ea typeface="ＭＳ Ｐゴシック" panose="020B0600070205080204" pitchFamily="50" charset="-128"/>
            </a:rPr>
            <a:t>万５千円（</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過去の都市整備事業債の償還はピークを過ぎたものの、臨時財政対策債の借り入れが膨らんでいることに加え、公共施設の改修工事等に伴う借入額の増が見込まれる。引き続き、中期財政計画に基づく財政規律の遵守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14333</xdr:rowOff>
    </xdr:from>
    <xdr:to>
      <xdr:col>24</xdr:col>
      <xdr:colOff>25400</xdr:colOff>
      <xdr:row>75</xdr:row>
      <xdr:rowOff>66584</xdr:rowOff>
    </xdr:to>
    <xdr:cxnSp macro="">
      <xdr:nvCxnSpPr>
        <xdr:cNvPr id="370" name="直線コネクタ 369"/>
        <xdr:cNvCxnSpPr/>
      </xdr:nvCxnSpPr>
      <xdr:spPr>
        <a:xfrm flipV="1">
          <a:off x="3987800" y="128730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66584</xdr:rowOff>
    </xdr:from>
    <xdr:to>
      <xdr:col>19</xdr:col>
      <xdr:colOff>187325</xdr:colOff>
      <xdr:row>75</xdr:row>
      <xdr:rowOff>79647</xdr:rowOff>
    </xdr:to>
    <xdr:cxnSp macro="">
      <xdr:nvCxnSpPr>
        <xdr:cNvPr id="373" name="直線コネクタ 372"/>
        <xdr:cNvCxnSpPr/>
      </xdr:nvCxnSpPr>
      <xdr:spPr>
        <a:xfrm flipV="1">
          <a:off x="3098800" y="12925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79647</xdr:rowOff>
    </xdr:from>
    <xdr:to>
      <xdr:col>15</xdr:col>
      <xdr:colOff>98425</xdr:colOff>
      <xdr:row>75</xdr:row>
      <xdr:rowOff>112304</xdr:rowOff>
    </xdr:to>
    <xdr:cxnSp macro="">
      <xdr:nvCxnSpPr>
        <xdr:cNvPr id="376" name="直線コネクタ 375"/>
        <xdr:cNvCxnSpPr/>
      </xdr:nvCxnSpPr>
      <xdr:spPr>
        <a:xfrm flipV="1">
          <a:off x="2209800" y="129383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76</xdr:row>
      <xdr:rowOff>25763</xdr:rowOff>
    </xdr:to>
    <xdr:cxnSp macro="">
      <xdr:nvCxnSpPr>
        <xdr:cNvPr id="379" name="直線コネクタ 378"/>
        <xdr:cNvCxnSpPr/>
      </xdr:nvCxnSpPr>
      <xdr:spPr>
        <a:xfrm flipV="1">
          <a:off x="1320800" y="1297105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134983</xdr:rowOff>
    </xdr:from>
    <xdr:to>
      <xdr:col>24</xdr:col>
      <xdr:colOff>76200</xdr:colOff>
      <xdr:row>75</xdr:row>
      <xdr:rowOff>65133</xdr:rowOff>
    </xdr:to>
    <xdr:sp macro="" textlink="">
      <xdr:nvSpPr>
        <xdr:cNvPr id="389" name="楕円 388"/>
        <xdr:cNvSpPr/>
      </xdr:nvSpPr>
      <xdr:spPr>
        <a:xfrm>
          <a:off x="47752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151510</xdr:rowOff>
    </xdr:from>
    <xdr:ext cx="762000" cy="259045"/>
    <xdr:sp macro="" textlink="">
      <xdr:nvSpPr>
        <xdr:cNvPr id="390" name="公債費該当値テキスト"/>
        <xdr:cNvSpPr txBox="1"/>
      </xdr:nvSpPr>
      <xdr:spPr>
        <a:xfrm>
          <a:off x="4914900" y="1266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15784</xdr:rowOff>
    </xdr:from>
    <xdr:to>
      <xdr:col>20</xdr:col>
      <xdr:colOff>38100</xdr:colOff>
      <xdr:row>75</xdr:row>
      <xdr:rowOff>117384</xdr:rowOff>
    </xdr:to>
    <xdr:sp macro="" textlink="">
      <xdr:nvSpPr>
        <xdr:cNvPr id="391" name="楕円 390"/>
        <xdr:cNvSpPr/>
      </xdr:nvSpPr>
      <xdr:spPr>
        <a:xfrm>
          <a:off x="3937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127561</xdr:rowOff>
    </xdr:from>
    <xdr:ext cx="736600" cy="259045"/>
    <xdr:sp macro="" textlink="">
      <xdr:nvSpPr>
        <xdr:cNvPr id="392" name="テキスト ボックス 391"/>
        <xdr:cNvSpPr txBox="1"/>
      </xdr:nvSpPr>
      <xdr:spPr>
        <a:xfrm>
          <a:off x="3606800" y="1264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28847</xdr:rowOff>
    </xdr:from>
    <xdr:to>
      <xdr:col>15</xdr:col>
      <xdr:colOff>149225</xdr:colOff>
      <xdr:row>75</xdr:row>
      <xdr:rowOff>130447</xdr:rowOff>
    </xdr:to>
    <xdr:sp macro="" textlink="">
      <xdr:nvSpPr>
        <xdr:cNvPr id="393" name="楕円 392"/>
        <xdr:cNvSpPr/>
      </xdr:nvSpPr>
      <xdr:spPr>
        <a:xfrm>
          <a:off x="3048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140624</xdr:rowOff>
    </xdr:from>
    <xdr:ext cx="762000" cy="259045"/>
    <xdr:sp macro="" textlink="">
      <xdr:nvSpPr>
        <xdr:cNvPr id="394" name="テキスト ボックス 393"/>
        <xdr:cNvSpPr txBox="1"/>
      </xdr:nvSpPr>
      <xdr:spPr>
        <a:xfrm>
          <a:off x="2717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61504</xdr:rowOff>
    </xdr:from>
    <xdr:to>
      <xdr:col>11</xdr:col>
      <xdr:colOff>60325</xdr:colOff>
      <xdr:row>75</xdr:row>
      <xdr:rowOff>163103</xdr:rowOff>
    </xdr:to>
    <xdr:sp macro="" textlink="">
      <xdr:nvSpPr>
        <xdr:cNvPr id="395" name="楕円 394"/>
        <xdr:cNvSpPr/>
      </xdr:nvSpPr>
      <xdr:spPr>
        <a:xfrm>
          <a:off x="2159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1831</xdr:rowOff>
    </xdr:from>
    <xdr:ext cx="762000" cy="259045"/>
    <xdr:sp macro="" textlink="">
      <xdr:nvSpPr>
        <xdr:cNvPr id="396" name="テキスト ボックス 395"/>
        <xdr:cNvSpPr txBox="1"/>
      </xdr:nvSpPr>
      <xdr:spPr>
        <a:xfrm>
          <a:off x="1828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7" name="楕円 396"/>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398" name="テキスト ボックス 397"/>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公債費以外の経常収支比率は</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81.3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狛江市の特徴としては類似団体や東京都平均と比較し人件費の割合が高いことが挙げられる。</a:t>
          </a:r>
        </a:p>
        <a:p>
          <a:r>
            <a:rPr kumimoji="1" lang="ja-JP" altLang="en-US" sz="1100">
              <a:latin typeface="ＭＳ Ｐゴシック" panose="020B0600070205080204" pitchFamily="50" charset="-128"/>
              <a:ea typeface="ＭＳ Ｐゴシック" panose="020B0600070205080204" pitchFamily="50" charset="-128"/>
            </a:rPr>
            <a:t>　公債費以外の経常経費充当一般財源等が４億</a:t>
          </a:r>
          <a:r>
            <a:rPr kumimoji="1" lang="en-US" altLang="ja-JP" sz="1100">
              <a:latin typeface="ＭＳ Ｐゴシック" panose="020B0600070205080204" pitchFamily="50" charset="-128"/>
              <a:ea typeface="ＭＳ Ｐゴシック" panose="020B0600070205080204" pitchFamily="50" charset="-128"/>
            </a:rPr>
            <a:t>699</a:t>
          </a:r>
          <a:r>
            <a:rPr kumimoji="1" lang="ja-JP" altLang="en-US" sz="1100">
              <a:latin typeface="ＭＳ Ｐゴシック" panose="020B0600070205080204" pitchFamily="50" charset="-128"/>
              <a:ea typeface="ＭＳ Ｐゴシック" panose="020B0600070205080204" pitchFamily="50" charset="-128"/>
            </a:rPr>
            <a:t>万４千円（</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一方、分母である経常一般財源総額は</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3,694</a:t>
          </a:r>
          <a:r>
            <a:rPr kumimoji="1" lang="ja-JP" altLang="en-US" sz="1100">
              <a:latin typeface="ＭＳ Ｐゴシック" panose="020B0600070205080204" pitchFamily="50" charset="-128"/>
              <a:ea typeface="ＭＳ Ｐゴシック" panose="020B0600070205080204" pitchFamily="50" charset="-128"/>
            </a:rPr>
            <a:t>万６千円となり、前年度比</a:t>
          </a:r>
          <a:r>
            <a:rPr kumimoji="1" lang="en-US" altLang="ja-JP" sz="1100">
              <a:latin typeface="ＭＳ Ｐゴシック" panose="020B0600070205080204" pitchFamily="50" charset="-128"/>
              <a:ea typeface="ＭＳ Ｐゴシック" panose="020B0600070205080204" pitchFamily="50" charset="-128"/>
            </a:rPr>
            <a:t>7,499</a:t>
          </a:r>
          <a:r>
            <a:rPr kumimoji="1" lang="ja-JP" altLang="en-US" sz="1100">
              <a:latin typeface="ＭＳ Ｐゴシック" panose="020B0600070205080204" pitchFamily="50" charset="-128"/>
              <a:ea typeface="ＭＳ Ｐゴシック" panose="020B0600070205080204" pitchFamily="50" charset="-128"/>
            </a:rPr>
            <a:t>万７千円（</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％）の増となり、分子の増に対し、分母の増が小さかったため、全体として増となった。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79</xdr:row>
      <xdr:rowOff>14987</xdr:rowOff>
    </xdr:to>
    <xdr:cxnSp macro="">
      <xdr:nvCxnSpPr>
        <xdr:cNvPr id="429" name="直線コネクタ 428"/>
        <xdr:cNvCxnSpPr/>
      </xdr:nvCxnSpPr>
      <xdr:spPr>
        <a:xfrm>
          <a:off x="15671800" y="134589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85852</xdr:rowOff>
    </xdr:to>
    <xdr:cxnSp macro="">
      <xdr:nvCxnSpPr>
        <xdr:cNvPr id="432" name="直線コネクタ 431"/>
        <xdr:cNvCxnSpPr/>
      </xdr:nvCxnSpPr>
      <xdr:spPr>
        <a:xfrm>
          <a:off x="14782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72137</xdr:rowOff>
    </xdr:to>
    <xdr:cxnSp macro="">
      <xdr:nvCxnSpPr>
        <xdr:cNvPr id="435" name="直線コネクタ 434"/>
        <xdr:cNvCxnSpPr/>
      </xdr:nvCxnSpPr>
      <xdr:spPr>
        <a:xfrm>
          <a:off x="13893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170435</xdr:rowOff>
    </xdr:to>
    <xdr:cxnSp macro="">
      <xdr:nvCxnSpPr>
        <xdr:cNvPr id="438" name="直線コネクタ 437"/>
        <xdr:cNvCxnSpPr/>
      </xdr:nvCxnSpPr>
      <xdr:spPr>
        <a:xfrm>
          <a:off x="13004800" y="132532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8" name="楕円 447"/>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9"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0" name="楕円 449"/>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1" name="テキスト ボックス 450"/>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2" name="楕円 451"/>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3" name="テキスト ボックス 452"/>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4" name="楕円 453"/>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5" name="テキスト ボックス 454"/>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7" name="テキスト ボックス 456"/>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102669</xdr:rowOff>
    </xdr:from>
    <xdr:ext cx="762000" cy="259045"/>
    <xdr:sp macro="" textlink="">
      <xdr:nvSpPr>
        <xdr:cNvPr id="48" name="人口1人当たり決算額の推移最小値テキスト130"/>
        <xdr:cNvSpPr txBox="1"/>
      </xdr:nvSpPr>
      <xdr:spPr>
        <a:xfrm>
          <a:off x="5740400" y="3407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64440</xdr:rowOff>
    </xdr:from>
    <xdr:to>
      <xdr:col>29</xdr:col>
      <xdr:colOff>127000</xdr:colOff>
      <xdr:row>19</xdr:row>
      <xdr:rowOff>92492</xdr:rowOff>
    </xdr:to>
    <xdr:cxnSp macro="">
      <xdr:nvCxnSpPr>
        <xdr:cNvPr id="52" name="直線コネクタ 51"/>
        <xdr:cNvCxnSpPr/>
      </xdr:nvCxnSpPr>
      <xdr:spPr bwMode="auto">
        <a:xfrm>
          <a:off x="5003800" y="3369615"/>
          <a:ext cx="647700" cy="28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64440</xdr:rowOff>
    </xdr:from>
    <xdr:to>
      <xdr:col>26</xdr:col>
      <xdr:colOff>50800</xdr:colOff>
      <xdr:row>19</xdr:row>
      <xdr:rowOff>64979</xdr:rowOff>
    </xdr:to>
    <xdr:cxnSp macro="">
      <xdr:nvCxnSpPr>
        <xdr:cNvPr id="55" name="直線コネクタ 54"/>
        <xdr:cNvCxnSpPr/>
      </xdr:nvCxnSpPr>
      <xdr:spPr bwMode="auto">
        <a:xfrm flipV="1">
          <a:off x="4305300" y="3369615"/>
          <a:ext cx="698500" cy="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49564</xdr:rowOff>
    </xdr:from>
    <xdr:to>
      <xdr:col>22</xdr:col>
      <xdr:colOff>114300</xdr:colOff>
      <xdr:row>19</xdr:row>
      <xdr:rowOff>64979</xdr:rowOff>
    </xdr:to>
    <xdr:cxnSp macro="">
      <xdr:nvCxnSpPr>
        <xdr:cNvPr id="58" name="直線コネクタ 57"/>
        <xdr:cNvCxnSpPr/>
      </xdr:nvCxnSpPr>
      <xdr:spPr bwMode="auto">
        <a:xfrm>
          <a:off x="3606800" y="3354739"/>
          <a:ext cx="698500" cy="1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23178</xdr:rowOff>
    </xdr:from>
    <xdr:to>
      <xdr:col>18</xdr:col>
      <xdr:colOff>177800</xdr:colOff>
      <xdr:row>19</xdr:row>
      <xdr:rowOff>49564</xdr:rowOff>
    </xdr:to>
    <xdr:cxnSp macro="">
      <xdr:nvCxnSpPr>
        <xdr:cNvPr id="61" name="直線コネクタ 60"/>
        <xdr:cNvCxnSpPr/>
      </xdr:nvCxnSpPr>
      <xdr:spPr bwMode="auto">
        <a:xfrm>
          <a:off x="2908300" y="3328353"/>
          <a:ext cx="698500" cy="2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41692</xdr:rowOff>
    </xdr:from>
    <xdr:to>
      <xdr:col>29</xdr:col>
      <xdr:colOff>177800</xdr:colOff>
      <xdr:row>19</xdr:row>
      <xdr:rowOff>143292</xdr:rowOff>
    </xdr:to>
    <xdr:sp macro="" textlink="">
      <xdr:nvSpPr>
        <xdr:cNvPr id="71" name="楕円 70"/>
        <xdr:cNvSpPr/>
      </xdr:nvSpPr>
      <xdr:spPr bwMode="auto">
        <a:xfrm>
          <a:off x="5600700" y="334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121719</xdr:rowOff>
    </xdr:from>
    <xdr:ext cx="762000" cy="259045"/>
    <xdr:sp macro="" textlink="">
      <xdr:nvSpPr>
        <xdr:cNvPr id="72" name="人口1人当たり決算額の推移該当値テキスト130"/>
        <xdr:cNvSpPr txBox="1"/>
      </xdr:nvSpPr>
      <xdr:spPr>
        <a:xfrm>
          <a:off x="57404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13640</xdr:rowOff>
    </xdr:from>
    <xdr:to>
      <xdr:col>26</xdr:col>
      <xdr:colOff>101600</xdr:colOff>
      <xdr:row>19</xdr:row>
      <xdr:rowOff>115240</xdr:rowOff>
    </xdr:to>
    <xdr:sp macro="" textlink="">
      <xdr:nvSpPr>
        <xdr:cNvPr id="73" name="楕円 72"/>
        <xdr:cNvSpPr/>
      </xdr:nvSpPr>
      <xdr:spPr bwMode="auto">
        <a:xfrm>
          <a:off x="4953000" y="33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100017</xdr:rowOff>
    </xdr:from>
    <xdr:ext cx="736600" cy="259045"/>
    <xdr:sp macro="" textlink="">
      <xdr:nvSpPr>
        <xdr:cNvPr id="74" name="テキスト ボックス 73"/>
        <xdr:cNvSpPr txBox="1"/>
      </xdr:nvSpPr>
      <xdr:spPr>
        <a:xfrm>
          <a:off x="4622800" y="340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14179</xdr:rowOff>
    </xdr:from>
    <xdr:to>
      <xdr:col>22</xdr:col>
      <xdr:colOff>165100</xdr:colOff>
      <xdr:row>19</xdr:row>
      <xdr:rowOff>115779</xdr:rowOff>
    </xdr:to>
    <xdr:sp macro="" textlink="">
      <xdr:nvSpPr>
        <xdr:cNvPr id="75" name="楕円 74"/>
        <xdr:cNvSpPr/>
      </xdr:nvSpPr>
      <xdr:spPr bwMode="auto">
        <a:xfrm>
          <a:off x="4254500" y="331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100556</xdr:rowOff>
    </xdr:from>
    <xdr:ext cx="762000" cy="259045"/>
    <xdr:sp macro="" textlink="">
      <xdr:nvSpPr>
        <xdr:cNvPr id="76" name="テキスト ボックス 75"/>
        <xdr:cNvSpPr txBox="1"/>
      </xdr:nvSpPr>
      <xdr:spPr>
        <a:xfrm>
          <a:off x="3924300" y="340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170214</xdr:rowOff>
    </xdr:from>
    <xdr:to>
      <xdr:col>19</xdr:col>
      <xdr:colOff>38100</xdr:colOff>
      <xdr:row>19</xdr:row>
      <xdr:rowOff>100364</xdr:rowOff>
    </xdr:to>
    <xdr:sp macro="" textlink="">
      <xdr:nvSpPr>
        <xdr:cNvPr id="77" name="楕円 76"/>
        <xdr:cNvSpPr/>
      </xdr:nvSpPr>
      <xdr:spPr bwMode="auto">
        <a:xfrm>
          <a:off x="3556000" y="330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85141</xdr:rowOff>
    </xdr:from>
    <xdr:ext cx="762000" cy="259045"/>
    <xdr:sp macro="" textlink="">
      <xdr:nvSpPr>
        <xdr:cNvPr id="78" name="テキスト ボックス 77"/>
        <xdr:cNvSpPr txBox="1"/>
      </xdr:nvSpPr>
      <xdr:spPr>
        <a:xfrm>
          <a:off x="3225800" y="339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143828</xdr:rowOff>
    </xdr:from>
    <xdr:to>
      <xdr:col>15</xdr:col>
      <xdr:colOff>101600</xdr:colOff>
      <xdr:row>19</xdr:row>
      <xdr:rowOff>73978</xdr:rowOff>
    </xdr:to>
    <xdr:sp macro="" textlink="">
      <xdr:nvSpPr>
        <xdr:cNvPr id="79" name="楕円 78"/>
        <xdr:cNvSpPr/>
      </xdr:nvSpPr>
      <xdr:spPr bwMode="auto">
        <a:xfrm>
          <a:off x="2857500" y="32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58755</xdr:rowOff>
    </xdr:from>
    <xdr:ext cx="762000" cy="259045"/>
    <xdr:sp macro="" textlink="">
      <xdr:nvSpPr>
        <xdr:cNvPr id="80" name="テキスト ボックス 79"/>
        <xdr:cNvSpPr txBox="1"/>
      </xdr:nvSpPr>
      <xdr:spPr>
        <a:xfrm>
          <a:off x="2527300" y="336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276893</xdr:rowOff>
    </xdr:from>
    <xdr:to>
      <xdr:col>29</xdr:col>
      <xdr:colOff>127000</xdr:colOff>
      <xdr:row>37</xdr:row>
      <xdr:rowOff>285169</xdr:rowOff>
    </xdr:to>
    <xdr:cxnSp macro="">
      <xdr:nvCxnSpPr>
        <xdr:cNvPr id="112" name="直線コネクタ 111"/>
        <xdr:cNvCxnSpPr/>
      </xdr:nvCxnSpPr>
      <xdr:spPr bwMode="auto">
        <a:xfrm>
          <a:off x="5003800" y="7401593"/>
          <a:ext cx="647700" cy="8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276824</xdr:rowOff>
    </xdr:from>
    <xdr:to>
      <xdr:col>26</xdr:col>
      <xdr:colOff>50800</xdr:colOff>
      <xdr:row>37</xdr:row>
      <xdr:rowOff>276893</xdr:rowOff>
    </xdr:to>
    <xdr:cxnSp macro="">
      <xdr:nvCxnSpPr>
        <xdr:cNvPr id="115" name="直線コネクタ 114"/>
        <xdr:cNvCxnSpPr/>
      </xdr:nvCxnSpPr>
      <xdr:spPr bwMode="auto">
        <a:xfrm>
          <a:off x="4305300" y="7401524"/>
          <a:ext cx="698500" cy="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270126</xdr:rowOff>
    </xdr:from>
    <xdr:to>
      <xdr:col>22</xdr:col>
      <xdr:colOff>114300</xdr:colOff>
      <xdr:row>37</xdr:row>
      <xdr:rowOff>276824</xdr:rowOff>
    </xdr:to>
    <xdr:cxnSp macro="">
      <xdr:nvCxnSpPr>
        <xdr:cNvPr id="118" name="直線コネクタ 117"/>
        <xdr:cNvCxnSpPr/>
      </xdr:nvCxnSpPr>
      <xdr:spPr bwMode="auto">
        <a:xfrm>
          <a:off x="3606800" y="7394826"/>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213388</xdr:rowOff>
    </xdr:from>
    <xdr:to>
      <xdr:col>18</xdr:col>
      <xdr:colOff>177800</xdr:colOff>
      <xdr:row>37</xdr:row>
      <xdr:rowOff>270126</xdr:rowOff>
    </xdr:to>
    <xdr:cxnSp macro="">
      <xdr:nvCxnSpPr>
        <xdr:cNvPr id="121" name="直線コネクタ 120"/>
        <xdr:cNvCxnSpPr/>
      </xdr:nvCxnSpPr>
      <xdr:spPr bwMode="auto">
        <a:xfrm>
          <a:off x="2908300" y="7338088"/>
          <a:ext cx="698500" cy="56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234369</xdr:rowOff>
    </xdr:from>
    <xdr:to>
      <xdr:col>29</xdr:col>
      <xdr:colOff>177800</xdr:colOff>
      <xdr:row>37</xdr:row>
      <xdr:rowOff>335969</xdr:rowOff>
    </xdr:to>
    <xdr:sp macro="" textlink="">
      <xdr:nvSpPr>
        <xdr:cNvPr id="131" name="楕円 130"/>
        <xdr:cNvSpPr/>
      </xdr:nvSpPr>
      <xdr:spPr bwMode="auto">
        <a:xfrm>
          <a:off x="5600700" y="735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142946</xdr:rowOff>
    </xdr:from>
    <xdr:ext cx="762000" cy="259045"/>
    <xdr:sp macro="" textlink="">
      <xdr:nvSpPr>
        <xdr:cNvPr id="132" name="人口1人当たり決算額の推移該当値テキスト445"/>
        <xdr:cNvSpPr txBox="1"/>
      </xdr:nvSpPr>
      <xdr:spPr>
        <a:xfrm>
          <a:off x="5740400" y="726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226093</xdr:rowOff>
    </xdr:from>
    <xdr:to>
      <xdr:col>26</xdr:col>
      <xdr:colOff>101600</xdr:colOff>
      <xdr:row>37</xdr:row>
      <xdr:rowOff>327693</xdr:rowOff>
    </xdr:to>
    <xdr:sp macro="" textlink="">
      <xdr:nvSpPr>
        <xdr:cNvPr id="133" name="楕円 132"/>
        <xdr:cNvSpPr/>
      </xdr:nvSpPr>
      <xdr:spPr bwMode="auto">
        <a:xfrm>
          <a:off x="4953000" y="7350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312470</xdr:rowOff>
    </xdr:from>
    <xdr:ext cx="736600" cy="259045"/>
    <xdr:sp macro="" textlink="">
      <xdr:nvSpPr>
        <xdr:cNvPr id="134" name="テキスト ボックス 133"/>
        <xdr:cNvSpPr txBox="1"/>
      </xdr:nvSpPr>
      <xdr:spPr>
        <a:xfrm>
          <a:off x="4622800" y="743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226024</xdr:rowOff>
    </xdr:from>
    <xdr:to>
      <xdr:col>22</xdr:col>
      <xdr:colOff>165100</xdr:colOff>
      <xdr:row>37</xdr:row>
      <xdr:rowOff>327624</xdr:rowOff>
    </xdr:to>
    <xdr:sp macro="" textlink="">
      <xdr:nvSpPr>
        <xdr:cNvPr id="135" name="楕円 134"/>
        <xdr:cNvSpPr/>
      </xdr:nvSpPr>
      <xdr:spPr bwMode="auto">
        <a:xfrm>
          <a:off x="4254500" y="735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312401</xdr:rowOff>
    </xdr:from>
    <xdr:ext cx="762000" cy="259045"/>
    <xdr:sp macro="" textlink="">
      <xdr:nvSpPr>
        <xdr:cNvPr id="136" name="テキスト ボックス 135"/>
        <xdr:cNvSpPr txBox="1"/>
      </xdr:nvSpPr>
      <xdr:spPr>
        <a:xfrm>
          <a:off x="3924300" y="743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219326</xdr:rowOff>
    </xdr:from>
    <xdr:to>
      <xdr:col>19</xdr:col>
      <xdr:colOff>38100</xdr:colOff>
      <xdr:row>37</xdr:row>
      <xdr:rowOff>320926</xdr:rowOff>
    </xdr:to>
    <xdr:sp macro="" textlink="">
      <xdr:nvSpPr>
        <xdr:cNvPr id="137" name="楕円 136"/>
        <xdr:cNvSpPr/>
      </xdr:nvSpPr>
      <xdr:spPr bwMode="auto">
        <a:xfrm>
          <a:off x="3556000" y="7344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305703</xdr:rowOff>
    </xdr:from>
    <xdr:ext cx="762000" cy="259045"/>
    <xdr:sp macro="" textlink="">
      <xdr:nvSpPr>
        <xdr:cNvPr id="138" name="テキスト ボックス 137"/>
        <xdr:cNvSpPr txBox="1"/>
      </xdr:nvSpPr>
      <xdr:spPr>
        <a:xfrm>
          <a:off x="3225800" y="743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162588</xdr:rowOff>
    </xdr:from>
    <xdr:to>
      <xdr:col>15</xdr:col>
      <xdr:colOff>101600</xdr:colOff>
      <xdr:row>37</xdr:row>
      <xdr:rowOff>264188</xdr:rowOff>
    </xdr:to>
    <xdr:sp macro="" textlink="">
      <xdr:nvSpPr>
        <xdr:cNvPr id="139" name="楕円 138"/>
        <xdr:cNvSpPr/>
      </xdr:nvSpPr>
      <xdr:spPr bwMode="auto">
        <a:xfrm>
          <a:off x="2857500" y="728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248965</xdr:rowOff>
    </xdr:from>
    <xdr:ext cx="762000" cy="259045"/>
    <xdr:sp macro="" textlink="">
      <xdr:nvSpPr>
        <xdr:cNvPr id="140" name="テキスト ボックス 139"/>
        <xdr:cNvSpPr txBox="1"/>
      </xdr:nvSpPr>
      <xdr:spPr>
        <a:xfrm>
          <a:off x="2527300" y="73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43623</xdr:rowOff>
    </xdr:from>
    <xdr:to>
      <xdr:col>24</xdr:col>
      <xdr:colOff>63500</xdr:colOff>
      <xdr:row>38</xdr:row>
      <xdr:rowOff>50301</xdr:rowOff>
    </xdr:to>
    <xdr:cxnSp macro="">
      <xdr:nvCxnSpPr>
        <xdr:cNvPr id="63" name="直線コネクタ 62"/>
        <xdr:cNvCxnSpPr/>
      </xdr:nvCxnSpPr>
      <xdr:spPr>
        <a:xfrm flipV="1">
          <a:off x="3797300" y="6558723"/>
          <a:ext cx="8382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47150</xdr:rowOff>
    </xdr:from>
    <xdr:to>
      <xdr:col>19</xdr:col>
      <xdr:colOff>177800</xdr:colOff>
      <xdr:row>38</xdr:row>
      <xdr:rowOff>50301</xdr:rowOff>
    </xdr:to>
    <xdr:cxnSp macro="">
      <xdr:nvCxnSpPr>
        <xdr:cNvPr id="66" name="直線コネクタ 65"/>
        <xdr:cNvCxnSpPr/>
      </xdr:nvCxnSpPr>
      <xdr:spPr>
        <a:xfrm>
          <a:off x="2908300" y="6562250"/>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37760</xdr:rowOff>
    </xdr:from>
    <xdr:to>
      <xdr:col>15</xdr:col>
      <xdr:colOff>50800</xdr:colOff>
      <xdr:row>38</xdr:row>
      <xdr:rowOff>47150</xdr:rowOff>
    </xdr:to>
    <xdr:cxnSp macro="">
      <xdr:nvCxnSpPr>
        <xdr:cNvPr id="69" name="直線コネクタ 68"/>
        <xdr:cNvCxnSpPr/>
      </xdr:nvCxnSpPr>
      <xdr:spPr>
        <a:xfrm>
          <a:off x="2019300" y="655286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10851</xdr:rowOff>
    </xdr:from>
    <xdr:to>
      <xdr:col>10</xdr:col>
      <xdr:colOff>114300</xdr:colOff>
      <xdr:row>38</xdr:row>
      <xdr:rowOff>37760</xdr:rowOff>
    </xdr:to>
    <xdr:cxnSp macro="">
      <xdr:nvCxnSpPr>
        <xdr:cNvPr id="72" name="直線コネクタ 71"/>
        <xdr:cNvCxnSpPr/>
      </xdr:nvCxnSpPr>
      <xdr:spPr>
        <a:xfrm>
          <a:off x="1130300" y="6525951"/>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164273</xdr:rowOff>
    </xdr:from>
    <xdr:to>
      <xdr:col>24</xdr:col>
      <xdr:colOff>114300</xdr:colOff>
      <xdr:row>38</xdr:row>
      <xdr:rowOff>94423</xdr:rowOff>
    </xdr:to>
    <xdr:sp macro="" textlink="">
      <xdr:nvSpPr>
        <xdr:cNvPr id="82" name="楕円 81"/>
        <xdr:cNvSpPr/>
      </xdr:nvSpPr>
      <xdr:spPr>
        <a:xfrm>
          <a:off x="4584700" y="65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142700</xdr:rowOff>
    </xdr:from>
    <xdr:ext cx="534377" cy="259045"/>
    <xdr:sp macro="" textlink="">
      <xdr:nvSpPr>
        <xdr:cNvPr id="83" name="人件費該当値テキスト"/>
        <xdr:cNvSpPr txBox="1"/>
      </xdr:nvSpPr>
      <xdr:spPr>
        <a:xfrm>
          <a:off x="4686300" y="64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170951</xdr:rowOff>
    </xdr:from>
    <xdr:to>
      <xdr:col>20</xdr:col>
      <xdr:colOff>38100</xdr:colOff>
      <xdr:row>38</xdr:row>
      <xdr:rowOff>101101</xdr:rowOff>
    </xdr:to>
    <xdr:sp macro="" textlink="">
      <xdr:nvSpPr>
        <xdr:cNvPr id="84" name="楕円 83"/>
        <xdr:cNvSpPr/>
      </xdr:nvSpPr>
      <xdr:spPr>
        <a:xfrm>
          <a:off x="3746500" y="651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92228</xdr:rowOff>
    </xdr:from>
    <xdr:ext cx="534377" cy="259045"/>
    <xdr:sp macro="" textlink="">
      <xdr:nvSpPr>
        <xdr:cNvPr id="85" name="テキスト ボックス 84"/>
        <xdr:cNvSpPr txBox="1"/>
      </xdr:nvSpPr>
      <xdr:spPr>
        <a:xfrm>
          <a:off x="3530111" y="660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167800</xdr:rowOff>
    </xdr:from>
    <xdr:to>
      <xdr:col>15</xdr:col>
      <xdr:colOff>101600</xdr:colOff>
      <xdr:row>38</xdr:row>
      <xdr:rowOff>97950</xdr:rowOff>
    </xdr:to>
    <xdr:sp macro="" textlink="">
      <xdr:nvSpPr>
        <xdr:cNvPr id="86" name="楕円 85"/>
        <xdr:cNvSpPr/>
      </xdr:nvSpPr>
      <xdr:spPr>
        <a:xfrm>
          <a:off x="2857500" y="65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89077</xdr:rowOff>
    </xdr:from>
    <xdr:ext cx="534377" cy="259045"/>
    <xdr:sp macro="" textlink="">
      <xdr:nvSpPr>
        <xdr:cNvPr id="87" name="テキスト ボックス 86"/>
        <xdr:cNvSpPr txBox="1"/>
      </xdr:nvSpPr>
      <xdr:spPr>
        <a:xfrm>
          <a:off x="2641111" y="66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158411</xdr:rowOff>
    </xdr:from>
    <xdr:to>
      <xdr:col>10</xdr:col>
      <xdr:colOff>165100</xdr:colOff>
      <xdr:row>38</xdr:row>
      <xdr:rowOff>88560</xdr:rowOff>
    </xdr:to>
    <xdr:sp macro="" textlink="">
      <xdr:nvSpPr>
        <xdr:cNvPr id="88" name="楕円 87"/>
        <xdr:cNvSpPr/>
      </xdr:nvSpPr>
      <xdr:spPr>
        <a:xfrm>
          <a:off x="1968500" y="6502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79687</xdr:rowOff>
    </xdr:from>
    <xdr:ext cx="534377" cy="259045"/>
    <xdr:sp macro="" textlink="">
      <xdr:nvSpPr>
        <xdr:cNvPr id="89" name="テキスト ボックス 88"/>
        <xdr:cNvSpPr txBox="1"/>
      </xdr:nvSpPr>
      <xdr:spPr>
        <a:xfrm>
          <a:off x="1752111" y="65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131501</xdr:rowOff>
    </xdr:from>
    <xdr:to>
      <xdr:col>6</xdr:col>
      <xdr:colOff>38100</xdr:colOff>
      <xdr:row>38</xdr:row>
      <xdr:rowOff>61651</xdr:rowOff>
    </xdr:to>
    <xdr:sp macro="" textlink="">
      <xdr:nvSpPr>
        <xdr:cNvPr id="90" name="楕円 89"/>
        <xdr:cNvSpPr/>
      </xdr:nvSpPr>
      <xdr:spPr>
        <a:xfrm>
          <a:off x="1079500" y="64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52778</xdr:rowOff>
    </xdr:from>
    <xdr:ext cx="534377" cy="259045"/>
    <xdr:sp macro="" textlink="">
      <xdr:nvSpPr>
        <xdr:cNvPr id="91" name="テキスト ボックス 90"/>
        <xdr:cNvSpPr txBox="1"/>
      </xdr:nvSpPr>
      <xdr:spPr>
        <a:xfrm>
          <a:off x="863111" y="65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49109</xdr:rowOff>
    </xdr:from>
    <xdr:to>
      <xdr:col>24</xdr:col>
      <xdr:colOff>63500</xdr:colOff>
      <xdr:row>58</xdr:row>
      <xdr:rowOff>131438</xdr:rowOff>
    </xdr:to>
    <xdr:cxnSp macro="">
      <xdr:nvCxnSpPr>
        <xdr:cNvPr id="123" name="直線コネクタ 122"/>
        <xdr:cNvCxnSpPr/>
      </xdr:nvCxnSpPr>
      <xdr:spPr>
        <a:xfrm flipV="1">
          <a:off x="3797300" y="9993209"/>
          <a:ext cx="838200" cy="8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131438</xdr:rowOff>
    </xdr:from>
    <xdr:to>
      <xdr:col>19</xdr:col>
      <xdr:colOff>177800</xdr:colOff>
      <xdr:row>58</xdr:row>
      <xdr:rowOff>141692</xdr:rowOff>
    </xdr:to>
    <xdr:cxnSp macro="">
      <xdr:nvCxnSpPr>
        <xdr:cNvPr id="126" name="直線コネクタ 125"/>
        <xdr:cNvCxnSpPr/>
      </xdr:nvCxnSpPr>
      <xdr:spPr>
        <a:xfrm flipV="1">
          <a:off x="2908300" y="10075538"/>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140680</xdr:rowOff>
    </xdr:from>
    <xdr:to>
      <xdr:col>15</xdr:col>
      <xdr:colOff>50800</xdr:colOff>
      <xdr:row>58</xdr:row>
      <xdr:rowOff>141692</xdr:rowOff>
    </xdr:to>
    <xdr:cxnSp macro="">
      <xdr:nvCxnSpPr>
        <xdr:cNvPr id="129" name="直線コネクタ 128"/>
        <xdr:cNvCxnSpPr/>
      </xdr:nvCxnSpPr>
      <xdr:spPr>
        <a:xfrm>
          <a:off x="2019300" y="1008478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140680</xdr:rowOff>
    </xdr:from>
    <xdr:to>
      <xdr:col>10</xdr:col>
      <xdr:colOff>114300</xdr:colOff>
      <xdr:row>58</xdr:row>
      <xdr:rowOff>141872</xdr:rowOff>
    </xdr:to>
    <xdr:cxnSp macro="">
      <xdr:nvCxnSpPr>
        <xdr:cNvPr id="132" name="直線コネクタ 131"/>
        <xdr:cNvCxnSpPr/>
      </xdr:nvCxnSpPr>
      <xdr:spPr>
        <a:xfrm flipV="1">
          <a:off x="1130300" y="1008478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169759</xdr:rowOff>
    </xdr:from>
    <xdr:to>
      <xdr:col>24</xdr:col>
      <xdr:colOff>114300</xdr:colOff>
      <xdr:row>58</xdr:row>
      <xdr:rowOff>99909</xdr:rowOff>
    </xdr:to>
    <xdr:sp macro="" textlink="">
      <xdr:nvSpPr>
        <xdr:cNvPr id="142" name="楕円 141"/>
        <xdr:cNvSpPr/>
      </xdr:nvSpPr>
      <xdr:spPr>
        <a:xfrm>
          <a:off x="4584700" y="99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148186</xdr:rowOff>
    </xdr:from>
    <xdr:ext cx="534377" cy="259045"/>
    <xdr:sp macro="" textlink="">
      <xdr:nvSpPr>
        <xdr:cNvPr id="143" name="物件費該当値テキスト"/>
        <xdr:cNvSpPr txBox="1"/>
      </xdr:nvSpPr>
      <xdr:spPr>
        <a:xfrm>
          <a:off x="4686300" y="992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80638</xdr:rowOff>
    </xdr:from>
    <xdr:to>
      <xdr:col>20</xdr:col>
      <xdr:colOff>38100</xdr:colOff>
      <xdr:row>59</xdr:row>
      <xdr:rowOff>10788</xdr:rowOff>
    </xdr:to>
    <xdr:sp macro="" textlink="">
      <xdr:nvSpPr>
        <xdr:cNvPr id="144" name="楕円 143"/>
        <xdr:cNvSpPr/>
      </xdr:nvSpPr>
      <xdr:spPr>
        <a:xfrm>
          <a:off x="3746500" y="10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1915</xdr:rowOff>
    </xdr:from>
    <xdr:ext cx="534377" cy="259045"/>
    <xdr:sp macro="" textlink="">
      <xdr:nvSpPr>
        <xdr:cNvPr id="145" name="テキスト ボックス 144"/>
        <xdr:cNvSpPr txBox="1"/>
      </xdr:nvSpPr>
      <xdr:spPr>
        <a:xfrm>
          <a:off x="3530111" y="101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90892</xdr:rowOff>
    </xdr:from>
    <xdr:to>
      <xdr:col>15</xdr:col>
      <xdr:colOff>101600</xdr:colOff>
      <xdr:row>59</xdr:row>
      <xdr:rowOff>21042</xdr:rowOff>
    </xdr:to>
    <xdr:sp macro="" textlink="">
      <xdr:nvSpPr>
        <xdr:cNvPr id="146" name="楕円 145"/>
        <xdr:cNvSpPr/>
      </xdr:nvSpPr>
      <xdr:spPr>
        <a:xfrm>
          <a:off x="2857500" y="100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12169</xdr:rowOff>
    </xdr:from>
    <xdr:ext cx="534377" cy="259045"/>
    <xdr:sp macro="" textlink="">
      <xdr:nvSpPr>
        <xdr:cNvPr id="147" name="テキスト ボックス 146"/>
        <xdr:cNvSpPr txBox="1"/>
      </xdr:nvSpPr>
      <xdr:spPr>
        <a:xfrm>
          <a:off x="2641111" y="101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89880</xdr:rowOff>
    </xdr:from>
    <xdr:to>
      <xdr:col>10</xdr:col>
      <xdr:colOff>165100</xdr:colOff>
      <xdr:row>59</xdr:row>
      <xdr:rowOff>20030</xdr:rowOff>
    </xdr:to>
    <xdr:sp macro="" textlink="">
      <xdr:nvSpPr>
        <xdr:cNvPr id="148" name="楕円 147"/>
        <xdr:cNvSpPr/>
      </xdr:nvSpPr>
      <xdr:spPr>
        <a:xfrm>
          <a:off x="1968500" y="100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11157</xdr:rowOff>
    </xdr:from>
    <xdr:ext cx="534377" cy="259045"/>
    <xdr:sp macro="" textlink="">
      <xdr:nvSpPr>
        <xdr:cNvPr id="149" name="テキスト ボックス 148"/>
        <xdr:cNvSpPr txBox="1"/>
      </xdr:nvSpPr>
      <xdr:spPr>
        <a:xfrm>
          <a:off x="1752111" y="101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91072</xdr:rowOff>
    </xdr:from>
    <xdr:to>
      <xdr:col>6</xdr:col>
      <xdr:colOff>38100</xdr:colOff>
      <xdr:row>59</xdr:row>
      <xdr:rowOff>21222</xdr:rowOff>
    </xdr:to>
    <xdr:sp macro="" textlink="">
      <xdr:nvSpPr>
        <xdr:cNvPr id="150" name="楕円 149"/>
        <xdr:cNvSpPr/>
      </xdr:nvSpPr>
      <xdr:spPr>
        <a:xfrm>
          <a:off x="1079500" y="100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12349</xdr:rowOff>
    </xdr:from>
    <xdr:ext cx="534377" cy="259045"/>
    <xdr:sp macro="" textlink="">
      <xdr:nvSpPr>
        <xdr:cNvPr id="151" name="テキスト ボックス 150"/>
        <xdr:cNvSpPr txBox="1"/>
      </xdr:nvSpPr>
      <xdr:spPr>
        <a:xfrm>
          <a:off x="863111" y="101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103262</xdr:rowOff>
    </xdr:from>
    <xdr:to>
      <xdr:col>24</xdr:col>
      <xdr:colOff>63500</xdr:colOff>
      <xdr:row>78</xdr:row>
      <xdr:rowOff>107285</xdr:rowOff>
    </xdr:to>
    <xdr:cxnSp macro="">
      <xdr:nvCxnSpPr>
        <xdr:cNvPr id="178" name="直線コネクタ 177"/>
        <xdr:cNvCxnSpPr/>
      </xdr:nvCxnSpPr>
      <xdr:spPr>
        <a:xfrm flipV="1">
          <a:off x="3797300" y="13476362"/>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104679</xdr:rowOff>
    </xdr:from>
    <xdr:to>
      <xdr:col>19</xdr:col>
      <xdr:colOff>177800</xdr:colOff>
      <xdr:row>78</xdr:row>
      <xdr:rowOff>107285</xdr:rowOff>
    </xdr:to>
    <xdr:cxnSp macro="">
      <xdr:nvCxnSpPr>
        <xdr:cNvPr id="181" name="直線コネクタ 180"/>
        <xdr:cNvCxnSpPr/>
      </xdr:nvCxnSpPr>
      <xdr:spPr>
        <a:xfrm>
          <a:off x="2908300" y="1347777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104679</xdr:rowOff>
    </xdr:from>
    <xdr:to>
      <xdr:col>15</xdr:col>
      <xdr:colOff>50800</xdr:colOff>
      <xdr:row>78</xdr:row>
      <xdr:rowOff>104679</xdr:rowOff>
    </xdr:to>
    <xdr:cxnSp macro="">
      <xdr:nvCxnSpPr>
        <xdr:cNvPr id="184" name="直線コネクタ 183"/>
        <xdr:cNvCxnSpPr/>
      </xdr:nvCxnSpPr>
      <xdr:spPr>
        <a:xfrm>
          <a:off x="2019300" y="13477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104084</xdr:rowOff>
    </xdr:from>
    <xdr:to>
      <xdr:col>10</xdr:col>
      <xdr:colOff>114300</xdr:colOff>
      <xdr:row>78</xdr:row>
      <xdr:rowOff>104679</xdr:rowOff>
    </xdr:to>
    <xdr:cxnSp macro="">
      <xdr:nvCxnSpPr>
        <xdr:cNvPr id="187" name="直線コネクタ 186"/>
        <xdr:cNvCxnSpPr/>
      </xdr:nvCxnSpPr>
      <xdr:spPr>
        <a:xfrm>
          <a:off x="1130300" y="1347718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52462</xdr:rowOff>
    </xdr:from>
    <xdr:to>
      <xdr:col>24</xdr:col>
      <xdr:colOff>114300</xdr:colOff>
      <xdr:row>78</xdr:row>
      <xdr:rowOff>154062</xdr:rowOff>
    </xdr:to>
    <xdr:sp macro="" textlink="">
      <xdr:nvSpPr>
        <xdr:cNvPr id="197" name="楕円 196"/>
        <xdr:cNvSpPr/>
      </xdr:nvSpPr>
      <xdr:spPr>
        <a:xfrm>
          <a:off x="4584700" y="134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138839</xdr:rowOff>
    </xdr:from>
    <xdr:ext cx="378565" cy="259045"/>
    <xdr:sp macro="" textlink="">
      <xdr:nvSpPr>
        <xdr:cNvPr id="198" name="維持補修費該当値テキスト"/>
        <xdr:cNvSpPr txBox="1"/>
      </xdr:nvSpPr>
      <xdr:spPr>
        <a:xfrm>
          <a:off x="4686300" y="13340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56485</xdr:rowOff>
    </xdr:from>
    <xdr:to>
      <xdr:col>20</xdr:col>
      <xdr:colOff>38100</xdr:colOff>
      <xdr:row>78</xdr:row>
      <xdr:rowOff>158085</xdr:rowOff>
    </xdr:to>
    <xdr:sp macro="" textlink="">
      <xdr:nvSpPr>
        <xdr:cNvPr id="199" name="楕円 198"/>
        <xdr:cNvSpPr/>
      </xdr:nvSpPr>
      <xdr:spPr>
        <a:xfrm>
          <a:off x="3746500" y="134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149212</xdr:rowOff>
    </xdr:from>
    <xdr:ext cx="378565" cy="259045"/>
    <xdr:sp macro="" textlink="">
      <xdr:nvSpPr>
        <xdr:cNvPr id="200" name="テキスト ボックス 199"/>
        <xdr:cNvSpPr txBox="1"/>
      </xdr:nvSpPr>
      <xdr:spPr>
        <a:xfrm>
          <a:off x="3608017" y="1352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53879</xdr:rowOff>
    </xdr:from>
    <xdr:to>
      <xdr:col>15</xdr:col>
      <xdr:colOff>101600</xdr:colOff>
      <xdr:row>78</xdr:row>
      <xdr:rowOff>155479</xdr:rowOff>
    </xdr:to>
    <xdr:sp macro="" textlink="">
      <xdr:nvSpPr>
        <xdr:cNvPr id="201" name="楕円 200"/>
        <xdr:cNvSpPr/>
      </xdr:nvSpPr>
      <xdr:spPr>
        <a:xfrm>
          <a:off x="2857500" y="134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146606</xdr:rowOff>
    </xdr:from>
    <xdr:ext cx="378565" cy="259045"/>
    <xdr:sp macro="" textlink="">
      <xdr:nvSpPr>
        <xdr:cNvPr id="202" name="テキスト ボックス 201"/>
        <xdr:cNvSpPr txBox="1"/>
      </xdr:nvSpPr>
      <xdr:spPr>
        <a:xfrm>
          <a:off x="2719017" y="13519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53879</xdr:rowOff>
    </xdr:from>
    <xdr:to>
      <xdr:col>10</xdr:col>
      <xdr:colOff>165100</xdr:colOff>
      <xdr:row>78</xdr:row>
      <xdr:rowOff>155479</xdr:rowOff>
    </xdr:to>
    <xdr:sp macro="" textlink="">
      <xdr:nvSpPr>
        <xdr:cNvPr id="203" name="楕円 202"/>
        <xdr:cNvSpPr/>
      </xdr:nvSpPr>
      <xdr:spPr>
        <a:xfrm>
          <a:off x="1968500" y="134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146606</xdr:rowOff>
    </xdr:from>
    <xdr:ext cx="378565" cy="259045"/>
    <xdr:sp macro="" textlink="">
      <xdr:nvSpPr>
        <xdr:cNvPr id="204" name="テキスト ボックス 203"/>
        <xdr:cNvSpPr txBox="1"/>
      </xdr:nvSpPr>
      <xdr:spPr>
        <a:xfrm>
          <a:off x="1830017" y="13519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53284</xdr:rowOff>
    </xdr:from>
    <xdr:to>
      <xdr:col>6</xdr:col>
      <xdr:colOff>38100</xdr:colOff>
      <xdr:row>78</xdr:row>
      <xdr:rowOff>154884</xdr:rowOff>
    </xdr:to>
    <xdr:sp macro="" textlink="">
      <xdr:nvSpPr>
        <xdr:cNvPr id="205" name="楕円 204"/>
        <xdr:cNvSpPr/>
      </xdr:nvSpPr>
      <xdr:spPr>
        <a:xfrm>
          <a:off x="1079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146011</xdr:rowOff>
    </xdr:from>
    <xdr:ext cx="378565" cy="259045"/>
    <xdr:sp macro="" textlink="">
      <xdr:nvSpPr>
        <xdr:cNvPr id="206" name="テキスト ボックス 205"/>
        <xdr:cNvSpPr txBox="1"/>
      </xdr:nvSpPr>
      <xdr:spPr>
        <a:xfrm>
          <a:off x="941017" y="13519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28003</xdr:rowOff>
    </xdr:from>
    <xdr:to>
      <xdr:col>24</xdr:col>
      <xdr:colOff>63500</xdr:colOff>
      <xdr:row>96</xdr:row>
      <xdr:rowOff>112788</xdr:rowOff>
    </xdr:to>
    <xdr:cxnSp macro="">
      <xdr:nvCxnSpPr>
        <xdr:cNvPr id="236" name="直線コネクタ 235"/>
        <xdr:cNvCxnSpPr/>
      </xdr:nvCxnSpPr>
      <xdr:spPr>
        <a:xfrm flipV="1">
          <a:off x="3797300" y="16487203"/>
          <a:ext cx="838200" cy="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112788</xdr:rowOff>
    </xdr:from>
    <xdr:to>
      <xdr:col>19</xdr:col>
      <xdr:colOff>177800</xdr:colOff>
      <xdr:row>96</xdr:row>
      <xdr:rowOff>115329</xdr:rowOff>
    </xdr:to>
    <xdr:cxnSp macro="">
      <xdr:nvCxnSpPr>
        <xdr:cNvPr id="239" name="直線コネクタ 238"/>
        <xdr:cNvCxnSpPr/>
      </xdr:nvCxnSpPr>
      <xdr:spPr>
        <a:xfrm flipV="1">
          <a:off x="2908300" y="16571988"/>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115329</xdr:rowOff>
    </xdr:from>
    <xdr:to>
      <xdr:col>15</xdr:col>
      <xdr:colOff>50800</xdr:colOff>
      <xdr:row>97</xdr:row>
      <xdr:rowOff>48997</xdr:rowOff>
    </xdr:to>
    <xdr:cxnSp macro="">
      <xdr:nvCxnSpPr>
        <xdr:cNvPr id="242" name="直線コネクタ 241"/>
        <xdr:cNvCxnSpPr/>
      </xdr:nvCxnSpPr>
      <xdr:spPr>
        <a:xfrm flipV="1">
          <a:off x="2019300" y="16574529"/>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48997</xdr:rowOff>
    </xdr:from>
    <xdr:to>
      <xdr:col>10</xdr:col>
      <xdr:colOff>114300</xdr:colOff>
      <xdr:row>97</xdr:row>
      <xdr:rowOff>148641</xdr:rowOff>
    </xdr:to>
    <xdr:cxnSp macro="">
      <xdr:nvCxnSpPr>
        <xdr:cNvPr id="245" name="直線コネクタ 244"/>
        <xdr:cNvCxnSpPr/>
      </xdr:nvCxnSpPr>
      <xdr:spPr>
        <a:xfrm flipV="1">
          <a:off x="1130300" y="16679647"/>
          <a:ext cx="889000" cy="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148653</xdr:rowOff>
    </xdr:from>
    <xdr:to>
      <xdr:col>24</xdr:col>
      <xdr:colOff>114300</xdr:colOff>
      <xdr:row>96</xdr:row>
      <xdr:rowOff>78803</xdr:rowOff>
    </xdr:to>
    <xdr:sp macro="" textlink="">
      <xdr:nvSpPr>
        <xdr:cNvPr id="255" name="楕円 254"/>
        <xdr:cNvSpPr/>
      </xdr:nvSpPr>
      <xdr:spPr>
        <a:xfrm>
          <a:off x="4584700" y="164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xdr:rowOff>
    </xdr:from>
    <xdr:ext cx="599010" cy="259045"/>
    <xdr:sp macro="" textlink="">
      <xdr:nvSpPr>
        <xdr:cNvPr id="256" name="扶助費該当値テキスト"/>
        <xdr:cNvSpPr txBox="1"/>
      </xdr:nvSpPr>
      <xdr:spPr>
        <a:xfrm>
          <a:off x="4686300" y="1628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61988</xdr:rowOff>
    </xdr:from>
    <xdr:to>
      <xdr:col>20</xdr:col>
      <xdr:colOff>38100</xdr:colOff>
      <xdr:row>96</xdr:row>
      <xdr:rowOff>163588</xdr:rowOff>
    </xdr:to>
    <xdr:sp macro="" textlink="">
      <xdr:nvSpPr>
        <xdr:cNvPr id="257" name="楕円 256"/>
        <xdr:cNvSpPr/>
      </xdr:nvSpPr>
      <xdr:spPr>
        <a:xfrm>
          <a:off x="3746500" y="165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154715</xdr:rowOff>
    </xdr:from>
    <xdr:ext cx="534377" cy="259045"/>
    <xdr:sp macro="" textlink="">
      <xdr:nvSpPr>
        <xdr:cNvPr id="258" name="テキスト ボックス 257"/>
        <xdr:cNvSpPr txBox="1"/>
      </xdr:nvSpPr>
      <xdr:spPr>
        <a:xfrm>
          <a:off x="3530111" y="166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64529</xdr:rowOff>
    </xdr:from>
    <xdr:to>
      <xdr:col>15</xdr:col>
      <xdr:colOff>101600</xdr:colOff>
      <xdr:row>96</xdr:row>
      <xdr:rowOff>166129</xdr:rowOff>
    </xdr:to>
    <xdr:sp macro="" textlink="">
      <xdr:nvSpPr>
        <xdr:cNvPr id="259" name="楕円 258"/>
        <xdr:cNvSpPr/>
      </xdr:nvSpPr>
      <xdr:spPr>
        <a:xfrm>
          <a:off x="2857500" y="165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157256</xdr:rowOff>
    </xdr:from>
    <xdr:ext cx="534377" cy="259045"/>
    <xdr:sp macro="" textlink="">
      <xdr:nvSpPr>
        <xdr:cNvPr id="260" name="テキスト ボックス 259"/>
        <xdr:cNvSpPr txBox="1"/>
      </xdr:nvSpPr>
      <xdr:spPr>
        <a:xfrm>
          <a:off x="2641111" y="166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169647</xdr:rowOff>
    </xdr:from>
    <xdr:to>
      <xdr:col>10</xdr:col>
      <xdr:colOff>165100</xdr:colOff>
      <xdr:row>97</xdr:row>
      <xdr:rowOff>99797</xdr:rowOff>
    </xdr:to>
    <xdr:sp macro="" textlink="">
      <xdr:nvSpPr>
        <xdr:cNvPr id="261" name="楕円 260"/>
        <xdr:cNvSpPr/>
      </xdr:nvSpPr>
      <xdr:spPr>
        <a:xfrm>
          <a:off x="1968500" y="166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90924</xdr:rowOff>
    </xdr:from>
    <xdr:ext cx="534377" cy="259045"/>
    <xdr:sp macro="" textlink="">
      <xdr:nvSpPr>
        <xdr:cNvPr id="262" name="テキスト ボックス 261"/>
        <xdr:cNvSpPr txBox="1"/>
      </xdr:nvSpPr>
      <xdr:spPr>
        <a:xfrm>
          <a:off x="1752111" y="167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97841</xdr:rowOff>
    </xdr:from>
    <xdr:to>
      <xdr:col>6</xdr:col>
      <xdr:colOff>38100</xdr:colOff>
      <xdr:row>98</xdr:row>
      <xdr:rowOff>27991</xdr:rowOff>
    </xdr:to>
    <xdr:sp macro="" textlink="">
      <xdr:nvSpPr>
        <xdr:cNvPr id="263" name="楕円 262"/>
        <xdr:cNvSpPr/>
      </xdr:nvSpPr>
      <xdr:spPr>
        <a:xfrm>
          <a:off x="1079500" y="167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19118</xdr:rowOff>
    </xdr:from>
    <xdr:ext cx="534377" cy="259045"/>
    <xdr:sp macro="" textlink="">
      <xdr:nvSpPr>
        <xdr:cNvPr id="264" name="テキスト ボックス 263"/>
        <xdr:cNvSpPr txBox="1"/>
      </xdr:nvSpPr>
      <xdr:spPr>
        <a:xfrm>
          <a:off x="863111" y="168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62357</xdr:rowOff>
    </xdr:from>
    <xdr:to>
      <xdr:col>55</xdr:col>
      <xdr:colOff>0</xdr:colOff>
      <xdr:row>36</xdr:row>
      <xdr:rowOff>74257</xdr:rowOff>
    </xdr:to>
    <xdr:cxnSp macro="">
      <xdr:nvCxnSpPr>
        <xdr:cNvPr id="293" name="直線コネクタ 292"/>
        <xdr:cNvCxnSpPr/>
      </xdr:nvCxnSpPr>
      <xdr:spPr>
        <a:xfrm flipV="1">
          <a:off x="9639300" y="6234557"/>
          <a:ext cx="8382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74257</xdr:rowOff>
    </xdr:from>
    <xdr:to>
      <xdr:col>50</xdr:col>
      <xdr:colOff>114300</xdr:colOff>
      <xdr:row>36</xdr:row>
      <xdr:rowOff>81674</xdr:rowOff>
    </xdr:to>
    <xdr:cxnSp macro="">
      <xdr:nvCxnSpPr>
        <xdr:cNvPr id="296" name="直線コネクタ 295"/>
        <xdr:cNvCxnSpPr/>
      </xdr:nvCxnSpPr>
      <xdr:spPr>
        <a:xfrm flipV="1">
          <a:off x="8750300" y="6246457"/>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81674</xdr:rowOff>
    </xdr:from>
    <xdr:to>
      <xdr:col>45</xdr:col>
      <xdr:colOff>177800</xdr:colOff>
      <xdr:row>36</xdr:row>
      <xdr:rowOff>98806</xdr:rowOff>
    </xdr:to>
    <xdr:cxnSp macro="">
      <xdr:nvCxnSpPr>
        <xdr:cNvPr id="299" name="直線コネクタ 298"/>
        <xdr:cNvCxnSpPr/>
      </xdr:nvCxnSpPr>
      <xdr:spPr>
        <a:xfrm flipV="1">
          <a:off x="7861300" y="6253874"/>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73152</xdr:rowOff>
    </xdr:from>
    <xdr:to>
      <xdr:col>41</xdr:col>
      <xdr:colOff>50800</xdr:colOff>
      <xdr:row>36</xdr:row>
      <xdr:rowOff>98806</xdr:rowOff>
    </xdr:to>
    <xdr:cxnSp macro="">
      <xdr:nvCxnSpPr>
        <xdr:cNvPr id="302" name="直線コネクタ 301"/>
        <xdr:cNvCxnSpPr/>
      </xdr:nvCxnSpPr>
      <xdr:spPr>
        <a:xfrm>
          <a:off x="6972300" y="6245352"/>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6" name="テキスト ボックス 305"/>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xdr:rowOff>
    </xdr:from>
    <xdr:to>
      <xdr:col>55</xdr:col>
      <xdr:colOff>50800</xdr:colOff>
      <xdr:row>36</xdr:row>
      <xdr:rowOff>113157</xdr:rowOff>
    </xdr:to>
    <xdr:sp macro="" textlink="">
      <xdr:nvSpPr>
        <xdr:cNvPr id="312" name="楕円 311"/>
        <xdr:cNvSpPr/>
      </xdr:nvSpPr>
      <xdr:spPr>
        <a:xfrm>
          <a:off x="104267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161434</xdr:rowOff>
    </xdr:from>
    <xdr:ext cx="534377" cy="259045"/>
    <xdr:sp macro="" textlink="">
      <xdr:nvSpPr>
        <xdr:cNvPr id="313" name="補助費等該当値テキスト"/>
        <xdr:cNvSpPr txBox="1"/>
      </xdr:nvSpPr>
      <xdr:spPr>
        <a:xfrm>
          <a:off x="10528300" y="61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23457</xdr:rowOff>
    </xdr:from>
    <xdr:to>
      <xdr:col>50</xdr:col>
      <xdr:colOff>165100</xdr:colOff>
      <xdr:row>36</xdr:row>
      <xdr:rowOff>125057</xdr:rowOff>
    </xdr:to>
    <xdr:sp macro="" textlink="">
      <xdr:nvSpPr>
        <xdr:cNvPr id="314" name="楕円 313"/>
        <xdr:cNvSpPr/>
      </xdr:nvSpPr>
      <xdr:spPr>
        <a:xfrm>
          <a:off x="9588500" y="61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116184</xdr:rowOff>
    </xdr:from>
    <xdr:ext cx="534377" cy="259045"/>
    <xdr:sp macro="" textlink="">
      <xdr:nvSpPr>
        <xdr:cNvPr id="315" name="テキスト ボックス 314"/>
        <xdr:cNvSpPr txBox="1"/>
      </xdr:nvSpPr>
      <xdr:spPr>
        <a:xfrm>
          <a:off x="9372111" y="62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30874</xdr:rowOff>
    </xdr:from>
    <xdr:to>
      <xdr:col>46</xdr:col>
      <xdr:colOff>38100</xdr:colOff>
      <xdr:row>36</xdr:row>
      <xdr:rowOff>132474</xdr:rowOff>
    </xdr:to>
    <xdr:sp macro="" textlink="">
      <xdr:nvSpPr>
        <xdr:cNvPr id="316" name="楕円 315"/>
        <xdr:cNvSpPr/>
      </xdr:nvSpPr>
      <xdr:spPr>
        <a:xfrm>
          <a:off x="8699500" y="62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123601</xdr:rowOff>
    </xdr:from>
    <xdr:ext cx="534377" cy="259045"/>
    <xdr:sp macro="" textlink="">
      <xdr:nvSpPr>
        <xdr:cNvPr id="317" name="テキスト ボックス 316"/>
        <xdr:cNvSpPr txBox="1"/>
      </xdr:nvSpPr>
      <xdr:spPr>
        <a:xfrm>
          <a:off x="8483111" y="62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48006</xdr:rowOff>
    </xdr:from>
    <xdr:to>
      <xdr:col>41</xdr:col>
      <xdr:colOff>101600</xdr:colOff>
      <xdr:row>36</xdr:row>
      <xdr:rowOff>149606</xdr:rowOff>
    </xdr:to>
    <xdr:sp macro="" textlink="">
      <xdr:nvSpPr>
        <xdr:cNvPr id="318" name="楕円 317"/>
        <xdr:cNvSpPr/>
      </xdr:nvSpPr>
      <xdr:spPr>
        <a:xfrm>
          <a:off x="78105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140733</xdr:rowOff>
    </xdr:from>
    <xdr:ext cx="534377" cy="259045"/>
    <xdr:sp macro="" textlink="">
      <xdr:nvSpPr>
        <xdr:cNvPr id="319" name="テキスト ボックス 318"/>
        <xdr:cNvSpPr txBox="1"/>
      </xdr:nvSpPr>
      <xdr:spPr>
        <a:xfrm>
          <a:off x="7594111" y="63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22352</xdr:rowOff>
    </xdr:from>
    <xdr:to>
      <xdr:col>36</xdr:col>
      <xdr:colOff>165100</xdr:colOff>
      <xdr:row>36</xdr:row>
      <xdr:rowOff>123952</xdr:rowOff>
    </xdr:to>
    <xdr:sp macro="" textlink="">
      <xdr:nvSpPr>
        <xdr:cNvPr id="320" name="楕円 319"/>
        <xdr:cNvSpPr/>
      </xdr:nvSpPr>
      <xdr:spPr>
        <a:xfrm>
          <a:off x="6921500" y="61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115079</xdr:rowOff>
    </xdr:from>
    <xdr:ext cx="534377" cy="259045"/>
    <xdr:sp macro="" textlink="">
      <xdr:nvSpPr>
        <xdr:cNvPr id="321" name="テキスト ボックス 320"/>
        <xdr:cNvSpPr txBox="1"/>
      </xdr:nvSpPr>
      <xdr:spPr>
        <a:xfrm>
          <a:off x="6705111" y="62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162675</xdr:rowOff>
    </xdr:from>
    <xdr:to>
      <xdr:col>55</xdr:col>
      <xdr:colOff>0</xdr:colOff>
      <xdr:row>57</xdr:row>
      <xdr:rowOff>46008</xdr:rowOff>
    </xdr:to>
    <xdr:cxnSp macro="">
      <xdr:nvCxnSpPr>
        <xdr:cNvPr id="346" name="直線コネクタ 345"/>
        <xdr:cNvCxnSpPr/>
      </xdr:nvCxnSpPr>
      <xdr:spPr>
        <a:xfrm>
          <a:off x="9639300" y="9763875"/>
          <a:ext cx="8382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162675</xdr:rowOff>
    </xdr:from>
    <xdr:to>
      <xdr:col>50</xdr:col>
      <xdr:colOff>114300</xdr:colOff>
      <xdr:row>57</xdr:row>
      <xdr:rowOff>51569</xdr:rowOff>
    </xdr:to>
    <xdr:cxnSp macro="">
      <xdr:nvCxnSpPr>
        <xdr:cNvPr id="349" name="直線コネクタ 348"/>
        <xdr:cNvCxnSpPr/>
      </xdr:nvCxnSpPr>
      <xdr:spPr>
        <a:xfrm flipV="1">
          <a:off x="8750300" y="9763875"/>
          <a:ext cx="889000" cy="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3397</xdr:rowOff>
    </xdr:from>
    <xdr:to>
      <xdr:col>45</xdr:col>
      <xdr:colOff>177800</xdr:colOff>
      <xdr:row>57</xdr:row>
      <xdr:rowOff>51569</xdr:rowOff>
    </xdr:to>
    <xdr:cxnSp macro="">
      <xdr:nvCxnSpPr>
        <xdr:cNvPr id="352" name="直線コネクタ 351"/>
        <xdr:cNvCxnSpPr/>
      </xdr:nvCxnSpPr>
      <xdr:spPr>
        <a:xfrm>
          <a:off x="7861300" y="9776047"/>
          <a:ext cx="889000" cy="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153536</xdr:rowOff>
    </xdr:from>
    <xdr:to>
      <xdr:col>41</xdr:col>
      <xdr:colOff>50800</xdr:colOff>
      <xdr:row>57</xdr:row>
      <xdr:rowOff>3397</xdr:rowOff>
    </xdr:to>
    <xdr:cxnSp macro="">
      <xdr:nvCxnSpPr>
        <xdr:cNvPr id="355" name="直線コネクタ 354"/>
        <xdr:cNvCxnSpPr/>
      </xdr:nvCxnSpPr>
      <xdr:spPr>
        <a:xfrm>
          <a:off x="6972300" y="9754736"/>
          <a:ext cx="889000" cy="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166658</xdr:rowOff>
    </xdr:from>
    <xdr:to>
      <xdr:col>55</xdr:col>
      <xdr:colOff>50800</xdr:colOff>
      <xdr:row>57</xdr:row>
      <xdr:rowOff>96808</xdr:rowOff>
    </xdr:to>
    <xdr:sp macro="" textlink="">
      <xdr:nvSpPr>
        <xdr:cNvPr id="365" name="楕円 364"/>
        <xdr:cNvSpPr/>
      </xdr:nvSpPr>
      <xdr:spPr>
        <a:xfrm>
          <a:off x="10426700" y="97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81585</xdr:rowOff>
    </xdr:from>
    <xdr:ext cx="534377" cy="259045"/>
    <xdr:sp macro="" textlink="">
      <xdr:nvSpPr>
        <xdr:cNvPr id="366" name="普通建設事業費該当値テキスト"/>
        <xdr:cNvSpPr txBox="1"/>
      </xdr:nvSpPr>
      <xdr:spPr>
        <a:xfrm>
          <a:off x="10528300" y="968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111875</xdr:rowOff>
    </xdr:from>
    <xdr:to>
      <xdr:col>50</xdr:col>
      <xdr:colOff>165100</xdr:colOff>
      <xdr:row>57</xdr:row>
      <xdr:rowOff>42025</xdr:rowOff>
    </xdr:to>
    <xdr:sp macro="" textlink="">
      <xdr:nvSpPr>
        <xdr:cNvPr id="367" name="楕円 366"/>
        <xdr:cNvSpPr/>
      </xdr:nvSpPr>
      <xdr:spPr>
        <a:xfrm>
          <a:off x="9588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33152</xdr:rowOff>
    </xdr:from>
    <xdr:ext cx="534377" cy="259045"/>
    <xdr:sp macro="" textlink="">
      <xdr:nvSpPr>
        <xdr:cNvPr id="368" name="テキスト ボックス 367"/>
        <xdr:cNvSpPr txBox="1"/>
      </xdr:nvSpPr>
      <xdr:spPr>
        <a:xfrm>
          <a:off x="9372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769</xdr:rowOff>
    </xdr:from>
    <xdr:to>
      <xdr:col>46</xdr:col>
      <xdr:colOff>38100</xdr:colOff>
      <xdr:row>57</xdr:row>
      <xdr:rowOff>102369</xdr:rowOff>
    </xdr:to>
    <xdr:sp macro="" textlink="">
      <xdr:nvSpPr>
        <xdr:cNvPr id="369" name="楕円 368"/>
        <xdr:cNvSpPr/>
      </xdr:nvSpPr>
      <xdr:spPr>
        <a:xfrm>
          <a:off x="8699500" y="97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93496</xdr:rowOff>
    </xdr:from>
    <xdr:ext cx="534377" cy="259045"/>
    <xdr:sp macro="" textlink="">
      <xdr:nvSpPr>
        <xdr:cNvPr id="370" name="テキスト ボックス 369"/>
        <xdr:cNvSpPr txBox="1"/>
      </xdr:nvSpPr>
      <xdr:spPr>
        <a:xfrm>
          <a:off x="8483111" y="98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124047</xdr:rowOff>
    </xdr:from>
    <xdr:to>
      <xdr:col>41</xdr:col>
      <xdr:colOff>101600</xdr:colOff>
      <xdr:row>57</xdr:row>
      <xdr:rowOff>54197</xdr:rowOff>
    </xdr:to>
    <xdr:sp macro="" textlink="">
      <xdr:nvSpPr>
        <xdr:cNvPr id="371" name="楕円 370"/>
        <xdr:cNvSpPr/>
      </xdr:nvSpPr>
      <xdr:spPr>
        <a:xfrm>
          <a:off x="7810500" y="97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45324</xdr:rowOff>
    </xdr:from>
    <xdr:ext cx="534377" cy="259045"/>
    <xdr:sp macro="" textlink="">
      <xdr:nvSpPr>
        <xdr:cNvPr id="372" name="テキスト ボックス 371"/>
        <xdr:cNvSpPr txBox="1"/>
      </xdr:nvSpPr>
      <xdr:spPr>
        <a:xfrm>
          <a:off x="7594111" y="98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102736</xdr:rowOff>
    </xdr:from>
    <xdr:to>
      <xdr:col>36</xdr:col>
      <xdr:colOff>165100</xdr:colOff>
      <xdr:row>57</xdr:row>
      <xdr:rowOff>32886</xdr:rowOff>
    </xdr:to>
    <xdr:sp macro="" textlink="">
      <xdr:nvSpPr>
        <xdr:cNvPr id="373" name="楕円 372"/>
        <xdr:cNvSpPr/>
      </xdr:nvSpPr>
      <xdr:spPr>
        <a:xfrm>
          <a:off x="6921500" y="97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24013</xdr:rowOff>
    </xdr:from>
    <xdr:ext cx="534377" cy="259045"/>
    <xdr:sp macro="" textlink="">
      <xdr:nvSpPr>
        <xdr:cNvPr id="374" name="テキスト ボックス 373"/>
        <xdr:cNvSpPr txBox="1"/>
      </xdr:nvSpPr>
      <xdr:spPr>
        <a:xfrm>
          <a:off x="6705111" y="97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95250</xdr:rowOff>
    </xdr:from>
    <xdr:to>
      <xdr:col>55</xdr:col>
      <xdr:colOff>0</xdr:colOff>
      <xdr:row>78</xdr:row>
      <xdr:rowOff>121234</xdr:rowOff>
    </xdr:to>
    <xdr:cxnSp macro="">
      <xdr:nvCxnSpPr>
        <xdr:cNvPr id="403" name="直線コネクタ 402"/>
        <xdr:cNvCxnSpPr/>
      </xdr:nvCxnSpPr>
      <xdr:spPr>
        <a:xfrm flipV="1">
          <a:off x="9639300" y="13468350"/>
          <a:ext cx="8382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121234</xdr:rowOff>
    </xdr:from>
    <xdr:to>
      <xdr:col>50</xdr:col>
      <xdr:colOff>114300</xdr:colOff>
      <xdr:row>79</xdr:row>
      <xdr:rowOff>26594</xdr:rowOff>
    </xdr:to>
    <xdr:cxnSp macro="">
      <xdr:nvCxnSpPr>
        <xdr:cNvPr id="406" name="直線コネクタ 405"/>
        <xdr:cNvCxnSpPr/>
      </xdr:nvCxnSpPr>
      <xdr:spPr>
        <a:xfrm flipV="1">
          <a:off x="8750300" y="13494334"/>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26594</xdr:rowOff>
    </xdr:from>
    <xdr:to>
      <xdr:col>45</xdr:col>
      <xdr:colOff>177800</xdr:colOff>
      <xdr:row>79</xdr:row>
      <xdr:rowOff>44450</xdr:rowOff>
    </xdr:to>
    <xdr:cxnSp macro="">
      <xdr:nvCxnSpPr>
        <xdr:cNvPr id="409" name="直線コネクタ 408"/>
        <xdr:cNvCxnSpPr/>
      </xdr:nvCxnSpPr>
      <xdr:spPr>
        <a:xfrm flipV="1">
          <a:off x="7861300" y="13571144"/>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118377</xdr:rowOff>
    </xdr:from>
    <xdr:to>
      <xdr:col>41</xdr:col>
      <xdr:colOff>50800</xdr:colOff>
      <xdr:row>79</xdr:row>
      <xdr:rowOff>44450</xdr:rowOff>
    </xdr:to>
    <xdr:cxnSp macro="">
      <xdr:nvCxnSpPr>
        <xdr:cNvPr id="412" name="直線コネクタ 411"/>
        <xdr:cNvCxnSpPr/>
      </xdr:nvCxnSpPr>
      <xdr:spPr>
        <a:xfrm>
          <a:off x="6972300" y="13491477"/>
          <a:ext cx="889000" cy="9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44450</xdr:rowOff>
    </xdr:from>
    <xdr:to>
      <xdr:col>55</xdr:col>
      <xdr:colOff>50800</xdr:colOff>
      <xdr:row>78</xdr:row>
      <xdr:rowOff>146050</xdr:rowOff>
    </xdr:to>
    <xdr:sp macro="" textlink="">
      <xdr:nvSpPr>
        <xdr:cNvPr id="422" name="楕円 421"/>
        <xdr:cNvSpPr/>
      </xdr:nvSpPr>
      <xdr:spPr>
        <a:xfrm>
          <a:off x="10426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130827</xdr:rowOff>
    </xdr:from>
    <xdr:ext cx="469744" cy="259045"/>
    <xdr:sp macro="" textlink="">
      <xdr:nvSpPr>
        <xdr:cNvPr id="423" name="普通建設事業費 （ うち新規整備　）該当値テキスト"/>
        <xdr:cNvSpPr txBox="1"/>
      </xdr:nvSpPr>
      <xdr:spPr>
        <a:xfrm>
          <a:off x="105283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70434</xdr:rowOff>
    </xdr:from>
    <xdr:to>
      <xdr:col>50</xdr:col>
      <xdr:colOff>165100</xdr:colOff>
      <xdr:row>79</xdr:row>
      <xdr:rowOff>584</xdr:rowOff>
    </xdr:to>
    <xdr:sp macro="" textlink="">
      <xdr:nvSpPr>
        <xdr:cNvPr id="424" name="楕円 423"/>
        <xdr:cNvSpPr/>
      </xdr:nvSpPr>
      <xdr:spPr>
        <a:xfrm>
          <a:off x="9588500" y="134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163161</xdr:rowOff>
    </xdr:from>
    <xdr:ext cx="469744" cy="259045"/>
    <xdr:sp macro="" textlink="">
      <xdr:nvSpPr>
        <xdr:cNvPr id="425" name="テキスト ボックス 424"/>
        <xdr:cNvSpPr txBox="1"/>
      </xdr:nvSpPr>
      <xdr:spPr>
        <a:xfrm>
          <a:off x="9404428" y="135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147244</xdr:rowOff>
    </xdr:from>
    <xdr:to>
      <xdr:col>46</xdr:col>
      <xdr:colOff>38100</xdr:colOff>
      <xdr:row>79</xdr:row>
      <xdr:rowOff>77394</xdr:rowOff>
    </xdr:to>
    <xdr:sp macro="" textlink="">
      <xdr:nvSpPr>
        <xdr:cNvPr id="426" name="楕円 425"/>
        <xdr:cNvSpPr/>
      </xdr:nvSpPr>
      <xdr:spPr>
        <a:xfrm>
          <a:off x="8699500" y="135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68521</xdr:rowOff>
    </xdr:from>
    <xdr:ext cx="469744" cy="259045"/>
    <xdr:sp macro="" textlink="">
      <xdr:nvSpPr>
        <xdr:cNvPr id="427" name="テキスト ボックス 426"/>
        <xdr:cNvSpPr txBox="1"/>
      </xdr:nvSpPr>
      <xdr:spPr>
        <a:xfrm>
          <a:off x="8515428" y="136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8" name="楕円 427"/>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9" name="テキスト ボックス 428"/>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67577</xdr:rowOff>
    </xdr:from>
    <xdr:to>
      <xdr:col>36</xdr:col>
      <xdr:colOff>165100</xdr:colOff>
      <xdr:row>78</xdr:row>
      <xdr:rowOff>169177</xdr:rowOff>
    </xdr:to>
    <xdr:sp macro="" textlink="">
      <xdr:nvSpPr>
        <xdr:cNvPr id="430" name="楕円 429"/>
        <xdr:cNvSpPr/>
      </xdr:nvSpPr>
      <xdr:spPr>
        <a:xfrm>
          <a:off x="6921500" y="134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160304</xdr:rowOff>
    </xdr:from>
    <xdr:ext cx="469744" cy="259045"/>
    <xdr:sp macro="" textlink="">
      <xdr:nvSpPr>
        <xdr:cNvPr id="431" name="テキスト ボックス 430"/>
        <xdr:cNvSpPr txBox="1"/>
      </xdr:nvSpPr>
      <xdr:spPr>
        <a:xfrm>
          <a:off x="6737428" y="1353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42120</xdr:rowOff>
    </xdr:from>
    <xdr:to>
      <xdr:col>55</xdr:col>
      <xdr:colOff>0</xdr:colOff>
      <xdr:row>98</xdr:row>
      <xdr:rowOff>145655</xdr:rowOff>
    </xdr:to>
    <xdr:cxnSp macro="">
      <xdr:nvCxnSpPr>
        <xdr:cNvPr id="462" name="直線コネクタ 461"/>
        <xdr:cNvCxnSpPr/>
      </xdr:nvCxnSpPr>
      <xdr:spPr>
        <a:xfrm>
          <a:off x="9639300" y="16844220"/>
          <a:ext cx="838200" cy="10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42120</xdr:rowOff>
    </xdr:from>
    <xdr:to>
      <xdr:col>50</xdr:col>
      <xdr:colOff>114300</xdr:colOff>
      <xdr:row>98</xdr:row>
      <xdr:rowOff>76367</xdr:rowOff>
    </xdr:to>
    <xdr:cxnSp macro="">
      <xdr:nvCxnSpPr>
        <xdr:cNvPr id="465" name="直線コネクタ 464"/>
        <xdr:cNvCxnSpPr/>
      </xdr:nvCxnSpPr>
      <xdr:spPr>
        <a:xfrm flipV="1">
          <a:off x="8750300" y="16844220"/>
          <a:ext cx="889000" cy="3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71774</xdr:rowOff>
    </xdr:from>
    <xdr:to>
      <xdr:col>45</xdr:col>
      <xdr:colOff>177800</xdr:colOff>
      <xdr:row>98</xdr:row>
      <xdr:rowOff>76367</xdr:rowOff>
    </xdr:to>
    <xdr:cxnSp macro="">
      <xdr:nvCxnSpPr>
        <xdr:cNvPr id="468" name="直線コネクタ 467"/>
        <xdr:cNvCxnSpPr/>
      </xdr:nvCxnSpPr>
      <xdr:spPr>
        <a:xfrm>
          <a:off x="7861300" y="16873874"/>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71774</xdr:rowOff>
    </xdr:from>
    <xdr:to>
      <xdr:col>41</xdr:col>
      <xdr:colOff>50800</xdr:colOff>
      <xdr:row>98</xdr:row>
      <xdr:rowOff>118179</xdr:rowOff>
    </xdr:to>
    <xdr:cxnSp macro="">
      <xdr:nvCxnSpPr>
        <xdr:cNvPr id="471" name="直線コネクタ 470"/>
        <xdr:cNvCxnSpPr/>
      </xdr:nvCxnSpPr>
      <xdr:spPr>
        <a:xfrm flipV="1">
          <a:off x="6972300" y="16873874"/>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94855</xdr:rowOff>
    </xdr:from>
    <xdr:to>
      <xdr:col>55</xdr:col>
      <xdr:colOff>50800</xdr:colOff>
      <xdr:row>99</xdr:row>
      <xdr:rowOff>25005</xdr:rowOff>
    </xdr:to>
    <xdr:sp macro="" textlink="">
      <xdr:nvSpPr>
        <xdr:cNvPr id="481" name="楕円 480"/>
        <xdr:cNvSpPr/>
      </xdr:nvSpPr>
      <xdr:spPr>
        <a:xfrm>
          <a:off x="10426700" y="168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9782</xdr:rowOff>
    </xdr:from>
    <xdr:ext cx="534377" cy="259045"/>
    <xdr:sp macro="" textlink="">
      <xdr:nvSpPr>
        <xdr:cNvPr id="482" name="普通建設事業費 （ うち更新整備　）該当値テキスト"/>
        <xdr:cNvSpPr txBox="1"/>
      </xdr:nvSpPr>
      <xdr:spPr>
        <a:xfrm>
          <a:off x="10528300" y="1681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162770</xdr:rowOff>
    </xdr:from>
    <xdr:to>
      <xdr:col>50</xdr:col>
      <xdr:colOff>165100</xdr:colOff>
      <xdr:row>98</xdr:row>
      <xdr:rowOff>92920</xdr:rowOff>
    </xdr:to>
    <xdr:sp macro="" textlink="">
      <xdr:nvSpPr>
        <xdr:cNvPr id="483" name="楕円 482"/>
        <xdr:cNvSpPr/>
      </xdr:nvSpPr>
      <xdr:spPr>
        <a:xfrm>
          <a:off x="9588500" y="167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84047</xdr:rowOff>
    </xdr:from>
    <xdr:ext cx="534377" cy="259045"/>
    <xdr:sp macro="" textlink="">
      <xdr:nvSpPr>
        <xdr:cNvPr id="484" name="テキスト ボックス 483"/>
        <xdr:cNvSpPr txBox="1"/>
      </xdr:nvSpPr>
      <xdr:spPr>
        <a:xfrm>
          <a:off x="9372111" y="168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25567</xdr:rowOff>
    </xdr:from>
    <xdr:to>
      <xdr:col>46</xdr:col>
      <xdr:colOff>38100</xdr:colOff>
      <xdr:row>98</xdr:row>
      <xdr:rowOff>127167</xdr:rowOff>
    </xdr:to>
    <xdr:sp macro="" textlink="">
      <xdr:nvSpPr>
        <xdr:cNvPr id="485" name="楕円 484"/>
        <xdr:cNvSpPr/>
      </xdr:nvSpPr>
      <xdr:spPr>
        <a:xfrm>
          <a:off x="8699500" y="168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118294</xdr:rowOff>
    </xdr:from>
    <xdr:ext cx="534377" cy="259045"/>
    <xdr:sp macro="" textlink="">
      <xdr:nvSpPr>
        <xdr:cNvPr id="486" name="テキスト ボックス 485"/>
        <xdr:cNvSpPr txBox="1"/>
      </xdr:nvSpPr>
      <xdr:spPr>
        <a:xfrm>
          <a:off x="8483111" y="1692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20974</xdr:rowOff>
    </xdr:from>
    <xdr:to>
      <xdr:col>41</xdr:col>
      <xdr:colOff>101600</xdr:colOff>
      <xdr:row>98</xdr:row>
      <xdr:rowOff>122574</xdr:rowOff>
    </xdr:to>
    <xdr:sp macro="" textlink="">
      <xdr:nvSpPr>
        <xdr:cNvPr id="487" name="楕円 486"/>
        <xdr:cNvSpPr/>
      </xdr:nvSpPr>
      <xdr:spPr>
        <a:xfrm>
          <a:off x="7810500" y="168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113701</xdr:rowOff>
    </xdr:from>
    <xdr:ext cx="534377" cy="259045"/>
    <xdr:sp macro="" textlink="">
      <xdr:nvSpPr>
        <xdr:cNvPr id="488" name="テキスト ボックス 487"/>
        <xdr:cNvSpPr txBox="1"/>
      </xdr:nvSpPr>
      <xdr:spPr>
        <a:xfrm>
          <a:off x="7594111" y="1691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67379</xdr:rowOff>
    </xdr:from>
    <xdr:to>
      <xdr:col>36</xdr:col>
      <xdr:colOff>165100</xdr:colOff>
      <xdr:row>98</xdr:row>
      <xdr:rowOff>168979</xdr:rowOff>
    </xdr:to>
    <xdr:sp macro="" textlink="">
      <xdr:nvSpPr>
        <xdr:cNvPr id="489" name="楕円 488"/>
        <xdr:cNvSpPr/>
      </xdr:nvSpPr>
      <xdr:spPr>
        <a:xfrm>
          <a:off x="6921500" y="168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160106</xdr:rowOff>
    </xdr:from>
    <xdr:ext cx="534377" cy="259045"/>
    <xdr:sp macro="" textlink="">
      <xdr:nvSpPr>
        <xdr:cNvPr id="490" name="テキスト ボックス 489"/>
        <xdr:cNvSpPr txBox="1"/>
      </xdr:nvSpPr>
      <xdr:spPr>
        <a:xfrm>
          <a:off x="6705111" y="16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94069</xdr:rowOff>
    </xdr:from>
    <xdr:to>
      <xdr:col>85</xdr:col>
      <xdr:colOff>127000</xdr:colOff>
      <xdr:row>77</xdr:row>
      <xdr:rowOff>113182</xdr:rowOff>
    </xdr:to>
    <xdr:cxnSp macro="">
      <xdr:nvCxnSpPr>
        <xdr:cNvPr id="627" name="直線コネクタ 626"/>
        <xdr:cNvCxnSpPr/>
      </xdr:nvCxnSpPr>
      <xdr:spPr>
        <a:xfrm>
          <a:off x="15481300" y="13295719"/>
          <a:ext cx="8382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86488</xdr:rowOff>
    </xdr:from>
    <xdr:to>
      <xdr:col>81</xdr:col>
      <xdr:colOff>50800</xdr:colOff>
      <xdr:row>77</xdr:row>
      <xdr:rowOff>94069</xdr:rowOff>
    </xdr:to>
    <xdr:cxnSp macro="">
      <xdr:nvCxnSpPr>
        <xdr:cNvPr id="630" name="直線コネクタ 629"/>
        <xdr:cNvCxnSpPr/>
      </xdr:nvCxnSpPr>
      <xdr:spPr>
        <a:xfrm>
          <a:off x="14592300" y="13288138"/>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80735</xdr:rowOff>
    </xdr:from>
    <xdr:to>
      <xdr:col>76</xdr:col>
      <xdr:colOff>114300</xdr:colOff>
      <xdr:row>77</xdr:row>
      <xdr:rowOff>86488</xdr:rowOff>
    </xdr:to>
    <xdr:cxnSp macro="">
      <xdr:nvCxnSpPr>
        <xdr:cNvPr id="633" name="直線コネクタ 632"/>
        <xdr:cNvCxnSpPr/>
      </xdr:nvCxnSpPr>
      <xdr:spPr>
        <a:xfrm>
          <a:off x="13703300" y="1328238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39230</xdr:rowOff>
    </xdr:from>
    <xdr:to>
      <xdr:col>71</xdr:col>
      <xdr:colOff>177800</xdr:colOff>
      <xdr:row>77</xdr:row>
      <xdr:rowOff>80735</xdr:rowOff>
    </xdr:to>
    <xdr:cxnSp macro="">
      <xdr:nvCxnSpPr>
        <xdr:cNvPr id="636" name="直線コネクタ 635"/>
        <xdr:cNvCxnSpPr/>
      </xdr:nvCxnSpPr>
      <xdr:spPr>
        <a:xfrm>
          <a:off x="12814300" y="13240880"/>
          <a:ext cx="889000" cy="4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62382</xdr:rowOff>
    </xdr:from>
    <xdr:to>
      <xdr:col>85</xdr:col>
      <xdr:colOff>177800</xdr:colOff>
      <xdr:row>77</xdr:row>
      <xdr:rowOff>163982</xdr:rowOff>
    </xdr:to>
    <xdr:sp macro="" textlink="">
      <xdr:nvSpPr>
        <xdr:cNvPr id="646" name="楕円 645"/>
        <xdr:cNvSpPr/>
      </xdr:nvSpPr>
      <xdr:spPr>
        <a:xfrm>
          <a:off x="16268700" y="13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148759</xdr:rowOff>
    </xdr:from>
    <xdr:ext cx="534377" cy="259045"/>
    <xdr:sp macro="" textlink="">
      <xdr:nvSpPr>
        <xdr:cNvPr id="647" name="公債費該当値テキスト"/>
        <xdr:cNvSpPr txBox="1"/>
      </xdr:nvSpPr>
      <xdr:spPr>
        <a:xfrm>
          <a:off x="16370300" y="131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43269</xdr:rowOff>
    </xdr:from>
    <xdr:to>
      <xdr:col>81</xdr:col>
      <xdr:colOff>101600</xdr:colOff>
      <xdr:row>77</xdr:row>
      <xdr:rowOff>144869</xdr:rowOff>
    </xdr:to>
    <xdr:sp macro="" textlink="">
      <xdr:nvSpPr>
        <xdr:cNvPr id="648" name="楕円 647"/>
        <xdr:cNvSpPr/>
      </xdr:nvSpPr>
      <xdr:spPr>
        <a:xfrm>
          <a:off x="15430500" y="132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135996</xdr:rowOff>
    </xdr:from>
    <xdr:ext cx="534377" cy="259045"/>
    <xdr:sp macro="" textlink="">
      <xdr:nvSpPr>
        <xdr:cNvPr id="649" name="テキスト ボックス 648"/>
        <xdr:cNvSpPr txBox="1"/>
      </xdr:nvSpPr>
      <xdr:spPr>
        <a:xfrm>
          <a:off x="15214111" y="133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35688</xdr:rowOff>
    </xdr:from>
    <xdr:to>
      <xdr:col>76</xdr:col>
      <xdr:colOff>165100</xdr:colOff>
      <xdr:row>77</xdr:row>
      <xdr:rowOff>137288</xdr:rowOff>
    </xdr:to>
    <xdr:sp macro="" textlink="">
      <xdr:nvSpPr>
        <xdr:cNvPr id="650" name="楕円 649"/>
        <xdr:cNvSpPr/>
      </xdr:nvSpPr>
      <xdr:spPr>
        <a:xfrm>
          <a:off x="14541500" y="132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128415</xdr:rowOff>
    </xdr:from>
    <xdr:ext cx="534377" cy="259045"/>
    <xdr:sp macro="" textlink="">
      <xdr:nvSpPr>
        <xdr:cNvPr id="651" name="テキスト ボックス 650"/>
        <xdr:cNvSpPr txBox="1"/>
      </xdr:nvSpPr>
      <xdr:spPr>
        <a:xfrm>
          <a:off x="14325111" y="133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29935</xdr:rowOff>
    </xdr:from>
    <xdr:to>
      <xdr:col>72</xdr:col>
      <xdr:colOff>38100</xdr:colOff>
      <xdr:row>77</xdr:row>
      <xdr:rowOff>131535</xdr:rowOff>
    </xdr:to>
    <xdr:sp macro="" textlink="">
      <xdr:nvSpPr>
        <xdr:cNvPr id="652" name="楕円 651"/>
        <xdr:cNvSpPr/>
      </xdr:nvSpPr>
      <xdr:spPr>
        <a:xfrm>
          <a:off x="13652500" y="132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122662</xdr:rowOff>
    </xdr:from>
    <xdr:ext cx="534377" cy="259045"/>
    <xdr:sp macro="" textlink="">
      <xdr:nvSpPr>
        <xdr:cNvPr id="653" name="テキスト ボックス 652"/>
        <xdr:cNvSpPr txBox="1"/>
      </xdr:nvSpPr>
      <xdr:spPr>
        <a:xfrm>
          <a:off x="13436111" y="133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159880</xdr:rowOff>
    </xdr:from>
    <xdr:to>
      <xdr:col>67</xdr:col>
      <xdr:colOff>101600</xdr:colOff>
      <xdr:row>77</xdr:row>
      <xdr:rowOff>90030</xdr:rowOff>
    </xdr:to>
    <xdr:sp macro="" textlink="">
      <xdr:nvSpPr>
        <xdr:cNvPr id="654" name="楕円 653"/>
        <xdr:cNvSpPr/>
      </xdr:nvSpPr>
      <xdr:spPr>
        <a:xfrm>
          <a:off x="12763500" y="13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81157</xdr:rowOff>
    </xdr:from>
    <xdr:ext cx="534377" cy="259045"/>
    <xdr:sp macro="" textlink="">
      <xdr:nvSpPr>
        <xdr:cNvPr id="655" name="テキスト ボックス 654"/>
        <xdr:cNvSpPr txBox="1"/>
      </xdr:nvSpPr>
      <xdr:spPr>
        <a:xfrm>
          <a:off x="12547111" y="13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71760</xdr:rowOff>
    </xdr:from>
    <xdr:to>
      <xdr:col>85</xdr:col>
      <xdr:colOff>127000</xdr:colOff>
      <xdr:row>97</xdr:row>
      <xdr:rowOff>110187</xdr:rowOff>
    </xdr:to>
    <xdr:cxnSp macro="">
      <xdr:nvCxnSpPr>
        <xdr:cNvPr id="682" name="直線コネクタ 681"/>
        <xdr:cNvCxnSpPr/>
      </xdr:nvCxnSpPr>
      <xdr:spPr>
        <a:xfrm>
          <a:off x="15481300" y="16702410"/>
          <a:ext cx="8382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21720</xdr:rowOff>
    </xdr:from>
    <xdr:to>
      <xdr:col>81</xdr:col>
      <xdr:colOff>50800</xdr:colOff>
      <xdr:row>97</xdr:row>
      <xdr:rowOff>71760</xdr:rowOff>
    </xdr:to>
    <xdr:cxnSp macro="">
      <xdr:nvCxnSpPr>
        <xdr:cNvPr id="685" name="直線コネクタ 684"/>
        <xdr:cNvCxnSpPr/>
      </xdr:nvCxnSpPr>
      <xdr:spPr>
        <a:xfrm>
          <a:off x="14592300" y="16652370"/>
          <a:ext cx="889000" cy="5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21720</xdr:rowOff>
    </xdr:from>
    <xdr:to>
      <xdr:col>76</xdr:col>
      <xdr:colOff>114300</xdr:colOff>
      <xdr:row>97</xdr:row>
      <xdr:rowOff>120086</xdr:rowOff>
    </xdr:to>
    <xdr:cxnSp macro="">
      <xdr:nvCxnSpPr>
        <xdr:cNvPr id="688" name="直線コネクタ 687"/>
        <xdr:cNvCxnSpPr/>
      </xdr:nvCxnSpPr>
      <xdr:spPr>
        <a:xfrm flipV="1">
          <a:off x="13703300" y="16652370"/>
          <a:ext cx="889000" cy="9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132911</xdr:rowOff>
    </xdr:from>
    <xdr:to>
      <xdr:col>71</xdr:col>
      <xdr:colOff>177800</xdr:colOff>
      <xdr:row>97</xdr:row>
      <xdr:rowOff>120086</xdr:rowOff>
    </xdr:to>
    <xdr:cxnSp macro="">
      <xdr:nvCxnSpPr>
        <xdr:cNvPr id="691" name="直線コネクタ 690"/>
        <xdr:cNvCxnSpPr/>
      </xdr:nvCxnSpPr>
      <xdr:spPr>
        <a:xfrm>
          <a:off x="12814300" y="16420661"/>
          <a:ext cx="889000" cy="3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59387</xdr:rowOff>
    </xdr:from>
    <xdr:to>
      <xdr:col>85</xdr:col>
      <xdr:colOff>177800</xdr:colOff>
      <xdr:row>97</xdr:row>
      <xdr:rowOff>160987</xdr:rowOff>
    </xdr:to>
    <xdr:sp macro="" textlink="">
      <xdr:nvSpPr>
        <xdr:cNvPr id="701" name="楕円 700"/>
        <xdr:cNvSpPr/>
      </xdr:nvSpPr>
      <xdr:spPr>
        <a:xfrm>
          <a:off x="16268700" y="166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37814</xdr:rowOff>
    </xdr:from>
    <xdr:ext cx="469744" cy="259045"/>
    <xdr:sp macro="" textlink="">
      <xdr:nvSpPr>
        <xdr:cNvPr id="702" name="積立金該当値テキスト"/>
        <xdr:cNvSpPr txBox="1"/>
      </xdr:nvSpPr>
      <xdr:spPr>
        <a:xfrm>
          <a:off x="16370300" y="166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20960</xdr:rowOff>
    </xdr:from>
    <xdr:to>
      <xdr:col>81</xdr:col>
      <xdr:colOff>101600</xdr:colOff>
      <xdr:row>97</xdr:row>
      <xdr:rowOff>122560</xdr:rowOff>
    </xdr:to>
    <xdr:sp macro="" textlink="">
      <xdr:nvSpPr>
        <xdr:cNvPr id="703" name="楕円 702"/>
        <xdr:cNvSpPr/>
      </xdr:nvSpPr>
      <xdr:spPr>
        <a:xfrm>
          <a:off x="15430500" y="166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113687</xdr:rowOff>
    </xdr:from>
    <xdr:ext cx="534377" cy="259045"/>
    <xdr:sp macro="" textlink="">
      <xdr:nvSpPr>
        <xdr:cNvPr id="704" name="テキスト ボックス 703"/>
        <xdr:cNvSpPr txBox="1"/>
      </xdr:nvSpPr>
      <xdr:spPr>
        <a:xfrm>
          <a:off x="15214111" y="167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142370</xdr:rowOff>
    </xdr:from>
    <xdr:to>
      <xdr:col>76</xdr:col>
      <xdr:colOff>165100</xdr:colOff>
      <xdr:row>97</xdr:row>
      <xdr:rowOff>72520</xdr:rowOff>
    </xdr:to>
    <xdr:sp macro="" textlink="">
      <xdr:nvSpPr>
        <xdr:cNvPr id="705" name="楕円 704"/>
        <xdr:cNvSpPr/>
      </xdr:nvSpPr>
      <xdr:spPr>
        <a:xfrm>
          <a:off x="14541500" y="166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63647</xdr:rowOff>
    </xdr:from>
    <xdr:ext cx="534377" cy="259045"/>
    <xdr:sp macro="" textlink="">
      <xdr:nvSpPr>
        <xdr:cNvPr id="706" name="テキスト ボックス 705"/>
        <xdr:cNvSpPr txBox="1"/>
      </xdr:nvSpPr>
      <xdr:spPr>
        <a:xfrm>
          <a:off x="14325111" y="166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69286</xdr:rowOff>
    </xdr:from>
    <xdr:to>
      <xdr:col>72</xdr:col>
      <xdr:colOff>38100</xdr:colOff>
      <xdr:row>97</xdr:row>
      <xdr:rowOff>170886</xdr:rowOff>
    </xdr:to>
    <xdr:sp macro="" textlink="">
      <xdr:nvSpPr>
        <xdr:cNvPr id="707" name="楕円 706"/>
        <xdr:cNvSpPr/>
      </xdr:nvSpPr>
      <xdr:spPr>
        <a:xfrm>
          <a:off x="13652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162013</xdr:rowOff>
    </xdr:from>
    <xdr:ext cx="469744" cy="259045"/>
    <xdr:sp macro="" textlink="">
      <xdr:nvSpPr>
        <xdr:cNvPr id="708" name="テキスト ボックス 707"/>
        <xdr:cNvSpPr txBox="1"/>
      </xdr:nvSpPr>
      <xdr:spPr>
        <a:xfrm>
          <a:off x="13468428" y="167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82111</xdr:rowOff>
    </xdr:from>
    <xdr:to>
      <xdr:col>67</xdr:col>
      <xdr:colOff>101600</xdr:colOff>
      <xdr:row>96</xdr:row>
      <xdr:rowOff>12261</xdr:rowOff>
    </xdr:to>
    <xdr:sp macro="" textlink="">
      <xdr:nvSpPr>
        <xdr:cNvPr id="709" name="楕円 708"/>
        <xdr:cNvSpPr/>
      </xdr:nvSpPr>
      <xdr:spPr>
        <a:xfrm>
          <a:off x="12763500" y="163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28788</xdr:rowOff>
    </xdr:from>
    <xdr:ext cx="534377" cy="259045"/>
    <xdr:sp macro="" textlink="">
      <xdr:nvSpPr>
        <xdr:cNvPr id="710" name="テキスト ボックス 709"/>
        <xdr:cNvSpPr txBox="1"/>
      </xdr:nvSpPr>
      <xdr:spPr>
        <a:xfrm>
          <a:off x="12547111" y="1614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44259</xdr:rowOff>
    </xdr:from>
    <xdr:to>
      <xdr:col>116</xdr:col>
      <xdr:colOff>63500</xdr:colOff>
      <xdr:row>59</xdr:row>
      <xdr:rowOff>44450</xdr:rowOff>
    </xdr:to>
    <xdr:cxnSp macro="">
      <xdr:nvCxnSpPr>
        <xdr:cNvPr id="798" name="直線コネクタ 797"/>
        <xdr:cNvCxnSpPr/>
      </xdr:nvCxnSpPr>
      <xdr:spPr>
        <a:xfrm>
          <a:off x="21323300" y="10159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44450</xdr:rowOff>
    </xdr:to>
    <xdr:cxnSp macro="">
      <xdr:nvCxnSpPr>
        <xdr:cNvPr id="801" name="直線コネクタ 800"/>
        <xdr:cNvCxnSpPr/>
      </xdr:nvCxnSpPr>
      <xdr:spPr>
        <a:xfrm flipV="1">
          <a:off x="20434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44450</xdr:rowOff>
    </xdr:to>
    <xdr:cxnSp macro="">
      <xdr:nvCxnSpPr>
        <xdr:cNvPr id="804" name="直線コネクタ 803"/>
        <xdr:cNvCxnSpPr/>
      </xdr:nvCxnSpPr>
      <xdr:spPr>
        <a:xfrm>
          <a:off x="19545300" y="10159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44297</xdr:rowOff>
    </xdr:from>
    <xdr:to>
      <xdr:col>102</xdr:col>
      <xdr:colOff>114300</xdr:colOff>
      <xdr:row>59</xdr:row>
      <xdr:rowOff>44374</xdr:rowOff>
    </xdr:to>
    <xdr:cxnSp macro="">
      <xdr:nvCxnSpPr>
        <xdr:cNvPr id="807" name="直線コネクタ 806"/>
        <xdr:cNvCxnSpPr/>
      </xdr:nvCxnSpPr>
      <xdr:spPr>
        <a:xfrm>
          <a:off x="18656300" y="10159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164909</xdr:rowOff>
    </xdr:from>
    <xdr:to>
      <xdr:col>112</xdr:col>
      <xdr:colOff>38100</xdr:colOff>
      <xdr:row>59</xdr:row>
      <xdr:rowOff>95059</xdr:rowOff>
    </xdr:to>
    <xdr:sp macro="" textlink="">
      <xdr:nvSpPr>
        <xdr:cNvPr id="819" name="楕円 818"/>
        <xdr:cNvSpPr/>
      </xdr:nvSpPr>
      <xdr:spPr>
        <a:xfrm>
          <a:off x="21272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86186</xdr:rowOff>
    </xdr:from>
    <xdr:ext cx="249299" cy="259045"/>
    <xdr:sp macro="" textlink="">
      <xdr:nvSpPr>
        <xdr:cNvPr id="820" name="テキスト ボックス 819"/>
        <xdr:cNvSpPr txBox="1"/>
      </xdr:nvSpPr>
      <xdr:spPr>
        <a:xfrm>
          <a:off x="21198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23" name="楕円 822"/>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24" name="テキスト ボックス 823"/>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164947</xdr:rowOff>
    </xdr:from>
    <xdr:to>
      <xdr:col>98</xdr:col>
      <xdr:colOff>38100</xdr:colOff>
      <xdr:row>59</xdr:row>
      <xdr:rowOff>95097</xdr:rowOff>
    </xdr:to>
    <xdr:sp macro="" textlink="">
      <xdr:nvSpPr>
        <xdr:cNvPr id="825" name="楕円 824"/>
        <xdr:cNvSpPr/>
      </xdr:nvSpPr>
      <xdr:spPr>
        <a:xfrm>
          <a:off x="18605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86224</xdr:rowOff>
    </xdr:from>
    <xdr:ext cx="249299" cy="259045"/>
    <xdr:sp macro="" textlink="">
      <xdr:nvSpPr>
        <xdr:cNvPr id="826" name="テキスト ボックス 825"/>
        <xdr:cNvSpPr txBox="1"/>
      </xdr:nvSpPr>
      <xdr:spPr>
        <a:xfrm>
          <a:off x="18531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159931</xdr:rowOff>
    </xdr:from>
    <xdr:to>
      <xdr:col>116</xdr:col>
      <xdr:colOff>63500</xdr:colOff>
      <xdr:row>76</xdr:row>
      <xdr:rowOff>167570</xdr:rowOff>
    </xdr:to>
    <xdr:cxnSp macro="">
      <xdr:nvCxnSpPr>
        <xdr:cNvPr id="856" name="直線コネクタ 855"/>
        <xdr:cNvCxnSpPr/>
      </xdr:nvCxnSpPr>
      <xdr:spPr>
        <a:xfrm flipV="1">
          <a:off x="21323300" y="13190131"/>
          <a:ext cx="8382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167570</xdr:rowOff>
    </xdr:from>
    <xdr:to>
      <xdr:col>111</xdr:col>
      <xdr:colOff>177800</xdr:colOff>
      <xdr:row>77</xdr:row>
      <xdr:rowOff>11207</xdr:rowOff>
    </xdr:to>
    <xdr:cxnSp macro="">
      <xdr:nvCxnSpPr>
        <xdr:cNvPr id="859" name="直線コネクタ 858"/>
        <xdr:cNvCxnSpPr/>
      </xdr:nvCxnSpPr>
      <xdr:spPr>
        <a:xfrm flipV="1">
          <a:off x="20434300" y="13197770"/>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11207</xdr:rowOff>
    </xdr:from>
    <xdr:to>
      <xdr:col>107</xdr:col>
      <xdr:colOff>50800</xdr:colOff>
      <xdr:row>77</xdr:row>
      <xdr:rowOff>17723</xdr:rowOff>
    </xdr:to>
    <xdr:cxnSp macro="">
      <xdr:nvCxnSpPr>
        <xdr:cNvPr id="862" name="直線コネクタ 861"/>
        <xdr:cNvCxnSpPr/>
      </xdr:nvCxnSpPr>
      <xdr:spPr>
        <a:xfrm flipV="1">
          <a:off x="19545300" y="13212857"/>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100533</xdr:rowOff>
    </xdr:from>
    <xdr:to>
      <xdr:col>102</xdr:col>
      <xdr:colOff>114300</xdr:colOff>
      <xdr:row>77</xdr:row>
      <xdr:rowOff>17723</xdr:rowOff>
    </xdr:to>
    <xdr:cxnSp macro="">
      <xdr:nvCxnSpPr>
        <xdr:cNvPr id="865" name="直線コネクタ 864"/>
        <xdr:cNvCxnSpPr/>
      </xdr:nvCxnSpPr>
      <xdr:spPr>
        <a:xfrm>
          <a:off x="18656300" y="13130733"/>
          <a:ext cx="889000" cy="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109131</xdr:rowOff>
    </xdr:from>
    <xdr:to>
      <xdr:col>116</xdr:col>
      <xdr:colOff>114300</xdr:colOff>
      <xdr:row>77</xdr:row>
      <xdr:rowOff>39281</xdr:rowOff>
    </xdr:to>
    <xdr:sp macro="" textlink="">
      <xdr:nvSpPr>
        <xdr:cNvPr id="875" name="楕円 874"/>
        <xdr:cNvSpPr/>
      </xdr:nvSpPr>
      <xdr:spPr>
        <a:xfrm>
          <a:off x="221107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87558</xdr:rowOff>
    </xdr:from>
    <xdr:ext cx="534377" cy="259045"/>
    <xdr:sp macro="" textlink="">
      <xdr:nvSpPr>
        <xdr:cNvPr id="876" name="繰出金該当値テキスト"/>
        <xdr:cNvSpPr txBox="1"/>
      </xdr:nvSpPr>
      <xdr:spPr>
        <a:xfrm>
          <a:off x="22212300" y="131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116770</xdr:rowOff>
    </xdr:from>
    <xdr:to>
      <xdr:col>112</xdr:col>
      <xdr:colOff>38100</xdr:colOff>
      <xdr:row>77</xdr:row>
      <xdr:rowOff>46920</xdr:rowOff>
    </xdr:to>
    <xdr:sp macro="" textlink="">
      <xdr:nvSpPr>
        <xdr:cNvPr id="877" name="楕円 876"/>
        <xdr:cNvSpPr/>
      </xdr:nvSpPr>
      <xdr:spPr>
        <a:xfrm>
          <a:off x="21272500" y="131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38047</xdr:rowOff>
    </xdr:from>
    <xdr:ext cx="534377" cy="259045"/>
    <xdr:sp macro="" textlink="">
      <xdr:nvSpPr>
        <xdr:cNvPr id="878" name="テキスト ボックス 877"/>
        <xdr:cNvSpPr txBox="1"/>
      </xdr:nvSpPr>
      <xdr:spPr>
        <a:xfrm>
          <a:off x="21056111" y="132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131857</xdr:rowOff>
    </xdr:from>
    <xdr:to>
      <xdr:col>107</xdr:col>
      <xdr:colOff>101600</xdr:colOff>
      <xdr:row>77</xdr:row>
      <xdr:rowOff>62007</xdr:rowOff>
    </xdr:to>
    <xdr:sp macro="" textlink="">
      <xdr:nvSpPr>
        <xdr:cNvPr id="879" name="楕円 878"/>
        <xdr:cNvSpPr/>
      </xdr:nvSpPr>
      <xdr:spPr>
        <a:xfrm>
          <a:off x="20383500" y="131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53134</xdr:rowOff>
    </xdr:from>
    <xdr:ext cx="534377" cy="259045"/>
    <xdr:sp macro="" textlink="">
      <xdr:nvSpPr>
        <xdr:cNvPr id="880" name="テキスト ボックス 879"/>
        <xdr:cNvSpPr txBox="1"/>
      </xdr:nvSpPr>
      <xdr:spPr>
        <a:xfrm>
          <a:off x="20167111" y="132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138373</xdr:rowOff>
    </xdr:from>
    <xdr:to>
      <xdr:col>102</xdr:col>
      <xdr:colOff>165100</xdr:colOff>
      <xdr:row>77</xdr:row>
      <xdr:rowOff>68523</xdr:rowOff>
    </xdr:to>
    <xdr:sp macro="" textlink="">
      <xdr:nvSpPr>
        <xdr:cNvPr id="881" name="楕円 880"/>
        <xdr:cNvSpPr/>
      </xdr:nvSpPr>
      <xdr:spPr>
        <a:xfrm>
          <a:off x="19494500" y="131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59650</xdr:rowOff>
    </xdr:from>
    <xdr:ext cx="534377" cy="259045"/>
    <xdr:sp macro="" textlink="">
      <xdr:nvSpPr>
        <xdr:cNvPr id="882" name="テキスト ボックス 881"/>
        <xdr:cNvSpPr txBox="1"/>
      </xdr:nvSpPr>
      <xdr:spPr>
        <a:xfrm>
          <a:off x="19278111" y="132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49733</xdr:rowOff>
    </xdr:from>
    <xdr:to>
      <xdr:col>98</xdr:col>
      <xdr:colOff>38100</xdr:colOff>
      <xdr:row>76</xdr:row>
      <xdr:rowOff>151333</xdr:rowOff>
    </xdr:to>
    <xdr:sp macro="" textlink="">
      <xdr:nvSpPr>
        <xdr:cNvPr id="883" name="楕円 882"/>
        <xdr:cNvSpPr/>
      </xdr:nvSpPr>
      <xdr:spPr>
        <a:xfrm>
          <a:off x="18605500" y="130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142460</xdr:rowOff>
    </xdr:from>
    <xdr:ext cx="534377" cy="259045"/>
    <xdr:sp macro="" textlink="">
      <xdr:nvSpPr>
        <xdr:cNvPr id="884" name="テキスト ボックス 883"/>
        <xdr:cNvSpPr txBox="1"/>
      </xdr:nvSpPr>
      <xdr:spPr>
        <a:xfrm>
          <a:off x="18389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347,000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6,676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101,795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保育定員拡大に伴う保育所運営費負担金や無償化に伴う子育てのための施設利用給付の増などにより、大幅増となった。保育園の待機児童対策のうち、私立保育園の新設による保育定員拡大に伴う保育所等児童運営費や幼児教育・保育の無償化による子育てのための施設等利用給付などの増が著しく、今後も増傾向の見込み。物件費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53,548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円となった。学校用務設備管理業務委託や北部児童館開館に伴う指定管理業務委託等により増となった。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39,090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円となった。プレミアム付商品券事業補助金や多摩川衛生組合負担金等により増となった。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繰出金の住民一人当たりのコストは前年度比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40,938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円となった。高齢化の進展が著しいため、今後も引き続き後期高齢者医療特別会計等への繰出金の増加が見込まれる。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普通建設事業費（うち新規整備）の住民一人当たりのコストは、前年度比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2,046</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27.4%</a:t>
          </a:r>
          <a:r>
            <a:rPr kumimoji="1" lang="ja-JP" altLang="en-US" sz="11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100">
              <a:solidFill>
                <a:schemeClr val="tx1"/>
              </a:solidFill>
              <a:latin typeface="ＭＳ Ｐゴシック" panose="020B0600070205080204" pitchFamily="50" charset="-128"/>
              <a:ea typeface="ＭＳ Ｐゴシック" panose="020B0600070205080204" pitchFamily="50" charset="-128"/>
            </a:rPr>
            <a:t>9,500</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子育て・教育支援複合施設や猪方小川塚古墳墳丘・石室保存の整備に係る経費が主な要因である。また、普通建設事業費（うち更新整備）の住民一人当たりのコストは、あいとぴあセンター改修工事や第一小学校児童増対策工事（給食室増築等工事）、西河原公民館改修工事等の終了により</a:t>
          </a:r>
          <a:r>
            <a:rPr kumimoji="1" lang="ja-JP" altLang="en-US"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9,511</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45.4%</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100">
              <a:solidFill>
                <a:schemeClr val="tx1"/>
              </a:solidFill>
              <a:latin typeface="ＭＳ Ｐゴシック" panose="020B0600070205080204" pitchFamily="50" charset="-128"/>
              <a:ea typeface="ＭＳ Ｐゴシック" panose="020B0600070205080204" pitchFamily="50" charset="-128"/>
            </a:rPr>
            <a:t>11,453</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円となった。普通建設事業費全体での住民一人あたりのコストは前年度比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9,586</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26.6%</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100">
              <a:solidFill>
                <a:schemeClr val="tx1"/>
              </a:solidFill>
              <a:latin typeface="ＭＳ Ｐゴシック" panose="020B0600070205080204" pitchFamily="50" charset="-128"/>
              <a:ea typeface="ＭＳ Ｐゴシック" panose="020B0600070205080204" pitchFamily="50" charset="-128"/>
            </a:rPr>
            <a:t>26,394</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円となり、全国平均、東京都平均を下回っている。狛江市公共施設整備計画に基づき、限られた予算の中で計画的に整備等を行っている。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公債費の住民一人当たりのコストは前年度比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1,505</a:t>
          </a:r>
          <a:r>
            <a:rPr kumimoji="1" lang="ja-JP" altLang="en-US" sz="1100">
              <a:solidFill>
                <a:schemeClr val="tx1"/>
              </a:solidFill>
              <a:latin typeface="ＭＳ Ｐゴシック" panose="020B0600070205080204" pitchFamily="50" charset="-128"/>
              <a:ea typeface="ＭＳ Ｐゴシック" panose="020B0600070205080204" pitchFamily="50" charset="-128"/>
            </a:rPr>
            <a:t>円（</a:t>
          </a:r>
          <a:r>
            <a:rPr kumimoji="1" lang="en-US" altLang="ja-JP" sz="1100">
              <a:solidFill>
                <a:schemeClr val="tx1"/>
              </a:solidFill>
              <a:latin typeface="ＭＳ Ｐゴシック" panose="020B0600070205080204" pitchFamily="50" charset="-128"/>
              <a:ea typeface="ＭＳ Ｐゴシック" panose="020B0600070205080204" pitchFamily="50" charset="-128"/>
            </a:rPr>
            <a:t>6.5%</a:t>
          </a:r>
          <a:r>
            <a:rPr kumimoji="1" lang="ja-JP" altLang="en-US" sz="11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100">
              <a:solidFill>
                <a:schemeClr val="tx1"/>
              </a:solidFill>
              <a:latin typeface="ＭＳ Ｐゴシック" panose="020B0600070205080204" pitchFamily="50" charset="-128"/>
              <a:ea typeface="ＭＳ Ｐゴシック" panose="020B0600070205080204" pitchFamily="50" charset="-128"/>
            </a:rPr>
            <a:t>21,588</a:t>
          </a:r>
          <a:r>
            <a:rPr kumimoji="1" lang="ja-JP" altLang="en-US" sz="1100">
              <a:solidFill>
                <a:schemeClr val="tx1"/>
              </a:solidFill>
              <a:latin typeface="ＭＳ Ｐゴシック" panose="020B0600070205080204" pitchFamily="50" charset="-128"/>
              <a:ea typeface="ＭＳ Ｐゴシック" panose="020B0600070205080204" pitchFamily="50" charset="-128"/>
            </a:rPr>
            <a:t>円となった。過去の都市整備事業債の償還はピークを過ぎたものの、臨時財政対策債等の借り入れが膨らんでいることから、今後の公債費は横ばいの見込み。引き続き、中期財政計画に基づく財政規律の遵守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83,257
81,849
6.39
29,857,876
28,875,637
905,585
15,527,999
19,341,173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37744</xdr:rowOff>
    </xdr:from>
    <xdr:to>
      <xdr:col>24</xdr:col>
      <xdr:colOff>63500</xdr:colOff>
      <xdr:row>34</xdr:row>
      <xdr:rowOff>56947</xdr:rowOff>
    </xdr:to>
    <xdr:cxnSp macro="">
      <xdr:nvCxnSpPr>
        <xdr:cNvPr id="59" name="直線コネクタ 58"/>
        <xdr:cNvCxnSpPr/>
      </xdr:nvCxnSpPr>
      <xdr:spPr>
        <a:xfrm>
          <a:off x="3797300" y="5867044"/>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166675</xdr:rowOff>
    </xdr:from>
    <xdr:to>
      <xdr:col>19</xdr:col>
      <xdr:colOff>177800</xdr:colOff>
      <xdr:row>34</xdr:row>
      <xdr:rowOff>37744</xdr:rowOff>
    </xdr:to>
    <xdr:cxnSp macro="">
      <xdr:nvCxnSpPr>
        <xdr:cNvPr id="62" name="直線コネクタ 61"/>
        <xdr:cNvCxnSpPr/>
      </xdr:nvCxnSpPr>
      <xdr:spPr>
        <a:xfrm>
          <a:off x="2908300" y="5824525"/>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131013</xdr:rowOff>
    </xdr:from>
    <xdr:to>
      <xdr:col>15</xdr:col>
      <xdr:colOff>50800</xdr:colOff>
      <xdr:row>33</xdr:row>
      <xdr:rowOff>166675</xdr:rowOff>
    </xdr:to>
    <xdr:cxnSp macro="">
      <xdr:nvCxnSpPr>
        <xdr:cNvPr id="65" name="直線コネクタ 64"/>
        <xdr:cNvCxnSpPr/>
      </xdr:nvCxnSpPr>
      <xdr:spPr>
        <a:xfrm>
          <a:off x="2019300" y="578886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8026</xdr:rowOff>
    </xdr:from>
    <xdr:to>
      <xdr:col>10</xdr:col>
      <xdr:colOff>114300</xdr:colOff>
      <xdr:row>33</xdr:row>
      <xdr:rowOff>131013</xdr:rowOff>
    </xdr:to>
    <xdr:cxnSp macro="">
      <xdr:nvCxnSpPr>
        <xdr:cNvPr id="68" name="直線コネクタ 67"/>
        <xdr:cNvCxnSpPr/>
      </xdr:nvCxnSpPr>
      <xdr:spPr>
        <a:xfrm>
          <a:off x="1130300" y="5665876"/>
          <a:ext cx="8890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6147</xdr:rowOff>
    </xdr:from>
    <xdr:to>
      <xdr:col>24</xdr:col>
      <xdr:colOff>114300</xdr:colOff>
      <xdr:row>34</xdr:row>
      <xdr:rowOff>107747</xdr:rowOff>
    </xdr:to>
    <xdr:sp macro="" textlink="">
      <xdr:nvSpPr>
        <xdr:cNvPr id="78" name="楕円 77"/>
        <xdr:cNvSpPr/>
      </xdr:nvSpPr>
      <xdr:spPr>
        <a:xfrm>
          <a:off x="4584700" y="58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29024</xdr:rowOff>
    </xdr:from>
    <xdr:ext cx="469744" cy="259045"/>
    <xdr:sp macro="" textlink="">
      <xdr:nvSpPr>
        <xdr:cNvPr id="79" name="議会費該当値テキスト"/>
        <xdr:cNvSpPr txBox="1"/>
      </xdr:nvSpPr>
      <xdr:spPr>
        <a:xfrm>
          <a:off x="4686300" y="568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158394</xdr:rowOff>
    </xdr:from>
    <xdr:to>
      <xdr:col>20</xdr:col>
      <xdr:colOff>38100</xdr:colOff>
      <xdr:row>34</xdr:row>
      <xdr:rowOff>88544</xdr:rowOff>
    </xdr:to>
    <xdr:sp macro="" textlink="">
      <xdr:nvSpPr>
        <xdr:cNvPr id="80" name="楕円 79"/>
        <xdr:cNvSpPr/>
      </xdr:nvSpPr>
      <xdr:spPr>
        <a:xfrm>
          <a:off x="3746500" y="58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105071</xdr:rowOff>
    </xdr:from>
    <xdr:ext cx="469744" cy="259045"/>
    <xdr:sp macro="" textlink="">
      <xdr:nvSpPr>
        <xdr:cNvPr id="81" name="テキスト ボックス 80"/>
        <xdr:cNvSpPr txBox="1"/>
      </xdr:nvSpPr>
      <xdr:spPr>
        <a:xfrm>
          <a:off x="3562428" y="55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115875</xdr:rowOff>
    </xdr:from>
    <xdr:to>
      <xdr:col>15</xdr:col>
      <xdr:colOff>101600</xdr:colOff>
      <xdr:row>34</xdr:row>
      <xdr:rowOff>46025</xdr:rowOff>
    </xdr:to>
    <xdr:sp macro="" textlink="">
      <xdr:nvSpPr>
        <xdr:cNvPr id="82" name="楕円 81"/>
        <xdr:cNvSpPr/>
      </xdr:nvSpPr>
      <xdr:spPr>
        <a:xfrm>
          <a:off x="2857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62552</xdr:rowOff>
    </xdr:from>
    <xdr:ext cx="469744" cy="259045"/>
    <xdr:sp macro="" textlink="">
      <xdr:nvSpPr>
        <xdr:cNvPr id="83" name="テキスト ボックス 82"/>
        <xdr:cNvSpPr txBox="1"/>
      </xdr:nvSpPr>
      <xdr:spPr>
        <a:xfrm>
          <a:off x="2673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80213</xdr:rowOff>
    </xdr:from>
    <xdr:to>
      <xdr:col>10</xdr:col>
      <xdr:colOff>165100</xdr:colOff>
      <xdr:row>34</xdr:row>
      <xdr:rowOff>10363</xdr:rowOff>
    </xdr:to>
    <xdr:sp macro="" textlink="">
      <xdr:nvSpPr>
        <xdr:cNvPr id="84" name="楕円 83"/>
        <xdr:cNvSpPr/>
      </xdr:nvSpPr>
      <xdr:spPr>
        <a:xfrm>
          <a:off x="1968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26890</xdr:rowOff>
    </xdr:from>
    <xdr:ext cx="469744" cy="259045"/>
    <xdr:sp macro="" textlink="">
      <xdr:nvSpPr>
        <xdr:cNvPr id="85" name="テキスト ボックス 84"/>
        <xdr:cNvSpPr txBox="1"/>
      </xdr:nvSpPr>
      <xdr:spPr>
        <a:xfrm>
          <a:off x="1784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128676</xdr:rowOff>
    </xdr:from>
    <xdr:to>
      <xdr:col>6</xdr:col>
      <xdr:colOff>38100</xdr:colOff>
      <xdr:row>33</xdr:row>
      <xdr:rowOff>58826</xdr:rowOff>
    </xdr:to>
    <xdr:sp macro="" textlink="">
      <xdr:nvSpPr>
        <xdr:cNvPr id="86" name="楕円 85"/>
        <xdr:cNvSpPr/>
      </xdr:nvSpPr>
      <xdr:spPr>
        <a:xfrm>
          <a:off x="1079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75353</xdr:rowOff>
    </xdr:from>
    <xdr:ext cx="469744" cy="259045"/>
    <xdr:sp macro="" textlink="">
      <xdr:nvSpPr>
        <xdr:cNvPr id="87" name="テキスト ボックス 86"/>
        <xdr:cNvSpPr txBox="1"/>
      </xdr:nvSpPr>
      <xdr:spPr>
        <a:xfrm>
          <a:off x="895428" y="53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122829</xdr:rowOff>
    </xdr:from>
    <xdr:to>
      <xdr:col>24</xdr:col>
      <xdr:colOff>63500</xdr:colOff>
      <xdr:row>57</xdr:row>
      <xdr:rowOff>124376</xdr:rowOff>
    </xdr:to>
    <xdr:cxnSp macro="">
      <xdr:nvCxnSpPr>
        <xdr:cNvPr id="116" name="直線コネクタ 115"/>
        <xdr:cNvCxnSpPr/>
      </xdr:nvCxnSpPr>
      <xdr:spPr>
        <a:xfrm flipV="1">
          <a:off x="3797300" y="9895479"/>
          <a:ext cx="8382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97492</xdr:rowOff>
    </xdr:from>
    <xdr:to>
      <xdr:col>19</xdr:col>
      <xdr:colOff>177800</xdr:colOff>
      <xdr:row>57</xdr:row>
      <xdr:rowOff>124376</xdr:rowOff>
    </xdr:to>
    <xdr:cxnSp macro="">
      <xdr:nvCxnSpPr>
        <xdr:cNvPr id="119" name="直線コネクタ 118"/>
        <xdr:cNvCxnSpPr/>
      </xdr:nvCxnSpPr>
      <xdr:spPr>
        <a:xfrm>
          <a:off x="2908300" y="9870142"/>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97492</xdr:rowOff>
    </xdr:from>
    <xdr:to>
      <xdr:col>15</xdr:col>
      <xdr:colOff>50800</xdr:colOff>
      <xdr:row>57</xdr:row>
      <xdr:rowOff>138092</xdr:rowOff>
    </xdr:to>
    <xdr:cxnSp macro="">
      <xdr:nvCxnSpPr>
        <xdr:cNvPr id="122" name="直線コネクタ 121"/>
        <xdr:cNvCxnSpPr/>
      </xdr:nvCxnSpPr>
      <xdr:spPr>
        <a:xfrm flipV="1">
          <a:off x="2019300" y="9870142"/>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34117</xdr:rowOff>
    </xdr:from>
    <xdr:to>
      <xdr:col>10</xdr:col>
      <xdr:colOff>114300</xdr:colOff>
      <xdr:row>57</xdr:row>
      <xdr:rowOff>138092</xdr:rowOff>
    </xdr:to>
    <xdr:cxnSp macro="">
      <xdr:nvCxnSpPr>
        <xdr:cNvPr id="125" name="直線コネクタ 124"/>
        <xdr:cNvCxnSpPr/>
      </xdr:nvCxnSpPr>
      <xdr:spPr>
        <a:xfrm>
          <a:off x="1130300" y="9806767"/>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72029</xdr:rowOff>
    </xdr:from>
    <xdr:to>
      <xdr:col>24</xdr:col>
      <xdr:colOff>114300</xdr:colOff>
      <xdr:row>58</xdr:row>
      <xdr:rowOff>2179</xdr:rowOff>
    </xdr:to>
    <xdr:sp macro="" textlink="">
      <xdr:nvSpPr>
        <xdr:cNvPr id="135" name="楕円 134"/>
        <xdr:cNvSpPr/>
      </xdr:nvSpPr>
      <xdr:spPr>
        <a:xfrm>
          <a:off x="4584700" y="98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158406</xdr:rowOff>
    </xdr:from>
    <xdr:ext cx="534377" cy="259045"/>
    <xdr:sp macro="" textlink="">
      <xdr:nvSpPr>
        <xdr:cNvPr id="136" name="総務費該当値テキスト"/>
        <xdr:cNvSpPr txBox="1"/>
      </xdr:nvSpPr>
      <xdr:spPr>
        <a:xfrm>
          <a:off x="4686300" y="97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73576</xdr:rowOff>
    </xdr:from>
    <xdr:to>
      <xdr:col>20</xdr:col>
      <xdr:colOff>38100</xdr:colOff>
      <xdr:row>58</xdr:row>
      <xdr:rowOff>3726</xdr:rowOff>
    </xdr:to>
    <xdr:sp macro="" textlink="">
      <xdr:nvSpPr>
        <xdr:cNvPr id="137" name="楕円 136"/>
        <xdr:cNvSpPr/>
      </xdr:nvSpPr>
      <xdr:spPr>
        <a:xfrm>
          <a:off x="3746500" y="98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166303</xdr:rowOff>
    </xdr:from>
    <xdr:ext cx="534377" cy="259045"/>
    <xdr:sp macro="" textlink="">
      <xdr:nvSpPr>
        <xdr:cNvPr id="138" name="テキスト ボックス 137"/>
        <xdr:cNvSpPr txBox="1"/>
      </xdr:nvSpPr>
      <xdr:spPr>
        <a:xfrm>
          <a:off x="3530111" y="993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46692</xdr:rowOff>
    </xdr:from>
    <xdr:to>
      <xdr:col>15</xdr:col>
      <xdr:colOff>101600</xdr:colOff>
      <xdr:row>57</xdr:row>
      <xdr:rowOff>148292</xdr:rowOff>
    </xdr:to>
    <xdr:sp macro="" textlink="">
      <xdr:nvSpPr>
        <xdr:cNvPr id="139" name="楕円 138"/>
        <xdr:cNvSpPr/>
      </xdr:nvSpPr>
      <xdr:spPr>
        <a:xfrm>
          <a:off x="2857500" y="98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139419</xdr:rowOff>
    </xdr:from>
    <xdr:ext cx="534377" cy="259045"/>
    <xdr:sp macro="" textlink="">
      <xdr:nvSpPr>
        <xdr:cNvPr id="140" name="テキスト ボックス 139"/>
        <xdr:cNvSpPr txBox="1"/>
      </xdr:nvSpPr>
      <xdr:spPr>
        <a:xfrm>
          <a:off x="2641111" y="99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87292</xdr:rowOff>
    </xdr:from>
    <xdr:to>
      <xdr:col>10</xdr:col>
      <xdr:colOff>165100</xdr:colOff>
      <xdr:row>58</xdr:row>
      <xdr:rowOff>17442</xdr:rowOff>
    </xdr:to>
    <xdr:sp macro="" textlink="">
      <xdr:nvSpPr>
        <xdr:cNvPr id="141" name="楕円 140"/>
        <xdr:cNvSpPr/>
      </xdr:nvSpPr>
      <xdr:spPr>
        <a:xfrm>
          <a:off x="1968500" y="98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8569</xdr:rowOff>
    </xdr:from>
    <xdr:ext cx="534377" cy="259045"/>
    <xdr:sp macro="" textlink="">
      <xdr:nvSpPr>
        <xdr:cNvPr id="142" name="テキスト ボックス 141"/>
        <xdr:cNvSpPr txBox="1"/>
      </xdr:nvSpPr>
      <xdr:spPr>
        <a:xfrm>
          <a:off x="1752111" y="995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154767</xdr:rowOff>
    </xdr:from>
    <xdr:to>
      <xdr:col>6</xdr:col>
      <xdr:colOff>38100</xdr:colOff>
      <xdr:row>57</xdr:row>
      <xdr:rowOff>84917</xdr:rowOff>
    </xdr:to>
    <xdr:sp macro="" textlink="">
      <xdr:nvSpPr>
        <xdr:cNvPr id="143" name="楕円 142"/>
        <xdr:cNvSpPr/>
      </xdr:nvSpPr>
      <xdr:spPr>
        <a:xfrm>
          <a:off x="1079500" y="97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76044</xdr:rowOff>
    </xdr:from>
    <xdr:ext cx="534377" cy="259045"/>
    <xdr:sp macro="" textlink="">
      <xdr:nvSpPr>
        <xdr:cNvPr id="144" name="テキスト ボックス 143"/>
        <xdr:cNvSpPr txBox="1"/>
      </xdr:nvSpPr>
      <xdr:spPr>
        <a:xfrm>
          <a:off x="863111" y="98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62179</xdr:rowOff>
    </xdr:from>
    <xdr:to>
      <xdr:col>24</xdr:col>
      <xdr:colOff>63500</xdr:colOff>
      <xdr:row>74</xdr:row>
      <xdr:rowOff>94285</xdr:rowOff>
    </xdr:to>
    <xdr:cxnSp macro="">
      <xdr:nvCxnSpPr>
        <xdr:cNvPr id="174" name="直線コネクタ 173"/>
        <xdr:cNvCxnSpPr/>
      </xdr:nvCxnSpPr>
      <xdr:spPr>
        <a:xfrm flipV="1">
          <a:off x="3797300" y="12749479"/>
          <a:ext cx="838200" cy="3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94285</xdr:rowOff>
    </xdr:from>
    <xdr:to>
      <xdr:col>19</xdr:col>
      <xdr:colOff>177800</xdr:colOff>
      <xdr:row>75</xdr:row>
      <xdr:rowOff>35890</xdr:rowOff>
    </xdr:to>
    <xdr:cxnSp macro="">
      <xdr:nvCxnSpPr>
        <xdr:cNvPr id="177" name="直線コネクタ 176"/>
        <xdr:cNvCxnSpPr/>
      </xdr:nvCxnSpPr>
      <xdr:spPr>
        <a:xfrm flipV="1">
          <a:off x="2908300" y="12781585"/>
          <a:ext cx="889000" cy="1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35890</xdr:rowOff>
    </xdr:from>
    <xdr:to>
      <xdr:col>15</xdr:col>
      <xdr:colOff>50800</xdr:colOff>
      <xdr:row>75</xdr:row>
      <xdr:rowOff>69952</xdr:rowOff>
    </xdr:to>
    <xdr:cxnSp macro="">
      <xdr:nvCxnSpPr>
        <xdr:cNvPr id="180" name="直線コネクタ 179"/>
        <xdr:cNvCxnSpPr/>
      </xdr:nvCxnSpPr>
      <xdr:spPr>
        <a:xfrm flipV="1">
          <a:off x="2019300" y="1289464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69952</xdr:rowOff>
    </xdr:from>
    <xdr:to>
      <xdr:col>10</xdr:col>
      <xdr:colOff>114300</xdr:colOff>
      <xdr:row>75</xdr:row>
      <xdr:rowOff>116269</xdr:rowOff>
    </xdr:to>
    <xdr:cxnSp macro="">
      <xdr:nvCxnSpPr>
        <xdr:cNvPr id="183" name="直線コネクタ 182"/>
        <xdr:cNvCxnSpPr/>
      </xdr:nvCxnSpPr>
      <xdr:spPr>
        <a:xfrm flipV="1">
          <a:off x="1130300" y="12928702"/>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11379</xdr:rowOff>
    </xdr:from>
    <xdr:to>
      <xdr:col>24</xdr:col>
      <xdr:colOff>114300</xdr:colOff>
      <xdr:row>74</xdr:row>
      <xdr:rowOff>112979</xdr:rowOff>
    </xdr:to>
    <xdr:sp macro="" textlink="">
      <xdr:nvSpPr>
        <xdr:cNvPr id="193" name="楕円 192"/>
        <xdr:cNvSpPr/>
      </xdr:nvSpPr>
      <xdr:spPr>
        <a:xfrm>
          <a:off x="4584700" y="126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34256</xdr:rowOff>
    </xdr:from>
    <xdr:ext cx="599010" cy="259045"/>
    <xdr:sp macro="" textlink="">
      <xdr:nvSpPr>
        <xdr:cNvPr id="194" name="民生費該当値テキスト"/>
        <xdr:cNvSpPr txBox="1"/>
      </xdr:nvSpPr>
      <xdr:spPr>
        <a:xfrm>
          <a:off x="4686300" y="1255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43485</xdr:rowOff>
    </xdr:from>
    <xdr:to>
      <xdr:col>20</xdr:col>
      <xdr:colOff>38100</xdr:colOff>
      <xdr:row>74</xdr:row>
      <xdr:rowOff>145085</xdr:rowOff>
    </xdr:to>
    <xdr:sp macro="" textlink="">
      <xdr:nvSpPr>
        <xdr:cNvPr id="195" name="楕円 194"/>
        <xdr:cNvSpPr/>
      </xdr:nvSpPr>
      <xdr:spPr>
        <a:xfrm>
          <a:off x="3746500" y="127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161612</xdr:rowOff>
    </xdr:from>
    <xdr:ext cx="599010" cy="259045"/>
    <xdr:sp macro="" textlink="">
      <xdr:nvSpPr>
        <xdr:cNvPr id="196" name="テキスト ボックス 195"/>
        <xdr:cNvSpPr txBox="1"/>
      </xdr:nvSpPr>
      <xdr:spPr>
        <a:xfrm>
          <a:off x="3497795" y="1250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156540</xdr:rowOff>
    </xdr:from>
    <xdr:to>
      <xdr:col>15</xdr:col>
      <xdr:colOff>101600</xdr:colOff>
      <xdr:row>75</xdr:row>
      <xdr:rowOff>86690</xdr:rowOff>
    </xdr:to>
    <xdr:sp macro="" textlink="">
      <xdr:nvSpPr>
        <xdr:cNvPr id="197" name="楕円 196"/>
        <xdr:cNvSpPr/>
      </xdr:nvSpPr>
      <xdr:spPr>
        <a:xfrm>
          <a:off x="2857500" y="128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103217</xdr:rowOff>
    </xdr:from>
    <xdr:ext cx="599010" cy="259045"/>
    <xdr:sp macro="" textlink="">
      <xdr:nvSpPr>
        <xdr:cNvPr id="198" name="テキスト ボックス 197"/>
        <xdr:cNvSpPr txBox="1"/>
      </xdr:nvSpPr>
      <xdr:spPr>
        <a:xfrm>
          <a:off x="2608795" y="1261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19152</xdr:rowOff>
    </xdr:from>
    <xdr:to>
      <xdr:col>10</xdr:col>
      <xdr:colOff>165100</xdr:colOff>
      <xdr:row>75</xdr:row>
      <xdr:rowOff>120752</xdr:rowOff>
    </xdr:to>
    <xdr:sp macro="" textlink="">
      <xdr:nvSpPr>
        <xdr:cNvPr id="199" name="楕円 198"/>
        <xdr:cNvSpPr/>
      </xdr:nvSpPr>
      <xdr:spPr>
        <a:xfrm>
          <a:off x="1968500" y="128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137279</xdr:rowOff>
    </xdr:from>
    <xdr:ext cx="599010" cy="259045"/>
    <xdr:sp macro="" textlink="">
      <xdr:nvSpPr>
        <xdr:cNvPr id="200" name="テキスト ボックス 199"/>
        <xdr:cNvSpPr txBox="1"/>
      </xdr:nvSpPr>
      <xdr:spPr>
        <a:xfrm>
          <a:off x="1719795" y="1265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65469</xdr:rowOff>
    </xdr:from>
    <xdr:to>
      <xdr:col>6</xdr:col>
      <xdr:colOff>38100</xdr:colOff>
      <xdr:row>75</xdr:row>
      <xdr:rowOff>167069</xdr:rowOff>
    </xdr:to>
    <xdr:sp macro="" textlink="">
      <xdr:nvSpPr>
        <xdr:cNvPr id="201" name="楕円 200"/>
        <xdr:cNvSpPr/>
      </xdr:nvSpPr>
      <xdr:spPr>
        <a:xfrm>
          <a:off x="1079500" y="12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12146</xdr:rowOff>
    </xdr:from>
    <xdr:ext cx="599010" cy="259045"/>
    <xdr:sp macro="" textlink="">
      <xdr:nvSpPr>
        <xdr:cNvPr id="202" name="テキスト ボックス 201"/>
        <xdr:cNvSpPr txBox="1"/>
      </xdr:nvSpPr>
      <xdr:spPr>
        <a:xfrm>
          <a:off x="830795" y="126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83731</xdr:rowOff>
    </xdr:from>
    <xdr:to>
      <xdr:col>24</xdr:col>
      <xdr:colOff>63500</xdr:colOff>
      <xdr:row>97</xdr:row>
      <xdr:rowOff>90323</xdr:rowOff>
    </xdr:to>
    <xdr:cxnSp macro="">
      <xdr:nvCxnSpPr>
        <xdr:cNvPr id="231" name="直線コネクタ 230"/>
        <xdr:cNvCxnSpPr/>
      </xdr:nvCxnSpPr>
      <xdr:spPr>
        <a:xfrm>
          <a:off x="3797300" y="16714381"/>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58559</xdr:rowOff>
    </xdr:from>
    <xdr:to>
      <xdr:col>19</xdr:col>
      <xdr:colOff>177800</xdr:colOff>
      <xdr:row>97</xdr:row>
      <xdr:rowOff>83731</xdr:rowOff>
    </xdr:to>
    <xdr:cxnSp macro="">
      <xdr:nvCxnSpPr>
        <xdr:cNvPr id="234" name="直線コネクタ 233"/>
        <xdr:cNvCxnSpPr/>
      </xdr:nvCxnSpPr>
      <xdr:spPr>
        <a:xfrm>
          <a:off x="2908300" y="16689209"/>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58559</xdr:rowOff>
    </xdr:from>
    <xdr:to>
      <xdr:col>15</xdr:col>
      <xdr:colOff>50800</xdr:colOff>
      <xdr:row>97</xdr:row>
      <xdr:rowOff>105778</xdr:rowOff>
    </xdr:to>
    <xdr:cxnSp macro="">
      <xdr:nvCxnSpPr>
        <xdr:cNvPr id="237" name="直線コネクタ 236"/>
        <xdr:cNvCxnSpPr/>
      </xdr:nvCxnSpPr>
      <xdr:spPr>
        <a:xfrm flipV="1">
          <a:off x="2019300" y="16689209"/>
          <a:ext cx="889000" cy="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87288</xdr:rowOff>
    </xdr:from>
    <xdr:to>
      <xdr:col>10</xdr:col>
      <xdr:colOff>114300</xdr:colOff>
      <xdr:row>97</xdr:row>
      <xdr:rowOff>105778</xdr:rowOff>
    </xdr:to>
    <xdr:cxnSp macro="">
      <xdr:nvCxnSpPr>
        <xdr:cNvPr id="240" name="直線コネクタ 239"/>
        <xdr:cNvCxnSpPr/>
      </xdr:nvCxnSpPr>
      <xdr:spPr>
        <a:xfrm>
          <a:off x="1130300" y="16717938"/>
          <a:ext cx="8890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39523</xdr:rowOff>
    </xdr:from>
    <xdr:to>
      <xdr:col>24</xdr:col>
      <xdr:colOff>114300</xdr:colOff>
      <xdr:row>97</xdr:row>
      <xdr:rowOff>141123</xdr:rowOff>
    </xdr:to>
    <xdr:sp macro="" textlink="">
      <xdr:nvSpPr>
        <xdr:cNvPr id="250" name="楕円 249"/>
        <xdr:cNvSpPr/>
      </xdr:nvSpPr>
      <xdr:spPr>
        <a:xfrm>
          <a:off x="45847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125900</xdr:rowOff>
    </xdr:from>
    <xdr:ext cx="534377" cy="259045"/>
    <xdr:sp macro="" textlink="">
      <xdr:nvSpPr>
        <xdr:cNvPr id="251" name="衛生費該当値テキスト"/>
        <xdr:cNvSpPr txBox="1"/>
      </xdr:nvSpPr>
      <xdr:spPr>
        <a:xfrm>
          <a:off x="4686300" y="165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32931</xdr:rowOff>
    </xdr:from>
    <xdr:to>
      <xdr:col>20</xdr:col>
      <xdr:colOff>38100</xdr:colOff>
      <xdr:row>97</xdr:row>
      <xdr:rowOff>134531</xdr:rowOff>
    </xdr:to>
    <xdr:sp macro="" textlink="">
      <xdr:nvSpPr>
        <xdr:cNvPr id="252" name="楕円 251"/>
        <xdr:cNvSpPr/>
      </xdr:nvSpPr>
      <xdr:spPr>
        <a:xfrm>
          <a:off x="3746500" y="166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125658</xdr:rowOff>
    </xdr:from>
    <xdr:ext cx="534377" cy="259045"/>
    <xdr:sp macro="" textlink="">
      <xdr:nvSpPr>
        <xdr:cNvPr id="253" name="テキスト ボックス 252"/>
        <xdr:cNvSpPr txBox="1"/>
      </xdr:nvSpPr>
      <xdr:spPr>
        <a:xfrm>
          <a:off x="3530111" y="167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7759</xdr:rowOff>
    </xdr:from>
    <xdr:to>
      <xdr:col>15</xdr:col>
      <xdr:colOff>101600</xdr:colOff>
      <xdr:row>97</xdr:row>
      <xdr:rowOff>109359</xdr:rowOff>
    </xdr:to>
    <xdr:sp macro="" textlink="">
      <xdr:nvSpPr>
        <xdr:cNvPr id="254" name="楕円 253"/>
        <xdr:cNvSpPr/>
      </xdr:nvSpPr>
      <xdr:spPr>
        <a:xfrm>
          <a:off x="2857500" y="166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100486</xdr:rowOff>
    </xdr:from>
    <xdr:ext cx="534377" cy="259045"/>
    <xdr:sp macro="" textlink="">
      <xdr:nvSpPr>
        <xdr:cNvPr id="255" name="テキスト ボックス 254"/>
        <xdr:cNvSpPr txBox="1"/>
      </xdr:nvSpPr>
      <xdr:spPr>
        <a:xfrm>
          <a:off x="2641111" y="167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54978</xdr:rowOff>
    </xdr:from>
    <xdr:to>
      <xdr:col>10</xdr:col>
      <xdr:colOff>165100</xdr:colOff>
      <xdr:row>97</xdr:row>
      <xdr:rowOff>156578</xdr:rowOff>
    </xdr:to>
    <xdr:sp macro="" textlink="">
      <xdr:nvSpPr>
        <xdr:cNvPr id="256" name="楕円 255"/>
        <xdr:cNvSpPr/>
      </xdr:nvSpPr>
      <xdr:spPr>
        <a:xfrm>
          <a:off x="1968500" y="166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147705</xdr:rowOff>
    </xdr:from>
    <xdr:ext cx="534377" cy="259045"/>
    <xdr:sp macro="" textlink="">
      <xdr:nvSpPr>
        <xdr:cNvPr id="257" name="テキスト ボックス 256"/>
        <xdr:cNvSpPr txBox="1"/>
      </xdr:nvSpPr>
      <xdr:spPr>
        <a:xfrm>
          <a:off x="1752111" y="1677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36488</xdr:rowOff>
    </xdr:from>
    <xdr:to>
      <xdr:col>6</xdr:col>
      <xdr:colOff>38100</xdr:colOff>
      <xdr:row>97</xdr:row>
      <xdr:rowOff>138088</xdr:rowOff>
    </xdr:to>
    <xdr:sp macro="" textlink="">
      <xdr:nvSpPr>
        <xdr:cNvPr id="258" name="楕円 257"/>
        <xdr:cNvSpPr/>
      </xdr:nvSpPr>
      <xdr:spPr>
        <a:xfrm>
          <a:off x="1079500" y="166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129215</xdr:rowOff>
    </xdr:from>
    <xdr:ext cx="534377" cy="259045"/>
    <xdr:sp macro="" textlink="">
      <xdr:nvSpPr>
        <xdr:cNvPr id="259" name="テキスト ボックス 258"/>
        <xdr:cNvSpPr txBox="1"/>
      </xdr:nvSpPr>
      <xdr:spPr>
        <a:xfrm>
          <a:off x="863111" y="167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11303</xdr:rowOff>
    </xdr:from>
    <xdr:to>
      <xdr:col>55</xdr:col>
      <xdr:colOff>0</xdr:colOff>
      <xdr:row>37</xdr:row>
      <xdr:rowOff>35306</xdr:rowOff>
    </xdr:to>
    <xdr:cxnSp macro="">
      <xdr:nvCxnSpPr>
        <xdr:cNvPr id="288" name="直線コネクタ 287"/>
        <xdr:cNvCxnSpPr/>
      </xdr:nvCxnSpPr>
      <xdr:spPr>
        <a:xfrm>
          <a:off x="9639300" y="6354953"/>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11303</xdr:rowOff>
    </xdr:from>
    <xdr:to>
      <xdr:col>50</xdr:col>
      <xdr:colOff>114300</xdr:colOff>
      <xdr:row>37</xdr:row>
      <xdr:rowOff>13208</xdr:rowOff>
    </xdr:to>
    <xdr:cxnSp macro="">
      <xdr:nvCxnSpPr>
        <xdr:cNvPr id="291" name="直線コネクタ 290"/>
        <xdr:cNvCxnSpPr/>
      </xdr:nvCxnSpPr>
      <xdr:spPr>
        <a:xfrm flipV="1">
          <a:off x="8750300" y="63549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13208</xdr:rowOff>
    </xdr:from>
    <xdr:to>
      <xdr:col>45</xdr:col>
      <xdr:colOff>177800</xdr:colOff>
      <xdr:row>37</xdr:row>
      <xdr:rowOff>44831</xdr:rowOff>
    </xdr:to>
    <xdr:cxnSp macro="">
      <xdr:nvCxnSpPr>
        <xdr:cNvPr id="294" name="直線コネクタ 293"/>
        <xdr:cNvCxnSpPr/>
      </xdr:nvCxnSpPr>
      <xdr:spPr>
        <a:xfrm flipV="1">
          <a:off x="7861300" y="635685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44831</xdr:rowOff>
    </xdr:from>
    <xdr:to>
      <xdr:col>41</xdr:col>
      <xdr:colOff>50800</xdr:colOff>
      <xdr:row>37</xdr:row>
      <xdr:rowOff>63119</xdr:rowOff>
    </xdr:to>
    <xdr:cxnSp macro="">
      <xdr:nvCxnSpPr>
        <xdr:cNvPr id="297" name="直線コネクタ 296"/>
        <xdr:cNvCxnSpPr/>
      </xdr:nvCxnSpPr>
      <xdr:spPr>
        <a:xfrm flipV="1">
          <a:off x="6972300" y="638848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155956</xdr:rowOff>
    </xdr:from>
    <xdr:to>
      <xdr:col>55</xdr:col>
      <xdr:colOff>50800</xdr:colOff>
      <xdr:row>37</xdr:row>
      <xdr:rowOff>86106</xdr:rowOff>
    </xdr:to>
    <xdr:sp macro="" textlink="">
      <xdr:nvSpPr>
        <xdr:cNvPr id="307" name="楕円 306"/>
        <xdr:cNvSpPr/>
      </xdr:nvSpPr>
      <xdr:spPr>
        <a:xfrm>
          <a:off x="104267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7383</xdr:rowOff>
    </xdr:from>
    <xdr:ext cx="378565" cy="259045"/>
    <xdr:sp macro="" textlink="">
      <xdr:nvSpPr>
        <xdr:cNvPr id="308" name="労働費該当値テキスト"/>
        <xdr:cNvSpPr txBox="1"/>
      </xdr:nvSpPr>
      <xdr:spPr>
        <a:xfrm>
          <a:off x="10528300" y="617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131953</xdr:rowOff>
    </xdr:from>
    <xdr:to>
      <xdr:col>50</xdr:col>
      <xdr:colOff>165100</xdr:colOff>
      <xdr:row>37</xdr:row>
      <xdr:rowOff>62103</xdr:rowOff>
    </xdr:to>
    <xdr:sp macro="" textlink="">
      <xdr:nvSpPr>
        <xdr:cNvPr id="309" name="楕円 308"/>
        <xdr:cNvSpPr/>
      </xdr:nvSpPr>
      <xdr:spPr>
        <a:xfrm>
          <a:off x="9588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78630</xdr:rowOff>
    </xdr:from>
    <xdr:ext cx="378565" cy="259045"/>
    <xdr:sp macro="" textlink="">
      <xdr:nvSpPr>
        <xdr:cNvPr id="310" name="テキスト ボックス 309"/>
        <xdr:cNvSpPr txBox="1"/>
      </xdr:nvSpPr>
      <xdr:spPr>
        <a:xfrm>
          <a:off x="9450017" y="607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133858</xdr:rowOff>
    </xdr:from>
    <xdr:to>
      <xdr:col>46</xdr:col>
      <xdr:colOff>38100</xdr:colOff>
      <xdr:row>37</xdr:row>
      <xdr:rowOff>64008</xdr:rowOff>
    </xdr:to>
    <xdr:sp macro="" textlink="">
      <xdr:nvSpPr>
        <xdr:cNvPr id="311" name="楕円 310"/>
        <xdr:cNvSpPr/>
      </xdr:nvSpPr>
      <xdr:spPr>
        <a:xfrm>
          <a:off x="8699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80535</xdr:rowOff>
    </xdr:from>
    <xdr:ext cx="378565" cy="259045"/>
    <xdr:sp macro="" textlink="">
      <xdr:nvSpPr>
        <xdr:cNvPr id="312" name="テキスト ボックス 311"/>
        <xdr:cNvSpPr txBox="1"/>
      </xdr:nvSpPr>
      <xdr:spPr>
        <a:xfrm>
          <a:off x="8561017" y="608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165481</xdr:rowOff>
    </xdr:from>
    <xdr:to>
      <xdr:col>41</xdr:col>
      <xdr:colOff>101600</xdr:colOff>
      <xdr:row>37</xdr:row>
      <xdr:rowOff>95631</xdr:rowOff>
    </xdr:to>
    <xdr:sp macro="" textlink="">
      <xdr:nvSpPr>
        <xdr:cNvPr id="313" name="楕円 312"/>
        <xdr:cNvSpPr/>
      </xdr:nvSpPr>
      <xdr:spPr>
        <a:xfrm>
          <a:off x="7810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112158</xdr:rowOff>
    </xdr:from>
    <xdr:ext cx="378565" cy="259045"/>
    <xdr:sp macro="" textlink="">
      <xdr:nvSpPr>
        <xdr:cNvPr id="314" name="テキスト ボックス 313"/>
        <xdr:cNvSpPr txBox="1"/>
      </xdr:nvSpPr>
      <xdr:spPr>
        <a:xfrm>
          <a:off x="7672017" y="611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12319</xdr:rowOff>
    </xdr:from>
    <xdr:to>
      <xdr:col>36</xdr:col>
      <xdr:colOff>165100</xdr:colOff>
      <xdr:row>37</xdr:row>
      <xdr:rowOff>113919</xdr:rowOff>
    </xdr:to>
    <xdr:sp macro="" textlink="">
      <xdr:nvSpPr>
        <xdr:cNvPr id="315" name="楕円 314"/>
        <xdr:cNvSpPr/>
      </xdr:nvSpPr>
      <xdr:spPr>
        <a:xfrm>
          <a:off x="6921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105046</xdr:rowOff>
    </xdr:from>
    <xdr:ext cx="378565" cy="259045"/>
    <xdr:sp macro="" textlink="">
      <xdr:nvSpPr>
        <xdr:cNvPr id="316" name="テキスト ボックス 315"/>
        <xdr:cNvSpPr txBox="1"/>
      </xdr:nvSpPr>
      <xdr:spPr>
        <a:xfrm>
          <a:off x="6783017" y="64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35725</xdr:rowOff>
    </xdr:from>
    <xdr:to>
      <xdr:col>55</xdr:col>
      <xdr:colOff>0</xdr:colOff>
      <xdr:row>59</xdr:row>
      <xdr:rowOff>35973</xdr:rowOff>
    </xdr:to>
    <xdr:cxnSp macro="">
      <xdr:nvCxnSpPr>
        <xdr:cNvPr id="345" name="直線コネクタ 344"/>
        <xdr:cNvCxnSpPr/>
      </xdr:nvCxnSpPr>
      <xdr:spPr>
        <a:xfrm flipV="1">
          <a:off x="9639300" y="10151275"/>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34144</xdr:rowOff>
    </xdr:from>
    <xdr:to>
      <xdr:col>50</xdr:col>
      <xdr:colOff>114300</xdr:colOff>
      <xdr:row>59</xdr:row>
      <xdr:rowOff>35973</xdr:rowOff>
    </xdr:to>
    <xdr:cxnSp macro="">
      <xdr:nvCxnSpPr>
        <xdr:cNvPr id="348" name="直線コネクタ 347"/>
        <xdr:cNvCxnSpPr/>
      </xdr:nvCxnSpPr>
      <xdr:spPr>
        <a:xfrm>
          <a:off x="8750300" y="101496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34144</xdr:rowOff>
    </xdr:from>
    <xdr:to>
      <xdr:col>45</xdr:col>
      <xdr:colOff>177800</xdr:colOff>
      <xdr:row>59</xdr:row>
      <xdr:rowOff>35954</xdr:rowOff>
    </xdr:to>
    <xdr:cxnSp macro="">
      <xdr:nvCxnSpPr>
        <xdr:cNvPr id="351" name="直線コネクタ 350"/>
        <xdr:cNvCxnSpPr/>
      </xdr:nvCxnSpPr>
      <xdr:spPr>
        <a:xfrm flipV="1">
          <a:off x="7861300" y="10149694"/>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35954</xdr:rowOff>
    </xdr:from>
    <xdr:to>
      <xdr:col>41</xdr:col>
      <xdr:colOff>50800</xdr:colOff>
      <xdr:row>59</xdr:row>
      <xdr:rowOff>37173</xdr:rowOff>
    </xdr:to>
    <xdr:cxnSp macro="">
      <xdr:nvCxnSpPr>
        <xdr:cNvPr id="354" name="直線コネクタ 353"/>
        <xdr:cNvCxnSpPr/>
      </xdr:nvCxnSpPr>
      <xdr:spPr>
        <a:xfrm flipV="1">
          <a:off x="6972300" y="1015150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156375</xdr:rowOff>
    </xdr:from>
    <xdr:to>
      <xdr:col>55</xdr:col>
      <xdr:colOff>50800</xdr:colOff>
      <xdr:row>59</xdr:row>
      <xdr:rowOff>86525</xdr:rowOff>
    </xdr:to>
    <xdr:sp macro="" textlink="">
      <xdr:nvSpPr>
        <xdr:cNvPr id="364" name="楕円 363"/>
        <xdr:cNvSpPr/>
      </xdr:nvSpPr>
      <xdr:spPr>
        <a:xfrm>
          <a:off x="10426700" y="101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71302</xdr:rowOff>
    </xdr:from>
    <xdr:ext cx="378565" cy="259045"/>
    <xdr:sp macro="" textlink="">
      <xdr:nvSpPr>
        <xdr:cNvPr id="365" name="農林水産業費該当値テキスト"/>
        <xdr:cNvSpPr txBox="1"/>
      </xdr:nvSpPr>
      <xdr:spPr>
        <a:xfrm>
          <a:off x="10528300" y="10015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156623</xdr:rowOff>
    </xdr:from>
    <xdr:to>
      <xdr:col>50</xdr:col>
      <xdr:colOff>165100</xdr:colOff>
      <xdr:row>59</xdr:row>
      <xdr:rowOff>86773</xdr:rowOff>
    </xdr:to>
    <xdr:sp macro="" textlink="">
      <xdr:nvSpPr>
        <xdr:cNvPr id="366" name="楕円 365"/>
        <xdr:cNvSpPr/>
      </xdr:nvSpPr>
      <xdr:spPr>
        <a:xfrm>
          <a:off x="9588500" y="101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77900</xdr:rowOff>
    </xdr:from>
    <xdr:ext cx="378565" cy="259045"/>
    <xdr:sp macro="" textlink="">
      <xdr:nvSpPr>
        <xdr:cNvPr id="367" name="テキスト ボックス 366"/>
        <xdr:cNvSpPr txBox="1"/>
      </xdr:nvSpPr>
      <xdr:spPr>
        <a:xfrm>
          <a:off x="9450017" y="10193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154794</xdr:rowOff>
    </xdr:from>
    <xdr:to>
      <xdr:col>46</xdr:col>
      <xdr:colOff>38100</xdr:colOff>
      <xdr:row>59</xdr:row>
      <xdr:rowOff>84944</xdr:rowOff>
    </xdr:to>
    <xdr:sp macro="" textlink="">
      <xdr:nvSpPr>
        <xdr:cNvPr id="368" name="楕円 367"/>
        <xdr:cNvSpPr/>
      </xdr:nvSpPr>
      <xdr:spPr>
        <a:xfrm>
          <a:off x="8699500" y="100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76071</xdr:rowOff>
    </xdr:from>
    <xdr:ext cx="378565" cy="259045"/>
    <xdr:sp macro="" textlink="">
      <xdr:nvSpPr>
        <xdr:cNvPr id="369" name="テキスト ボックス 368"/>
        <xdr:cNvSpPr txBox="1"/>
      </xdr:nvSpPr>
      <xdr:spPr>
        <a:xfrm>
          <a:off x="8561017" y="1019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156604</xdr:rowOff>
    </xdr:from>
    <xdr:to>
      <xdr:col>41</xdr:col>
      <xdr:colOff>101600</xdr:colOff>
      <xdr:row>59</xdr:row>
      <xdr:rowOff>86754</xdr:rowOff>
    </xdr:to>
    <xdr:sp macro="" textlink="">
      <xdr:nvSpPr>
        <xdr:cNvPr id="370" name="楕円 369"/>
        <xdr:cNvSpPr/>
      </xdr:nvSpPr>
      <xdr:spPr>
        <a:xfrm>
          <a:off x="7810500" y="101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77881</xdr:rowOff>
    </xdr:from>
    <xdr:ext cx="378565" cy="259045"/>
    <xdr:sp macro="" textlink="">
      <xdr:nvSpPr>
        <xdr:cNvPr id="371" name="テキスト ボックス 370"/>
        <xdr:cNvSpPr txBox="1"/>
      </xdr:nvSpPr>
      <xdr:spPr>
        <a:xfrm>
          <a:off x="7672017" y="1019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157823</xdr:rowOff>
    </xdr:from>
    <xdr:to>
      <xdr:col>36</xdr:col>
      <xdr:colOff>165100</xdr:colOff>
      <xdr:row>59</xdr:row>
      <xdr:rowOff>87973</xdr:rowOff>
    </xdr:to>
    <xdr:sp macro="" textlink="">
      <xdr:nvSpPr>
        <xdr:cNvPr id="372" name="楕円 371"/>
        <xdr:cNvSpPr/>
      </xdr:nvSpPr>
      <xdr:spPr>
        <a:xfrm>
          <a:off x="6921500" y="10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79100</xdr:rowOff>
    </xdr:from>
    <xdr:ext cx="378565" cy="259045"/>
    <xdr:sp macro="" textlink="">
      <xdr:nvSpPr>
        <xdr:cNvPr id="373" name="テキスト ボックス 372"/>
        <xdr:cNvSpPr txBox="1"/>
      </xdr:nvSpPr>
      <xdr:spPr>
        <a:xfrm>
          <a:off x="6783017" y="1019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130214</xdr:rowOff>
    </xdr:from>
    <xdr:to>
      <xdr:col>55</xdr:col>
      <xdr:colOff>0</xdr:colOff>
      <xdr:row>78</xdr:row>
      <xdr:rowOff>156654</xdr:rowOff>
    </xdr:to>
    <xdr:cxnSp macro="">
      <xdr:nvCxnSpPr>
        <xdr:cNvPr id="402" name="直線コネクタ 401"/>
        <xdr:cNvCxnSpPr/>
      </xdr:nvCxnSpPr>
      <xdr:spPr>
        <a:xfrm flipV="1">
          <a:off x="9639300" y="13503314"/>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156654</xdr:rowOff>
    </xdr:from>
    <xdr:to>
      <xdr:col>50</xdr:col>
      <xdr:colOff>114300</xdr:colOff>
      <xdr:row>78</xdr:row>
      <xdr:rowOff>166751</xdr:rowOff>
    </xdr:to>
    <xdr:cxnSp macro="">
      <xdr:nvCxnSpPr>
        <xdr:cNvPr id="405" name="直線コネクタ 404"/>
        <xdr:cNvCxnSpPr/>
      </xdr:nvCxnSpPr>
      <xdr:spPr>
        <a:xfrm flipV="1">
          <a:off x="8750300" y="13529754"/>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166751</xdr:rowOff>
    </xdr:from>
    <xdr:to>
      <xdr:col>45</xdr:col>
      <xdr:colOff>177800</xdr:colOff>
      <xdr:row>79</xdr:row>
      <xdr:rowOff>6350</xdr:rowOff>
    </xdr:to>
    <xdr:cxnSp macro="">
      <xdr:nvCxnSpPr>
        <xdr:cNvPr id="408" name="直線コネクタ 407"/>
        <xdr:cNvCxnSpPr/>
      </xdr:nvCxnSpPr>
      <xdr:spPr>
        <a:xfrm flipV="1">
          <a:off x="7861300" y="135398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130403</xdr:rowOff>
    </xdr:from>
    <xdr:to>
      <xdr:col>41</xdr:col>
      <xdr:colOff>50800</xdr:colOff>
      <xdr:row>79</xdr:row>
      <xdr:rowOff>6350</xdr:rowOff>
    </xdr:to>
    <xdr:cxnSp macro="">
      <xdr:nvCxnSpPr>
        <xdr:cNvPr id="411" name="直線コネクタ 410"/>
        <xdr:cNvCxnSpPr/>
      </xdr:nvCxnSpPr>
      <xdr:spPr>
        <a:xfrm>
          <a:off x="6972300" y="13503503"/>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21" name="楕円 420"/>
        <xdr:cNvSpPr/>
      </xdr:nvSpPr>
      <xdr:spPr>
        <a:xfrm>
          <a:off x="104267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165791</xdr:rowOff>
    </xdr:from>
    <xdr:ext cx="469744" cy="259045"/>
    <xdr:sp macro="" textlink="">
      <xdr:nvSpPr>
        <xdr:cNvPr id="422" name="商工費該当値テキスト"/>
        <xdr:cNvSpPr txBox="1"/>
      </xdr:nvSpPr>
      <xdr:spPr>
        <a:xfrm>
          <a:off x="10528300" y="133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105854</xdr:rowOff>
    </xdr:from>
    <xdr:to>
      <xdr:col>50</xdr:col>
      <xdr:colOff>165100</xdr:colOff>
      <xdr:row>79</xdr:row>
      <xdr:rowOff>36004</xdr:rowOff>
    </xdr:to>
    <xdr:sp macro="" textlink="">
      <xdr:nvSpPr>
        <xdr:cNvPr id="423" name="楕円 422"/>
        <xdr:cNvSpPr/>
      </xdr:nvSpPr>
      <xdr:spPr>
        <a:xfrm>
          <a:off x="9588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27131</xdr:rowOff>
    </xdr:from>
    <xdr:ext cx="469744" cy="259045"/>
    <xdr:sp macro="" textlink="">
      <xdr:nvSpPr>
        <xdr:cNvPr id="424" name="テキスト ボックス 423"/>
        <xdr:cNvSpPr txBox="1"/>
      </xdr:nvSpPr>
      <xdr:spPr>
        <a:xfrm>
          <a:off x="9404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115951</xdr:rowOff>
    </xdr:from>
    <xdr:to>
      <xdr:col>46</xdr:col>
      <xdr:colOff>38100</xdr:colOff>
      <xdr:row>79</xdr:row>
      <xdr:rowOff>46101</xdr:rowOff>
    </xdr:to>
    <xdr:sp macro="" textlink="">
      <xdr:nvSpPr>
        <xdr:cNvPr id="425" name="楕円 424"/>
        <xdr:cNvSpPr/>
      </xdr:nvSpPr>
      <xdr:spPr>
        <a:xfrm>
          <a:off x="8699500" y="134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37228</xdr:rowOff>
    </xdr:from>
    <xdr:ext cx="469744" cy="259045"/>
    <xdr:sp macro="" textlink="">
      <xdr:nvSpPr>
        <xdr:cNvPr id="426" name="テキスト ボックス 425"/>
        <xdr:cNvSpPr txBox="1"/>
      </xdr:nvSpPr>
      <xdr:spPr>
        <a:xfrm>
          <a:off x="8515428" y="1358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127000</xdr:rowOff>
    </xdr:from>
    <xdr:to>
      <xdr:col>41</xdr:col>
      <xdr:colOff>101600</xdr:colOff>
      <xdr:row>79</xdr:row>
      <xdr:rowOff>57150</xdr:rowOff>
    </xdr:to>
    <xdr:sp macro="" textlink="">
      <xdr:nvSpPr>
        <xdr:cNvPr id="427" name="楕円 426"/>
        <xdr:cNvSpPr/>
      </xdr:nvSpPr>
      <xdr:spPr>
        <a:xfrm>
          <a:off x="781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48277</xdr:rowOff>
    </xdr:from>
    <xdr:ext cx="469744" cy="259045"/>
    <xdr:sp macro="" textlink="">
      <xdr:nvSpPr>
        <xdr:cNvPr id="428" name="テキスト ボックス 427"/>
        <xdr:cNvSpPr txBox="1"/>
      </xdr:nvSpPr>
      <xdr:spPr>
        <a:xfrm>
          <a:off x="7626428"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79603</xdr:rowOff>
    </xdr:from>
    <xdr:to>
      <xdr:col>36</xdr:col>
      <xdr:colOff>165100</xdr:colOff>
      <xdr:row>79</xdr:row>
      <xdr:rowOff>9753</xdr:rowOff>
    </xdr:to>
    <xdr:sp macro="" textlink="">
      <xdr:nvSpPr>
        <xdr:cNvPr id="429" name="楕円 428"/>
        <xdr:cNvSpPr/>
      </xdr:nvSpPr>
      <xdr:spPr>
        <a:xfrm>
          <a:off x="6921500" y="134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880</xdr:rowOff>
    </xdr:from>
    <xdr:ext cx="469744" cy="259045"/>
    <xdr:sp macro="" textlink="">
      <xdr:nvSpPr>
        <xdr:cNvPr id="430" name="テキスト ボックス 429"/>
        <xdr:cNvSpPr txBox="1"/>
      </xdr:nvSpPr>
      <xdr:spPr>
        <a:xfrm>
          <a:off x="6737428" y="13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132118</xdr:rowOff>
    </xdr:from>
    <xdr:to>
      <xdr:col>55</xdr:col>
      <xdr:colOff>0</xdr:colOff>
      <xdr:row>98</xdr:row>
      <xdr:rowOff>147720</xdr:rowOff>
    </xdr:to>
    <xdr:cxnSp macro="">
      <xdr:nvCxnSpPr>
        <xdr:cNvPr id="460" name="直線コネクタ 459"/>
        <xdr:cNvCxnSpPr/>
      </xdr:nvCxnSpPr>
      <xdr:spPr>
        <a:xfrm>
          <a:off x="9639300" y="16934218"/>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132118</xdr:rowOff>
    </xdr:from>
    <xdr:to>
      <xdr:col>50</xdr:col>
      <xdr:colOff>114300</xdr:colOff>
      <xdr:row>98</xdr:row>
      <xdr:rowOff>146958</xdr:rowOff>
    </xdr:to>
    <xdr:cxnSp macro="">
      <xdr:nvCxnSpPr>
        <xdr:cNvPr id="463" name="直線コネクタ 462"/>
        <xdr:cNvCxnSpPr/>
      </xdr:nvCxnSpPr>
      <xdr:spPr>
        <a:xfrm flipV="1">
          <a:off x="8750300" y="16934218"/>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114136</xdr:rowOff>
    </xdr:from>
    <xdr:to>
      <xdr:col>45</xdr:col>
      <xdr:colOff>177800</xdr:colOff>
      <xdr:row>98</xdr:row>
      <xdr:rowOff>146958</xdr:rowOff>
    </xdr:to>
    <xdr:cxnSp macro="">
      <xdr:nvCxnSpPr>
        <xdr:cNvPr id="466" name="直線コネクタ 465"/>
        <xdr:cNvCxnSpPr/>
      </xdr:nvCxnSpPr>
      <xdr:spPr>
        <a:xfrm>
          <a:off x="7861300" y="16916236"/>
          <a:ext cx="889000" cy="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95256</xdr:rowOff>
    </xdr:from>
    <xdr:to>
      <xdr:col>41</xdr:col>
      <xdr:colOff>50800</xdr:colOff>
      <xdr:row>98</xdr:row>
      <xdr:rowOff>114136</xdr:rowOff>
    </xdr:to>
    <xdr:cxnSp macro="">
      <xdr:nvCxnSpPr>
        <xdr:cNvPr id="469" name="直線コネクタ 468"/>
        <xdr:cNvCxnSpPr/>
      </xdr:nvCxnSpPr>
      <xdr:spPr>
        <a:xfrm>
          <a:off x="6972300" y="16897356"/>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96920</xdr:rowOff>
    </xdr:from>
    <xdr:to>
      <xdr:col>55</xdr:col>
      <xdr:colOff>50800</xdr:colOff>
      <xdr:row>99</xdr:row>
      <xdr:rowOff>27070</xdr:rowOff>
    </xdr:to>
    <xdr:sp macro="" textlink="">
      <xdr:nvSpPr>
        <xdr:cNvPr id="479" name="楕円 478"/>
        <xdr:cNvSpPr/>
      </xdr:nvSpPr>
      <xdr:spPr>
        <a:xfrm>
          <a:off x="10426700" y="1689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11847</xdr:rowOff>
    </xdr:from>
    <xdr:ext cx="534377" cy="259045"/>
    <xdr:sp macro="" textlink="">
      <xdr:nvSpPr>
        <xdr:cNvPr id="480" name="土木費該当値テキスト"/>
        <xdr:cNvSpPr txBox="1"/>
      </xdr:nvSpPr>
      <xdr:spPr>
        <a:xfrm>
          <a:off x="10528300" y="1681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81318</xdr:rowOff>
    </xdr:from>
    <xdr:to>
      <xdr:col>50</xdr:col>
      <xdr:colOff>165100</xdr:colOff>
      <xdr:row>99</xdr:row>
      <xdr:rowOff>11468</xdr:rowOff>
    </xdr:to>
    <xdr:sp macro="" textlink="">
      <xdr:nvSpPr>
        <xdr:cNvPr id="481" name="楕円 480"/>
        <xdr:cNvSpPr/>
      </xdr:nvSpPr>
      <xdr:spPr>
        <a:xfrm>
          <a:off x="9588500" y="168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2595</xdr:rowOff>
    </xdr:from>
    <xdr:ext cx="534377" cy="259045"/>
    <xdr:sp macro="" textlink="">
      <xdr:nvSpPr>
        <xdr:cNvPr id="482" name="テキスト ボックス 481"/>
        <xdr:cNvSpPr txBox="1"/>
      </xdr:nvSpPr>
      <xdr:spPr>
        <a:xfrm>
          <a:off x="9372111" y="1697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96158</xdr:rowOff>
    </xdr:from>
    <xdr:to>
      <xdr:col>46</xdr:col>
      <xdr:colOff>38100</xdr:colOff>
      <xdr:row>99</xdr:row>
      <xdr:rowOff>26308</xdr:rowOff>
    </xdr:to>
    <xdr:sp macro="" textlink="">
      <xdr:nvSpPr>
        <xdr:cNvPr id="483" name="楕円 482"/>
        <xdr:cNvSpPr/>
      </xdr:nvSpPr>
      <xdr:spPr>
        <a:xfrm>
          <a:off x="8699500" y="168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17435</xdr:rowOff>
    </xdr:from>
    <xdr:ext cx="534377" cy="259045"/>
    <xdr:sp macro="" textlink="">
      <xdr:nvSpPr>
        <xdr:cNvPr id="484" name="テキスト ボックス 483"/>
        <xdr:cNvSpPr txBox="1"/>
      </xdr:nvSpPr>
      <xdr:spPr>
        <a:xfrm>
          <a:off x="8483111" y="169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63336</xdr:rowOff>
    </xdr:from>
    <xdr:to>
      <xdr:col>41</xdr:col>
      <xdr:colOff>101600</xdr:colOff>
      <xdr:row>98</xdr:row>
      <xdr:rowOff>164936</xdr:rowOff>
    </xdr:to>
    <xdr:sp macro="" textlink="">
      <xdr:nvSpPr>
        <xdr:cNvPr id="485" name="楕円 484"/>
        <xdr:cNvSpPr/>
      </xdr:nvSpPr>
      <xdr:spPr>
        <a:xfrm>
          <a:off x="7810500" y="168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156063</xdr:rowOff>
    </xdr:from>
    <xdr:ext cx="534377" cy="259045"/>
    <xdr:sp macro="" textlink="">
      <xdr:nvSpPr>
        <xdr:cNvPr id="486" name="テキスト ボックス 485"/>
        <xdr:cNvSpPr txBox="1"/>
      </xdr:nvSpPr>
      <xdr:spPr>
        <a:xfrm>
          <a:off x="7594111" y="169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44456</xdr:rowOff>
    </xdr:from>
    <xdr:to>
      <xdr:col>36</xdr:col>
      <xdr:colOff>165100</xdr:colOff>
      <xdr:row>98</xdr:row>
      <xdr:rowOff>146056</xdr:rowOff>
    </xdr:to>
    <xdr:sp macro="" textlink="">
      <xdr:nvSpPr>
        <xdr:cNvPr id="487" name="楕円 486"/>
        <xdr:cNvSpPr/>
      </xdr:nvSpPr>
      <xdr:spPr>
        <a:xfrm>
          <a:off x="6921500" y="16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137183</xdr:rowOff>
    </xdr:from>
    <xdr:ext cx="534377" cy="259045"/>
    <xdr:sp macro="" textlink="">
      <xdr:nvSpPr>
        <xdr:cNvPr id="488" name="テキスト ボックス 487"/>
        <xdr:cNvSpPr txBox="1"/>
      </xdr:nvSpPr>
      <xdr:spPr>
        <a:xfrm>
          <a:off x="6705111" y="169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148158</xdr:rowOff>
    </xdr:from>
    <xdr:to>
      <xdr:col>85</xdr:col>
      <xdr:colOff>127000</xdr:colOff>
      <xdr:row>38</xdr:row>
      <xdr:rowOff>346</xdr:rowOff>
    </xdr:to>
    <xdr:cxnSp macro="">
      <xdr:nvCxnSpPr>
        <xdr:cNvPr id="516" name="直線コネクタ 515"/>
        <xdr:cNvCxnSpPr/>
      </xdr:nvCxnSpPr>
      <xdr:spPr>
        <a:xfrm flipV="1">
          <a:off x="15481300" y="6491808"/>
          <a:ext cx="8382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158034</xdr:rowOff>
    </xdr:from>
    <xdr:to>
      <xdr:col>81</xdr:col>
      <xdr:colOff>50800</xdr:colOff>
      <xdr:row>38</xdr:row>
      <xdr:rowOff>346</xdr:rowOff>
    </xdr:to>
    <xdr:cxnSp macro="">
      <xdr:nvCxnSpPr>
        <xdr:cNvPr id="519" name="直線コネクタ 518"/>
        <xdr:cNvCxnSpPr/>
      </xdr:nvCxnSpPr>
      <xdr:spPr>
        <a:xfrm>
          <a:off x="14592300" y="6501684"/>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37150</xdr:rowOff>
    </xdr:from>
    <xdr:to>
      <xdr:col>76</xdr:col>
      <xdr:colOff>114300</xdr:colOff>
      <xdr:row>37</xdr:row>
      <xdr:rowOff>158034</xdr:rowOff>
    </xdr:to>
    <xdr:cxnSp macro="">
      <xdr:nvCxnSpPr>
        <xdr:cNvPr id="522" name="直線コネクタ 521"/>
        <xdr:cNvCxnSpPr/>
      </xdr:nvCxnSpPr>
      <xdr:spPr>
        <a:xfrm>
          <a:off x="13703300" y="6380800"/>
          <a:ext cx="889000" cy="1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37150</xdr:rowOff>
    </xdr:from>
    <xdr:to>
      <xdr:col>71</xdr:col>
      <xdr:colOff>177800</xdr:colOff>
      <xdr:row>37</xdr:row>
      <xdr:rowOff>118623</xdr:rowOff>
    </xdr:to>
    <xdr:cxnSp macro="">
      <xdr:nvCxnSpPr>
        <xdr:cNvPr id="525" name="直線コネクタ 524"/>
        <xdr:cNvCxnSpPr/>
      </xdr:nvCxnSpPr>
      <xdr:spPr>
        <a:xfrm flipV="1">
          <a:off x="12814300" y="6380800"/>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97358</xdr:rowOff>
    </xdr:from>
    <xdr:to>
      <xdr:col>85</xdr:col>
      <xdr:colOff>177800</xdr:colOff>
      <xdr:row>38</xdr:row>
      <xdr:rowOff>27508</xdr:rowOff>
    </xdr:to>
    <xdr:sp macro="" textlink="">
      <xdr:nvSpPr>
        <xdr:cNvPr id="535" name="楕円 534"/>
        <xdr:cNvSpPr/>
      </xdr:nvSpPr>
      <xdr:spPr>
        <a:xfrm>
          <a:off x="162687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75785</xdr:rowOff>
    </xdr:from>
    <xdr:ext cx="534377" cy="259045"/>
    <xdr:sp macro="" textlink="">
      <xdr:nvSpPr>
        <xdr:cNvPr id="536" name="消防費該当値テキスト"/>
        <xdr:cNvSpPr txBox="1"/>
      </xdr:nvSpPr>
      <xdr:spPr>
        <a:xfrm>
          <a:off x="16370300"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120995</xdr:rowOff>
    </xdr:from>
    <xdr:to>
      <xdr:col>81</xdr:col>
      <xdr:colOff>101600</xdr:colOff>
      <xdr:row>38</xdr:row>
      <xdr:rowOff>51146</xdr:rowOff>
    </xdr:to>
    <xdr:sp macro="" textlink="">
      <xdr:nvSpPr>
        <xdr:cNvPr id="537" name="楕円 536"/>
        <xdr:cNvSpPr/>
      </xdr:nvSpPr>
      <xdr:spPr>
        <a:xfrm>
          <a:off x="15430500" y="6464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42273</xdr:rowOff>
    </xdr:from>
    <xdr:ext cx="534377" cy="259045"/>
    <xdr:sp macro="" textlink="">
      <xdr:nvSpPr>
        <xdr:cNvPr id="538" name="テキスト ボックス 537"/>
        <xdr:cNvSpPr txBox="1"/>
      </xdr:nvSpPr>
      <xdr:spPr>
        <a:xfrm>
          <a:off x="15214111" y="65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107234</xdr:rowOff>
    </xdr:from>
    <xdr:to>
      <xdr:col>76</xdr:col>
      <xdr:colOff>165100</xdr:colOff>
      <xdr:row>38</xdr:row>
      <xdr:rowOff>37384</xdr:rowOff>
    </xdr:to>
    <xdr:sp macro="" textlink="">
      <xdr:nvSpPr>
        <xdr:cNvPr id="539" name="楕円 538"/>
        <xdr:cNvSpPr/>
      </xdr:nvSpPr>
      <xdr:spPr>
        <a:xfrm>
          <a:off x="14541500" y="64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28511</xdr:rowOff>
    </xdr:from>
    <xdr:ext cx="534377" cy="259045"/>
    <xdr:sp macro="" textlink="">
      <xdr:nvSpPr>
        <xdr:cNvPr id="540" name="テキスト ボックス 539"/>
        <xdr:cNvSpPr txBox="1"/>
      </xdr:nvSpPr>
      <xdr:spPr>
        <a:xfrm>
          <a:off x="14325111" y="65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157800</xdr:rowOff>
    </xdr:from>
    <xdr:to>
      <xdr:col>72</xdr:col>
      <xdr:colOff>38100</xdr:colOff>
      <xdr:row>37</xdr:row>
      <xdr:rowOff>87950</xdr:rowOff>
    </xdr:to>
    <xdr:sp macro="" textlink="">
      <xdr:nvSpPr>
        <xdr:cNvPr id="541" name="楕円 540"/>
        <xdr:cNvSpPr/>
      </xdr:nvSpPr>
      <xdr:spPr>
        <a:xfrm>
          <a:off x="13652500" y="63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79077</xdr:rowOff>
    </xdr:from>
    <xdr:ext cx="534377" cy="259045"/>
    <xdr:sp macro="" textlink="">
      <xdr:nvSpPr>
        <xdr:cNvPr id="542" name="テキスト ボックス 541"/>
        <xdr:cNvSpPr txBox="1"/>
      </xdr:nvSpPr>
      <xdr:spPr>
        <a:xfrm>
          <a:off x="13436111" y="642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67823</xdr:rowOff>
    </xdr:from>
    <xdr:to>
      <xdr:col>67</xdr:col>
      <xdr:colOff>101600</xdr:colOff>
      <xdr:row>37</xdr:row>
      <xdr:rowOff>169423</xdr:rowOff>
    </xdr:to>
    <xdr:sp macro="" textlink="">
      <xdr:nvSpPr>
        <xdr:cNvPr id="543" name="楕円 542"/>
        <xdr:cNvSpPr/>
      </xdr:nvSpPr>
      <xdr:spPr>
        <a:xfrm>
          <a:off x="12763500" y="64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160550</xdr:rowOff>
    </xdr:from>
    <xdr:ext cx="534377" cy="259045"/>
    <xdr:sp macro="" textlink="">
      <xdr:nvSpPr>
        <xdr:cNvPr id="544" name="テキスト ボックス 543"/>
        <xdr:cNvSpPr txBox="1"/>
      </xdr:nvSpPr>
      <xdr:spPr>
        <a:xfrm>
          <a:off x="12547111" y="65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167311</xdr:rowOff>
    </xdr:from>
    <xdr:to>
      <xdr:col>85</xdr:col>
      <xdr:colOff>127000</xdr:colOff>
      <xdr:row>57</xdr:row>
      <xdr:rowOff>171132</xdr:rowOff>
    </xdr:to>
    <xdr:cxnSp macro="">
      <xdr:nvCxnSpPr>
        <xdr:cNvPr id="576" name="直線コネクタ 575"/>
        <xdr:cNvCxnSpPr/>
      </xdr:nvCxnSpPr>
      <xdr:spPr>
        <a:xfrm>
          <a:off x="15481300" y="9939961"/>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167311</xdr:rowOff>
    </xdr:from>
    <xdr:to>
      <xdr:col>81</xdr:col>
      <xdr:colOff>50800</xdr:colOff>
      <xdr:row>58</xdr:row>
      <xdr:rowOff>100038</xdr:rowOff>
    </xdr:to>
    <xdr:cxnSp macro="">
      <xdr:nvCxnSpPr>
        <xdr:cNvPr id="579" name="直線コネクタ 578"/>
        <xdr:cNvCxnSpPr/>
      </xdr:nvCxnSpPr>
      <xdr:spPr>
        <a:xfrm flipV="1">
          <a:off x="14592300" y="9939961"/>
          <a:ext cx="889000" cy="1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58449</xdr:rowOff>
    </xdr:from>
    <xdr:to>
      <xdr:col>76</xdr:col>
      <xdr:colOff>114300</xdr:colOff>
      <xdr:row>58</xdr:row>
      <xdr:rowOff>100038</xdr:rowOff>
    </xdr:to>
    <xdr:cxnSp macro="">
      <xdr:nvCxnSpPr>
        <xdr:cNvPr id="582" name="直線コネクタ 581"/>
        <xdr:cNvCxnSpPr/>
      </xdr:nvCxnSpPr>
      <xdr:spPr>
        <a:xfrm>
          <a:off x="13703300" y="10002549"/>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123420</xdr:rowOff>
    </xdr:from>
    <xdr:to>
      <xdr:col>71</xdr:col>
      <xdr:colOff>177800</xdr:colOff>
      <xdr:row>58</xdr:row>
      <xdr:rowOff>58449</xdr:rowOff>
    </xdr:to>
    <xdr:cxnSp macro="">
      <xdr:nvCxnSpPr>
        <xdr:cNvPr id="585" name="直線コネクタ 584"/>
        <xdr:cNvCxnSpPr/>
      </xdr:nvCxnSpPr>
      <xdr:spPr>
        <a:xfrm>
          <a:off x="12814300" y="9896070"/>
          <a:ext cx="889000" cy="10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120332</xdr:rowOff>
    </xdr:from>
    <xdr:to>
      <xdr:col>85</xdr:col>
      <xdr:colOff>177800</xdr:colOff>
      <xdr:row>58</xdr:row>
      <xdr:rowOff>50482</xdr:rowOff>
    </xdr:to>
    <xdr:sp macro="" textlink="">
      <xdr:nvSpPr>
        <xdr:cNvPr id="595" name="楕円 594"/>
        <xdr:cNvSpPr/>
      </xdr:nvSpPr>
      <xdr:spPr>
        <a:xfrm>
          <a:off x="16268700" y="98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98759</xdr:rowOff>
    </xdr:from>
    <xdr:ext cx="534377" cy="259045"/>
    <xdr:sp macro="" textlink="">
      <xdr:nvSpPr>
        <xdr:cNvPr id="596" name="教育費該当値テキスト"/>
        <xdr:cNvSpPr txBox="1"/>
      </xdr:nvSpPr>
      <xdr:spPr>
        <a:xfrm>
          <a:off x="16370300" y="98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116511</xdr:rowOff>
    </xdr:from>
    <xdr:to>
      <xdr:col>81</xdr:col>
      <xdr:colOff>101600</xdr:colOff>
      <xdr:row>58</xdr:row>
      <xdr:rowOff>46661</xdr:rowOff>
    </xdr:to>
    <xdr:sp macro="" textlink="">
      <xdr:nvSpPr>
        <xdr:cNvPr id="597" name="楕円 596"/>
        <xdr:cNvSpPr/>
      </xdr:nvSpPr>
      <xdr:spPr>
        <a:xfrm>
          <a:off x="15430500" y="98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37788</xdr:rowOff>
    </xdr:from>
    <xdr:ext cx="534377" cy="259045"/>
    <xdr:sp macro="" textlink="">
      <xdr:nvSpPr>
        <xdr:cNvPr id="598" name="テキスト ボックス 597"/>
        <xdr:cNvSpPr txBox="1"/>
      </xdr:nvSpPr>
      <xdr:spPr>
        <a:xfrm>
          <a:off x="15214111" y="99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49238</xdr:rowOff>
    </xdr:from>
    <xdr:to>
      <xdr:col>76</xdr:col>
      <xdr:colOff>165100</xdr:colOff>
      <xdr:row>58</xdr:row>
      <xdr:rowOff>150838</xdr:rowOff>
    </xdr:to>
    <xdr:sp macro="" textlink="">
      <xdr:nvSpPr>
        <xdr:cNvPr id="599" name="楕円 598"/>
        <xdr:cNvSpPr/>
      </xdr:nvSpPr>
      <xdr:spPr>
        <a:xfrm>
          <a:off x="14541500" y="9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141965</xdr:rowOff>
    </xdr:from>
    <xdr:ext cx="534377" cy="259045"/>
    <xdr:sp macro="" textlink="">
      <xdr:nvSpPr>
        <xdr:cNvPr id="600" name="テキスト ボックス 599"/>
        <xdr:cNvSpPr txBox="1"/>
      </xdr:nvSpPr>
      <xdr:spPr>
        <a:xfrm>
          <a:off x="14325111" y="100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7649</xdr:rowOff>
    </xdr:from>
    <xdr:to>
      <xdr:col>72</xdr:col>
      <xdr:colOff>38100</xdr:colOff>
      <xdr:row>58</xdr:row>
      <xdr:rowOff>109249</xdr:rowOff>
    </xdr:to>
    <xdr:sp macro="" textlink="">
      <xdr:nvSpPr>
        <xdr:cNvPr id="601" name="楕円 600"/>
        <xdr:cNvSpPr/>
      </xdr:nvSpPr>
      <xdr:spPr>
        <a:xfrm>
          <a:off x="13652500" y="99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100376</xdr:rowOff>
    </xdr:from>
    <xdr:ext cx="534377" cy="259045"/>
    <xdr:sp macro="" textlink="">
      <xdr:nvSpPr>
        <xdr:cNvPr id="602" name="テキスト ボックス 601"/>
        <xdr:cNvSpPr txBox="1"/>
      </xdr:nvSpPr>
      <xdr:spPr>
        <a:xfrm>
          <a:off x="13436111" y="1004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72620</xdr:rowOff>
    </xdr:from>
    <xdr:to>
      <xdr:col>67</xdr:col>
      <xdr:colOff>101600</xdr:colOff>
      <xdr:row>58</xdr:row>
      <xdr:rowOff>2770</xdr:rowOff>
    </xdr:to>
    <xdr:sp macro="" textlink="">
      <xdr:nvSpPr>
        <xdr:cNvPr id="603" name="楕円 602"/>
        <xdr:cNvSpPr/>
      </xdr:nvSpPr>
      <xdr:spPr>
        <a:xfrm>
          <a:off x="12763500" y="98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165347</xdr:rowOff>
    </xdr:from>
    <xdr:ext cx="534377" cy="259045"/>
    <xdr:sp macro="" textlink="">
      <xdr:nvSpPr>
        <xdr:cNvPr id="604" name="テキスト ボックス 603"/>
        <xdr:cNvSpPr txBox="1"/>
      </xdr:nvSpPr>
      <xdr:spPr>
        <a:xfrm>
          <a:off x="12547111" y="99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94069</xdr:rowOff>
    </xdr:from>
    <xdr:to>
      <xdr:col>85</xdr:col>
      <xdr:colOff>127000</xdr:colOff>
      <xdr:row>97</xdr:row>
      <xdr:rowOff>113182</xdr:rowOff>
    </xdr:to>
    <xdr:cxnSp macro="">
      <xdr:nvCxnSpPr>
        <xdr:cNvPr id="692" name="直線コネクタ 691"/>
        <xdr:cNvCxnSpPr/>
      </xdr:nvCxnSpPr>
      <xdr:spPr>
        <a:xfrm>
          <a:off x="15481300" y="16724719"/>
          <a:ext cx="8382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86488</xdr:rowOff>
    </xdr:from>
    <xdr:to>
      <xdr:col>81</xdr:col>
      <xdr:colOff>50800</xdr:colOff>
      <xdr:row>97</xdr:row>
      <xdr:rowOff>94069</xdr:rowOff>
    </xdr:to>
    <xdr:cxnSp macro="">
      <xdr:nvCxnSpPr>
        <xdr:cNvPr id="695" name="直線コネクタ 694"/>
        <xdr:cNvCxnSpPr/>
      </xdr:nvCxnSpPr>
      <xdr:spPr>
        <a:xfrm>
          <a:off x="14592300" y="16717138"/>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80735</xdr:rowOff>
    </xdr:from>
    <xdr:to>
      <xdr:col>76</xdr:col>
      <xdr:colOff>114300</xdr:colOff>
      <xdr:row>97</xdr:row>
      <xdr:rowOff>86488</xdr:rowOff>
    </xdr:to>
    <xdr:cxnSp macro="">
      <xdr:nvCxnSpPr>
        <xdr:cNvPr id="698" name="直線コネクタ 697"/>
        <xdr:cNvCxnSpPr/>
      </xdr:nvCxnSpPr>
      <xdr:spPr>
        <a:xfrm>
          <a:off x="13703300" y="1671138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39230</xdr:rowOff>
    </xdr:from>
    <xdr:to>
      <xdr:col>71</xdr:col>
      <xdr:colOff>177800</xdr:colOff>
      <xdr:row>97</xdr:row>
      <xdr:rowOff>80735</xdr:rowOff>
    </xdr:to>
    <xdr:cxnSp macro="">
      <xdr:nvCxnSpPr>
        <xdr:cNvPr id="701" name="直線コネクタ 700"/>
        <xdr:cNvCxnSpPr/>
      </xdr:nvCxnSpPr>
      <xdr:spPr>
        <a:xfrm>
          <a:off x="12814300" y="16669880"/>
          <a:ext cx="889000" cy="4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62382</xdr:rowOff>
    </xdr:from>
    <xdr:to>
      <xdr:col>85</xdr:col>
      <xdr:colOff>177800</xdr:colOff>
      <xdr:row>97</xdr:row>
      <xdr:rowOff>163982</xdr:rowOff>
    </xdr:to>
    <xdr:sp macro="" textlink="">
      <xdr:nvSpPr>
        <xdr:cNvPr id="711" name="楕円 710"/>
        <xdr:cNvSpPr/>
      </xdr:nvSpPr>
      <xdr:spPr>
        <a:xfrm>
          <a:off x="16268700" y="16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148759</xdr:rowOff>
    </xdr:from>
    <xdr:ext cx="534377" cy="259045"/>
    <xdr:sp macro="" textlink="">
      <xdr:nvSpPr>
        <xdr:cNvPr id="712" name="公債費該当値テキスト"/>
        <xdr:cNvSpPr txBox="1"/>
      </xdr:nvSpPr>
      <xdr:spPr>
        <a:xfrm>
          <a:off x="16370300" y="166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43269</xdr:rowOff>
    </xdr:from>
    <xdr:to>
      <xdr:col>81</xdr:col>
      <xdr:colOff>101600</xdr:colOff>
      <xdr:row>97</xdr:row>
      <xdr:rowOff>144869</xdr:rowOff>
    </xdr:to>
    <xdr:sp macro="" textlink="">
      <xdr:nvSpPr>
        <xdr:cNvPr id="713" name="楕円 712"/>
        <xdr:cNvSpPr/>
      </xdr:nvSpPr>
      <xdr:spPr>
        <a:xfrm>
          <a:off x="15430500" y="166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135996</xdr:rowOff>
    </xdr:from>
    <xdr:ext cx="534377" cy="259045"/>
    <xdr:sp macro="" textlink="">
      <xdr:nvSpPr>
        <xdr:cNvPr id="714" name="テキスト ボックス 713"/>
        <xdr:cNvSpPr txBox="1"/>
      </xdr:nvSpPr>
      <xdr:spPr>
        <a:xfrm>
          <a:off x="15214111"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35688</xdr:rowOff>
    </xdr:from>
    <xdr:to>
      <xdr:col>76</xdr:col>
      <xdr:colOff>165100</xdr:colOff>
      <xdr:row>97</xdr:row>
      <xdr:rowOff>137288</xdr:rowOff>
    </xdr:to>
    <xdr:sp macro="" textlink="">
      <xdr:nvSpPr>
        <xdr:cNvPr id="715" name="楕円 714"/>
        <xdr:cNvSpPr/>
      </xdr:nvSpPr>
      <xdr:spPr>
        <a:xfrm>
          <a:off x="14541500" y="166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128415</xdr:rowOff>
    </xdr:from>
    <xdr:ext cx="534377" cy="259045"/>
    <xdr:sp macro="" textlink="">
      <xdr:nvSpPr>
        <xdr:cNvPr id="716" name="テキスト ボックス 715"/>
        <xdr:cNvSpPr txBox="1"/>
      </xdr:nvSpPr>
      <xdr:spPr>
        <a:xfrm>
          <a:off x="14325111" y="167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29935</xdr:rowOff>
    </xdr:from>
    <xdr:to>
      <xdr:col>72</xdr:col>
      <xdr:colOff>38100</xdr:colOff>
      <xdr:row>97</xdr:row>
      <xdr:rowOff>131535</xdr:rowOff>
    </xdr:to>
    <xdr:sp macro="" textlink="">
      <xdr:nvSpPr>
        <xdr:cNvPr id="717" name="楕円 716"/>
        <xdr:cNvSpPr/>
      </xdr:nvSpPr>
      <xdr:spPr>
        <a:xfrm>
          <a:off x="13652500" y="166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122662</xdr:rowOff>
    </xdr:from>
    <xdr:ext cx="534377" cy="259045"/>
    <xdr:sp macro="" textlink="">
      <xdr:nvSpPr>
        <xdr:cNvPr id="718" name="テキスト ボックス 717"/>
        <xdr:cNvSpPr txBox="1"/>
      </xdr:nvSpPr>
      <xdr:spPr>
        <a:xfrm>
          <a:off x="13436111" y="167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159880</xdr:rowOff>
    </xdr:from>
    <xdr:to>
      <xdr:col>67</xdr:col>
      <xdr:colOff>101600</xdr:colOff>
      <xdr:row>97</xdr:row>
      <xdr:rowOff>90030</xdr:rowOff>
    </xdr:to>
    <xdr:sp macro="" textlink="">
      <xdr:nvSpPr>
        <xdr:cNvPr id="719" name="楕円 718"/>
        <xdr:cNvSpPr/>
      </xdr:nvSpPr>
      <xdr:spPr>
        <a:xfrm>
          <a:off x="12763500" y="166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81157</xdr:rowOff>
    </xdr:from>
    <xdr:ext cx="534377" cy="259045"/>
    <xdr:sp macro="" textlink="">
      <xdr:nvSpPr>
        <xdr:cNvPr id="720" name="テキスト ボックス 719"/>
        <xdr:cNvSpPr txBox="1"/>
      </xdr:nvSpPr>
      <xdr:spPr>
        <a:xfrm>
          <a:off x="12547111" y="167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000">
              <a:latin typeface="ＭＳ Ｐゴシック" panose="020B0600070205080204" pitchFamily="50" charset="-128"/>
              <a:ea typeface="ＭＳ Ｐゴシック" panose="020B0600070205080204" pitchFamily="50" charset="-128"/>
            </a:rPr>
            <a:t>347,000</a:t>
          </a:r>
          <a:r>
            <a:rPr kumimoji="1" lang="ja-JP" altLang="en-US" sz="1000">
              <a:latin typeface="ＭＳ Ｐゴシック" panose="020B0600070205080204" pitchFamily="50" charset="-128"/>
              <a:ea typeface="ＭＳ Ｐゴシック" panose="020B0600070205080204" pitchFamily="50" charset="-128"/>
            </a:rPr>
            <a:t>円となっている。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総務費の住民一人当たりのコストは、前年度比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203</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0.6%</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34,714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円となった。財政調整基金や公共施設整備基金への積立て、市議会議員選挙公費負担金が増となったことによるものである。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民生費の住民一人当たりのコストは、前年度比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2,528</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1.4%</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186,104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円となった。子育て・教育支援複合施設新築工事や保育定員拡大などによる保育所運営費負担金の増などによるものである。待機児童対策は継続して取り組んでおり、今後も更なる増加が見込まれる。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商工費の住民一人当たりのコストは、前年度比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694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44.6%</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2,249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円となった。プレミアム付商品券事業の実施などによるものである。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土木費の住民一人当たりのコストは、前年度比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819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3.4%</a:t>
          </a:r>
          <a:r>
            <a:rPr kumimoji="1" lang="ja-JP" altLang="en-US" sz="10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000">
              <a:solidFill>
                <a:schemeClr val="tx1"/>
              </a:solidFill>
              <a:latin typeface="ＭＳ Ｐゴシック" panose="020B0600070205080204" pitchFamily="50" charset="-128"/>
              <a:ea typeface="ＭＳ Ｐゴシック" panose="020B0600070205080204" pitchFamily="50" charset="-128"/>
            </a:rPr>
            <a:t>23,579</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円となった。都市計画公園整備費や公共下水道特別会計繰出金などの増があるものの、緑化基金積立金や調布都市計画道路３・４・</a:t>
          </a:r>
          <a:r>
            <a:rPr kumimoji="1" lang="en-US" altLang="ja-JP" sz="1000">
              <a:solidFill>
                <a:schemeClr val="tx1"/>
              </a:solidFill>
              <a:latin typeface="ＭＳ Ｐゴシック" panose="020B0600070205080204" pitchFamily="50" charset="-128"/>
              <a:ea typeface="ＭＳ Ｐゴシック" panose="020B0600070205080204" pitchFamily="50" charset="-128"/>
            </a:rPr>
            <a:t>16</a:t>
          </a:r>
          <a:r>
            <a:rPr kumimoji="1" lang="ja-JP" altLang="en-US" sz="1000">
              <a:solidFill>
                <a:schemeClr val="tx1"/>
              </a:solidFill>
              <a:latin typeface="ＭＳ Ｐゴシック" panose="020B0600070205080204" pitchFamily="50" charset="-128"/>
              <a:ea typeface="ＭＳ Ｐゴシック" panose="020B0600070205080204" pitchFamily="50" charset="-128"/>
            </a:rPr>
            <a:t>号線整備費（電中研前）の減などによるものである。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消防費の住民一人当たりのコストは、前年度比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517</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4.0</a:t>
          </a:r>
          <a:r>
            <a:rPr kumimoji="1" lang="ja-JP" altLang="en-US" sz="1000">
              <a:solidFill>
                <a:schemeClr val="tx1"/>
              </a:solidFill>
              <a:latin typeface="ＭＳ Ｐゴシック" panose="020B0600070205080204" pitchFamily="50" charset="-128"/>
              <a:ea typeface="ＭＳ Ｐゴシック" panose="020B0600070205080204" pitchFamily="50" charset="-128"/>
            </a:rPr>
            <a:t>％）増加し、</a:t>
          </a:r>
          <a:r>
            <a:rPr kumimoji="1" lang="en-US" altLang="ja-JP" sz="1000">
              <a:solidFill>
                <a:schemeClr val="tx1"/>
              </a:solidFill>
              <a:latin typeface="ＭＳ Ｐゴシック" panose="020B0600070205080204" pitchFamily="50" charset="-128"/>
              <a:ea typeface="ＭＳ Ｐゴシック" panose="020B0600070205080204" pitchFamily="50" charset="-128"/>
            </a:rPr>
            <a:t>13,565</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円となった。消防ポンプ車の購入や消火栓設置替工事負担金の増によるものである。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教育費の住民一人当たりのコストは、前年度比</a:t>
          </a:r>
          <a:r>
            <a:rPr kumimoji="1" lang="en-US" altLang="ja-JP" sz="1000">
              <a:solidFill>
                <a:schemeClr val="tx1"/>
              </a:solidFill>
              <a:latin typeface="ＭＳ Ｐゴシック" panose="020B0600070205080204" pitchFamily="50" charset="-128"/>
              <a:ea typeface="ＭＳ Ｐゴシック" panose="020B0600070205080204" pitchFamily="50" charset="-128"/>
            </a:rPr>
            <a:t>234</a:t>
          </a:r>
          <a:r>
            <a:rPr kumimoji="1" lang="ja-JP" altLang="en-US" sz="1000">
              <a:solidFill>
                <a:schemeClr val="tx1"/>
              </a:solidFill>
              <a:latin typeface="ＭＳ Ｐゴシック" panose="020B0600070205080204" pitchFamily="50" charset="-128"/>
              <a:ea typeface="ＭＳ Ｐゴシック" panose="020B0600070205080204" pitchFamily="50" charset="-128"/>
            </a:rPr>
            <a:t>円（</a:t>
          </a:r>
          <a:r>
            <a:rPr kumimoji="1" lang="en-US" altLang="ja-JP" sz="1000">
              <a:solidFill>
                <a:schemeClr val="tx1"/>
              </a:solidFill>
              <a:latin typeface="ＭＳ Ｐゴシック" panose="020B0600070205080204" pitchFamily="50" charset="-128"/>
              <a:ea typeface="ＭＳ Ｐゴシック" panose="020B0600070205080204" pitchFamily="50" charset="-128"/>
            </a:rPr>
            <a:t>0.6%</a:t>
          </a:r>
          <a:r>
            <a:rPr kumimoji="1" lang="ja-JP" altLang="en-US" sz="1000">
              <a:solidFill>
                <a:schemeClr val="tx1"/>
              </a:solidFill>
              <a:latin typeface="ＭＳ Ｐゴシック" panose="020B0600070205080204" pitchFamily="50" charset="-128"/>
              <a:ea typeface="ＭＳ Ｐゴシック" panose="020B0600070205080204" pitchFamily="50" charset="-128"/>
            </a:rPr>
            <a:t>）減少し、</a:t>
          </a:r>
          <a:r>
            <a:rPr kumimoji="1" lang="en-US" altLang="ja-JP" sz="1000">
              <a:solidFill>
                <a:schemeClr val="tx1"/>
              </a:solidFill>
              <a:latin typeface="ＭＳ Ｐゴシック" panose="020B0600070205080204" pitchFamily="50" charset="-128"/>
              <a:ea typeface="ＭＳ Ｐゴシック" panose="020B0600070205080204" pitchFamily="50" charset="-128"/>
            </a:rPr>
            <a:t>36,575</a:t>
          </a:r>
          <a:r>
            <a:rPr kumimoji="1" lang="ja-JP" altLang="en-US" sz="1000">
              <a:solidFill>
                <a:schemeClr val="tx1"/>
              </a:solidFill>
              <a:latin typeface="ＭＳ Ｐゴシック" panose="020B0600070205080204" pitchFamily="50" charset="-128"/>
              <a:ea typeface="ＭＳ Ｐゴシック" panose="020B0600070205080204" pitchFamily="50" charset="-128"/>
            </a:rPr>
            <a:t>円となった。西河原公民館改修工事や第一小学校児童増対策工事（給食室増築工事）などの減があるものの、子育て教育支援複合施設新築工事や幼児教育・保育無償化による施設等利用給付などの増によるものである。全国平均、東京都平均を下回っているが、今後、児童数の増に対応した小学校の増築工事や中学校の大規模改修、市民ホール改修工事を実施するため、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実質収支は９億</a:t>
          </a:r>
          <a:r>
            <a:rPr kumimoji="1" lang="en-US" altLang="ja-JP" sz="1050">
              <a:solidFill>
                <a:sysClr val="windowText" lastClr="000000"/>
              </a:solidFill>
              <a:latin typeface="ＭＳ ゴシック" pitchFamily="49" charset="-128"/>
              <a:ea typeface="ＭＳ ゴシック" pitchFamily="49" charset="-128"/>
            </a:rPr>
            <a:t>558</a:t>
          </a:r>
          <a:r>
            <a:rPr kumimoji="1" lang="ja-JP" altLang="en-US" sz="1050">
              <a:solidFill>
                <a:sysClr val="windowText" lastClr="000000"/>
              </a:solidFill>
              <a:latin typeface="ＭＳ ゴシック" pitchFamily="49" charset="-128"/>
              <a:ea typeface="ＭＳ ゴシック" pitchFamily="49" charset="-128"/>
            </a:rPr>
            <a:t>万５千円（実質収支比率</a:t>
          </a:r>
          <a:r>
            <a:rPr kumimoji="1" lang="en-US" altLang="ja-JP" sz="1050">
              <a:solidFill>
                <a:sysClr val="windowText" lastClr="000000"/>
              </a:solidFill>
              <a:latin typeface="ＭＳ ゴシック" pitchFamily="49" charset="-128"/>
              <a:ea typeface="ＭＳ ゴシック" pitchFamily="49" charset="-128"/>
            </a:rPr>
            <a:t>5.8</a:t>
          </a:r>
          <a:r>
            <a:rPr kumimoji="1" lang="ja-JP" altLang="en-US" sz="1050">
              <a:solidFill>
                <a:sysClr val="windowText" lastClr="000000"/>
              </a:solidFill>
              <a:latin typeface="ＭＳ ゴシック" pitchFamily="49" charset="-128"/>
              <a:ea typeface="ＭＳ ゴシック" pitchFamily="49" charset="-128"/>
            </a:rPr>
            <a:t>％）となり前年度を下回ったため、単年度収支は１億</a:t>
          </a:r>
          <a:r>
            <a:rPr kumimoji="1" lang="en-US" altLang="ja-JP" sz="1050">
              <a:solidFill>
                <a:sysClr val="windowText" lastClr="000000"/>
              </a:solidFill>
              <a:latin typeface="ＭＳ ゴシック" pitchFamily="49" charset="-128"/>
              <a:ea typeface="ＭＳ ゴシック" pitchFamily="49" charset="-128"/>
            </a:rPr>
            <a:t>3,760</a:t>
          </a:r>
          <a:r>
            <a:rPr kumimoji="1" lang="ja-JP" altLang="en-US" sz="1050">
              <a:solidFill>
                <a:sysClr val="windowText" lastClr="000000"/>
              </a:solidFill>
              <a:latin typeface="ＭＳ ゴシック" pitchFamily="49" charset="-128"/>
              <a:ea typeface="ＭＳ ゴシック" pitchFamily="49" charset="-128"/>
            </a:rPr>
            <a:t>万８千円の赤字となった。また、財政調整基金の取崩額を３億</a:t>
          </a:r>
          <a:r>
            <a:rPr kumimoji="1" lang="en-US" altLang="ja-JP" sz="1050">
              <a:solidFill>
                <a:sysClr val="windowText" lastClr="000000"/>
              </a:solidFill>
              <a:latin typeface="ＭＳ ゴシック" pitchFamily="49" charset="-128"/>
              <a:ea typeface="ＭＳ ゴシック" pitchFamily="49" charset="-128"/>
            </a:rPr>
            <a:t>5,000</a:t>
          </a:r>
          <a:r>
            <a:rPr kumimoji="1" lang="ja-JP" altLang="en-US" sz="1050">
              <a:solidFill>
                <a:sysClr val="windowText" lastClr="000000"/>
              </a:solidFill>
              <a:latin typeface="ＭＳ ゴシック" pitchFamily="49" charset="-128"/>
              <a:ea typeface="ＭＳ ゴシック" pitchFamily="49" charset="-128"/>
            </a:rPr>
            <a:t>万円とし積立額を３億</a:t>
          </a:r>
          <a:r>
            <a:rPr kumimoji="1" lang="en-US" altLang="ja-JP" sz="1050">
              <a:solidFill>
                <a:sysClr val="windowText" lastClr="000000"/>
              </a:solidFill>
              <a:latin typeface="ＭＳ ゴシック" pitchFamily="49" charset="-128"/>
              <a:ea typeface="ＭＳ ゴシック" pitchFamily="49" charset="-128"/>
            </a:rPr>
            <a:t>4,959</a:t>
          </a:r>
          <a:r>
            <a:rPr kumimoji="1" lang="ja-JP" altLang="en-US" sz="1050">
              <a:solidFill>
                <a:sysClr val="windowText" lastClr="000000"/>
              </a:solidFill>
              <a:latin typeface="ＭＳ ゴシック" pitchFamily="49" charset="-128"/>
              <a:ea typeface="ＭＳ ゴシック" pitchFamily="49" charset="-128"/>
            </a:rPr>
            <a:t>万３千円としたため、実質単年度収支も１億万</a:t>
          </a:r>
          <a:r>
            <a:rPr kumimoji="1" lang="en-US" altLang="ja-JP" sz="1050">
              <a:solidFill>
                <a:sysClr val="windowText" lastClr="000000"/>
              </a:solidFill>
              <a:latin typeface="ＭＳ ゴシック" pitchFamily="49" charset="-128"/>
              <a:ea typeface="ＭＳ ゴシック" pitchFamily="49" charset="-128"/>
            </a:rPr>
            <a:t>3,801</a:t>
          </a:r>
          <a:r>
            <a:rPr kumimoji="1" lang="ja-JP" altLang="en-US" sz="1050">
              <a:solidFill>
                <a:sysClr val="windowText" lastClr="000000"/>
              </a:solidFill>
              <a:latin typeface="ＭＳ ゴシック" pitchFamily="49" charset="-128"/>
              <a:ea typeface="ＭＳ ゴシック" pitchFamily="49" charset="-128"/>
            </a:rPr>
            <a:t>万５千円の赤字となった。令和元年度は普通交付税の錯誤措置により２億</a:t>
          </a:r>
          <a:r>
            <a:rPr kumimoji="1" lang="en-US" altLang="ja-JP" sz="1050">
              <a:solidFill>
                <a:sysClr val="windowText" lastClr="000000"/>
              </a:solidFill>
              <a:latin typeface="ＭＳ ゴシック" pitchFamily="49" charset="-128"/>
              <a:ea typeface="ＭＳ ゴシック" pitchFamily="49" charset="-128"/>
            </a:rPr>
            <a:t>6,703</a:t>
          </a:r>
          <a:r>
            <a:rPr kumimoji="1" lang="ja-JP" altLang="en-US" sz="1050">
              <a:solidFill>
                <a:sysClr val="windowText" lastClr="000000"/>
              </a:solidFill>
              <a:latin typeface="ＭＳ ゴシック" pitchFamily="49" charset="-128"/>
              <a:ea typeface="ＭＳ ゴシック" pitchFamily="49" charset="-128"/>
            </a:rPr>
            <a:t>万２千円減額されたための影響によるものである。</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ysClr val="windowText" lastClr="000000"/>
              </a:solidFill>
              <a:latin typeface="ＭＳ ゴシック" pitchFamily="49" charset="-128"/>
              <a:ea typeface="ＭＳ ゴシック" pitchFamily="49" charset="-128"/>
            </a:rPr>
            <a:t>　財政調整基金残高は</a:t>
          </a:r>
          <a:r>
            <a:rPr kumimoji="1" lang="en-US" altLang="ja-JP" sz="1050">
              <a:solidFill>
                <a:sysClr val="windowText" lastClr="000000"/>
              </a:solidFill>
              <a:latin typeface="ＭＳ ゴシック" pitchFamily="49" charset="-128"/>
              <a:ea typeface="ＭＳ ゴシック" pitchFamily="49" charset="-128"/>
            </a:rPr>
            <a:t>18</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6,576</a:t>
          </a:r>
          <a:r>
            <a:rPr kumimoji="1" lang="ja-JP" altLang="en-US" sz="1050">
              <a:solidFill>
                <a:sysClr val="windowText" lastClr="000000"/>
              </a:solidFill>
              <a:latin typeface="ＭＳ ゴシック" pitchFamily="49" charset="-128"/>
              <a:ea typeface="ＭＳ ゴシック" pitchFamily="49" charset="-128"/>
            </a:rPr>
            <a:t>万３千円で、前年度比</a:t>
          </a:r>
          <a:r>
            <a:rPr kumimoji="1" lang="en-US" altLang="ja-JP" sz="1050">
              <a:solidFill>
                <a:sysClr val="windowText" lastClr="000000"/>
              </a:solidFill>
              <a:latin typeface="ＭＳ ゴシック" pitchFamily="49" charset="-128"/>
              <a:ea typeface="ＭＳ ゴシック" pitchFamily="49" charset="-128"/>
            </a:rPr>
            <a:t>40</a:t>
          </a:r>
          <a:r>
            <a:rPr kumimoji="1" lang="ja-JP" altLang="en-US" sz="1050">
              <a:solidFill>
                <a:sysClr val="windowText" lastClr="000000"/>
              </a:solidFill>
              <a:latin typeface="ＭＳ ゴシック" pitchFamily="49" charset="-128"/>
              <a:ea typeface="ＭＳ ゴシック" pitchFamily="49" charset="-128"/>
            </a:rPr>
            <a:t>万７千円（</a:t>
          </a:r>
          <a:r>
            <a:rPr kumimoji="1" lang="en-US" altLang="ja-JP" sz="1050">
              <a:solidFill>
                <a:sysClr val="windowText" lastClr="000000"/>
              </a:solidFill>
              <a:latin typeface="ＭＳ ゴシック" pitchFamily="49" charset="-128"/>
              <a:ea typeface="ＭＳ ゴシック" pitchFamily="49" charset="-128"/>
            </a:rPr>
            <a:t>0.02</a:t>
          </a:r>
          <a:r>
            <a:rPr kumimoji="1" lang="ja-JP" altLang="en-US" sz="1050">
              <a:solidFill>
                <a:sysClr val="windowText" lastClr="000000"/>
              </a:solidFill>
              <a:latin typeface="ＭＳ ゴシック" pitchFamily="49" charset="-128"/>
              <a:ea typeface="ＭＳ ゴシック" pitchFamily="49" charset="-128"/>
            </a:rPr>
            <a:t>％）の減に留めることができた。特定目的基金等を併せた基金全体での残高は</a:t>
          </a:r>
          <a:r>
            <a:rPr kumimoji="1" lang="en-US" altLang="ja-JP" sz="1050">
              <a:solidFill>
                <a:sysClr val="windowText" lastClr="000000"/>
              </a:solidFill>
              <a:latin typeface="ＭＳ ゴシック" pitchFamily="49" charset="-128"/>
              <a:ea typeface="ＭＳ ゴシック" pitchFamily="49" charset="-128"/>
            </a:rPr>
            <a:t>45</a:t>
          </a:r>
          <a:r>
            <a:rPr kumimoji="1" lang="ja-JP" altLang="en-US" sz="1050">
              <a:solidFill>
                <a:sysClr val="windowText" lastClr="000000"/>
              </a:solidFill>
              <a:latin typeface="ＭＳ ゴシック" pitchFamily="49" charset="-128"/>
              <a:ea typeface="ＭＳ ゴシック" pitchFamily="49" charset="-128"/>
            </a:rPr>
            <a:t>億</a:t>
          </a:r>
          <a:r>
            <a:rPr kumimoji="1" lang="en-US" altLang="ja-JP" sz="1050">
              <a:solidFill>
                <a:sysClr val="windowText" lastClr="000000"/>
              </a:solidFill>
              <a:latin typeface="ＭＳ ゴシック" pitchFamily="49" charset="-128"/>
              <a:ea typeface="ＭＳ ゴシック" pitchFamily="49" charset="-128"/>
            </a:rPr>
            <a:t>3,680</a:t>
          </a:r>
          <a:r>
            <a:rPr kumimoji="1" lang="ja-JP" altLang="en-US" sz="1050">
              <a:solidFill>
                <a:sysClr val="windowText" lastClr="000000"/>
              </a:solidFill>
              <a:latin typeface="ＭＳ ゴシック" pitchFamily="49" charset="-128"/>
              <a:ea typeface="ＭＳ ゴシック" pitchFamily="49" charset="-128"/>
            </a:rPr>
            <a:t>万１千円、前年度比３億</a:t>
          </a:r>
          <a:r>
            <a:rPr kumimoji="1" lang="en-US" altLang="ja-JP" sz="1050">
              <a:solidFill>
                <a:sysClr val="windowText" lastClr="000000"/>
              </a:solidFill>
              <a:latin typeface="ＭＳ ゴシック" pitchFamily="49" charset="-128"/>
              <a:ea typeface="ＭＳ ゴシック" pitchFamily="49" charset="-128"/>
            </a:rPr>
            <a:t>8,191</a:t>
          </a:r>
          <a:r>
            <a:rPr kumimoji="1" lang="ja-JP" altLang="en-US" sz="1050">
              <a:solidFill>
                <a:sysClr val="windowText" lastClr="000000"/>
              </a:solidFill>
              <a:latin typeface="ＭＳ ゴシック" pitchFamily="49" charset="-128"/>
              <a:ea typeface="ＭＳ ゴシック" pitchFamily="49" charset="-128"/>
            </a:rPr>
            <a:t>万６千円（</a:t>
          </a:r>
          <a:r>
            <a:rPr kumimoji="1" lang="en-US" altLang="ja-JP" sz="1050">
              <a:solidFill>
                <a:sysClr val="windowText" lastClr="000000"/>
              </a:solidFill>
              <a:latin typeface="ＭＳ ゴシック" pitchFamily="49" charset="-128"/>
              <a:ea typeface="ＭＳ ゴシック" pitchFamily="49" charset="-128"/>
            </a:rPr>
            <a:t>9.2</a:t>
          </a:r>
          <a:r>
            <a:rPr kumimoji="1" lang="ja-JP" altLang="en-US" sz="1050">
              <a:solidFill>
                <a:sysClr val="windowText" lastClr="000000"/>
              </a:solidFill>
              <a:latin typeface="ＭＳ ゴシック" pitchFamily="49" charset="-128"/>
              <a:ea typeface="ＭＳ ゴシック" pitchFamily="49" charset="-128"/>
            </a:rPr>
            <a:t>％）の増となった。</a:t>
          </a:r>
          <a:r>
            <a:rPr kumimoji="1" lang="ja-JP" altLang="en-US" sz="1100">
              <a:solidFill>
                <a:sysClr val="windowText" lastClr="000000"/>
              </a:solidFill>
              <a:latin typeface="ＭＳ ゴシック" pitchFamily="49" charset="-128"/>
              <a:ea typeface="ＭＳ ゴシック" pitchFamily="49" charset="-128"/>
            </a:rPr>
            <a:t>　</a:t>
          </a:r>
        </a:p>
        <a:p>
          <a:r>
            <a:rPr kumimoji="1" lang="ja-JP" altLang="en-US" sz="11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今後も、扶助費、繰出金等の社会保障費の増加傾向は続く見込のため、引き続き将来負担の軽減と財政の健全化に努める。</a:t>
          </a:r>
          <a:endParaRPr kumimoji="1" lang="ja-JP" altLang="en-US" sz="11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東京都狛江市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一般会計、特別会計ともに黒字となった。</a:t>
          </a:r>
        </a:p>
        <a:p>
          <a:r>
            <a:rPr kumimoji="1" lang="ja-JP" altLang="en-US" sz="1200">
              <a:latin typeface="ＭＳ ゴシック" pitchFamily="49" charset="-128"/>
              <a:ea typeface="ＭＳ ゴシック" pitchFamily="49" charset="-128"/>
            </a:rPr>
            <a:t>　しかし、特別会計については、保険税、保険料で賄わなければならない部分を一般会計が赤字繰出しを行うことにより補てんしている。</a:t>
          </a:r>
        </a:p>
        <a:p>
          <a:r>
            <a:rPr kumimoji="1" lang="ja-JP" altLang="en-US" sz="1200">
              <a:latin typeface="ＭＳ ゴシック" pitchFamily="49" charset="-128"/>
              <a:ea typeface="ＭＳ ゴシック" pitchFamily="49" charset="-128"/>
            </a:rPr>
            <a:t>　独立採算の原則からも給付費抑制の取組等を実施するなど、一般会計の負担を減らす必要がある。</a:t>
          </a:r>
        </a:p>
        <a:p>
          <a:r>
            <a:rPr kumimoji="1" lang="ja-JP" altLang="en-US" sz="1200">
              <a:latin typeface="ＭＳ ゴシック" pitchFamily="49" charset="-128"/>
              <a:ea typeface="ＭＳ ゴシック" pitchFamily="49" charset="-128"/>
            </a:rPr>
            <a:t>　また、国民健康保険財政健全化計画に基づき、赤字操出しの解消を目指す。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
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
81</v>
      </c>
      <c r="C3" s="403"/>
      <c r="D3" s="403"/>
      <c r="E3" s="404"/>
      <c r="F3" s="404"/>
      <c r="G3" s="404"/>
      <c r="H3" s="404"/>
      <c r="I3" s="404"/>
      <c r="J3" s="404"/>
      <c r="K3" s="404"/>
      <c r="L3" s="404" t="s">
        <v>
82</v>
      </c>
      <c r="M3" s="404"/>
      <c r="N3" s="404"/>
      <c r="O3" s="404"/>
      <c r="P3" s="404"/>
      <c r="Q3" s="404"/>
      <c r="R3" s="411"/>
      <c r="S3" s="411"/>
      <c r="T3" s="411"/>
      <c r="U3" s="411"/>
      <c r="V3" s="412"/>
      <c r="W3" s="386" t="s">
        <v>
83</v>
      </c>
      <c r="X3" s="387"/>
      <c r="Y3" s="387"/>
      <c r="Z3" s="387"/>
      <c r="AA3" s="387"/>
      <c r="AB3" s="403"/>
      <c r="AC3" s="411" t="s">
        <v>
84</v>
      </c>
      <c r="AD3" s="387"/>
      <c r="AE3" s="387"/>
      <c r="AF3" s="387"/>
      <c r="AG3" s="387"/>
      <c r="AH3" s="387"/>
      <c r="AI3" s="387"/>
      <c r="AJ3" s="387"/>
      <c r="AK3" s="387"/>
      <c r="AL3" s="388"/>
      <c r="AM3" s="386" t="s">
        <v>
85</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86</v>
      </c>
      <c r="BO3" s="387"/>
      <c r="BP3" s="387"/>
      <c r="BQ3" s="387"/>
      <c r="BR3" s="387"/>
      <c r="BS3" s="387"/>
      <c r="BT3" s="387"/>
      <c r="BU3" s="388"/>
      <c r="BV3" s="386" t="s">
        <v>
87</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88</v>
      </c>
      <c r="CU3" s="387"/>
      <c r="CV3" s="387"/>
      <c r="CW3" s="387"/>
      <c r="CX3" s="387"/>
      <c r="CY3" s="387"/>
      <c r="CZ3" s="387"/>
      <c r="DA3" s="388"/>
      <c r="DB3" s="386" t="s">
        <v>
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90</v>
      </c>
      <c r="AZ4" s="390"/>
      <c r="BA4" s="390"/>
      <c r="BB4" s="390"/>
      <c r="BC4" s="390"/>
      <c r="BD4" s="390"/>
      <c r="BE4" s="390"/>
      <c r="BF4" s="390"/>
      <c r="BG4" s="390"/>
      <c r="BH4" s="390"/>
      <c r="BI4" s="390"/>
      <c r="BJ4" s="390"/>
      <c r="BK4" s="390"/>
      <c r="BL4" s="390"/>
      <c r="BM4" s="391"/>
      <c r="BN4" s="392">
        <v>
29857876</v>
      </c>
      <c r="BO4" s="393"/>
      <c r="BP4" s="393"/>
      <c r="BQ4" s="393"/>
      <c r="BR4" s="393"/>
      <c r="BS4" s="393"/>
      <c r="BT4" s="393"/>
      <c r="BU4" s="394"/>
      <c r="BV4" s="392">
        <v>
29696799</v>
      </c>
      <c r="BW4" s="393"/>
      <c r="BX4" s="393"/>
      <c r="BY4" s="393"/>
      <c r="BZ4" s="393"/>
      <c r="CA4" s="393"/>
      <c r="CB4" s="393"/>
      <c r="CC4" s="394"/>
      <c r="CD4" s="395" t="s">
        <v>
91</v>
      </c>
      <c r="CE4" s="396"/>
      <c r="CF4" s="396"/>
      <c r="CG4" s="396"/>
      <c r="CH4" s="396"/>
      <c r="CI4" s="396"/>
      <c r="CJ4" s="396"/>
      <c r="CK4" s="396"/>
      <c r="CL4" s="396"/>
      <c r="CM4" s="396"/>
      <c r="CN4" s="396"/>
      <c r="CO4" s="396"/>
      <c r="CP4" s="396"/>
      <c r="CQ4" s="396"/>
      <c r="CR4" s="396"/>
      <c r="CS4" s="397"/>
      <c r="CT4" s="398">
        <v>
5.8</v>
      </c>
      <c r="CU4" s="399"/>
      <c r="CV4" s="399"/>
      <c r="CW4" s="399"/>
      <c r="CX4" s="399"/>
      <c r="CY4" s="399"/>
      <c r="CZ4" s="399"/>
      <c r="DA4" s="400"/>
      <c r="DB4" s="398">
        <v>
6.7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92</v>
      </c>
      <c r="AN5" s="459"/>
      <c r="AO5" s="459"/>
      <c r="AP5" s="459"/>
      <c r="AQ5" s="459"/>
      <c r="AR5" s="459"/>
      <c r="AS5" s="459"/>
      <c r="AT5" s="460"/>
      <c r="AU5" s="461" t="s">
        <v>
93</v>
      </c>
      <c r="AV5" s="462"/>
      <c r="AW5" s="462"/>
      <c r="AX5" s="462"/>
      <c r="AY5" s="463" t="s">
        <v>
94</v>
      </c>
      <c r="AZ5" s="464"/>
      <c r="BA5" s="464"/>
      <c r="BB5" s="464"/>
      <c r="BC5" s="464"/>
      <c r="BD5" s="464"/>
      <c r="BE5" s="464"/>
      <c r="BF5" s="464"/>
      <c r="BG5" s="464"/>
      <c r="BH5" s="464"/>
      <c r="BI5" s="464"/>
      <c r="BJ5" s="464"/>
      <c r="BK5" s="464"/>
      <c r="BL5" s="464"/>
      <c r="BM5" s="465"/>
      <c r="BN5" s="429">
        <v>
28875637</v>
      </c>
      <c r="BO5" s="430"/>
      <c r="BP5" s="430"/>
      <c r="BQ5" s="430"/>
      <c r="BR5" s="430"/>
      <c r="BS5" s="430"/>
      <c r="BT5" s="430"/>
      <c r="BU5" s="431"/>
      <c r="BV5" s="429">
        <v>
28542576</v>
      </c>
      <c r="BW5" s="430"/>
      <c r="BX5" s="430"/>
      <c r="BY5" s="430"/>
      <c r="BZ5" s="430"/>
      <c r="CA5" s="430"/>
      <c r="CB5" s="430"/>
      <c r="CC5" s="431"/>
      <c r="CD5" s="432" t="s">
        <v>
95</v>
      </c>
      <c r="CE5" s="433"/>
      <c r="CF5" s="433"/>
      <c r="CG5" s="433"/>
      <c r="CH5" s="433"/>
      <c r="CI5" s="433"/>
      <c r="CJ5" s="433"/>
      <c r="CK5" s="433"/>
      <c r="CL5" s="433"/>
      <c r="CM5" s="433"/>
      <c r="CN5" s="433"/>
      <c r="CO5" s="433"/>
      <c r="CP5" s="433"/>
      <c r="CQ5" s="433"/>
      <c r="CR5" s="433"/>
      <c r="CS5" s="434"/>
      <c r="CT5" s="426">
        <v>
92.7</v>
      </c>
      <c r="CU5" s="427"/>
      <c r="CV5" s="427"/>
      <c r="CW5" s="427"/>
      <c r="CX5" s="427"/>
      <c r="CY5" s="427"/>
      <c r="CZ5" s="427"/>
      <c r="DA5" s="428"/>
      <c r="DB5" s="426">
        <v>
91.3</v>
      </c>
      <c r="DC5" s="427"/>
      <c r="DD5" s="427"/>
      <c r="DE5" s="427"/>
      <c r="DF5" s="427"/>
      <c r="DG5" s="427"/>
      <c r="DH5" s="427"/>
      <c r="DI5" s="428"/>
      <c r="DJ5" s="186"/>
      <c r="DK5" s="186"/>
      <c r="DL5" s="186"/>
      <c r="DM5" s="186"/>
      <c r="DN5" s="186"/>
      <c r="DO5" s="186"/>
    </row>
    <row r="6" spans="1:119" ht="18.75" customHeight="1" x14ac:dyDescent="0.15">
      <c r="A6" s="187"/>
      <c r="B6" s="435" t="s">
        <v>
96</v>
      </c>
      <c r="C6" s="436"/>
      <c r="D6" s="436"/>
      <c r="E6" s="437"/>
      <c r="F6" s="437"/>
      <c r="G6" s="437"/>
      <c r="H6" s="437"/>
      <c r="I6" s="437"/>
      <c r="J6" s="437"/>
      <c r="K6" s="437"/>
      <c r="L6" s="437" t="s">
        <v>
97</v>
      </c>
      <c r="M6" s="437"/>
      <c r="N6" s="437"/>
      <c r="O6" s="437"/>
      <c r="P6" s="437"/>
      <c r="Q6" s="437"/>
      <c r="R6" s="441"/>
      <c r="S6" s="441"/>
      <c r="T6" s="441"/>
      <c r="U6" s="441"/>
      <c r="V6" s="442"/>
      <c r="W6" s="445" t="s">
        <v>
98</v>
      </c>
      <c r="X6" s="446"/>
      <c r="Y6" s="446"/>
      <c r="Z6" s="446"/>
      <c r="AA6" s="446"/>
      <c r="AB6" s="436"/>
      <c r="AC6" s="449" t="s">
        <v>
99</v>
      </c>
      <c r="AD6" s="450"/>
      <c r="AE6" s="450"/>
      <c r="AF6" s="450"/>
      <c r="AG6" s="450"/>
      <c r="AH6" s="450"/>
      <c r="AI6" s="450"/>
      <c r="AJ6" s="450"/>
      <c r="AK6" s="450"/>
      <c r="AL6" s="451"/>
      <c r="AM6" s="458" t="s">
        <v>
100</v>
      </c>
      <c r="AN6" s="459"/>
      <c r="AO6" s="459"/>
      <c r="AP6" s="459"/>
      <c r="AQ6" s="459"/>
      <c r="AR6" s="459"/>
      <c r="AS6" s="459"/>
      <c r="AT6" s="460"/>
      <c r="AU6" s="461" t="s">
        <v>
93</v>
      </c>
      <c r="AV6" s="462"/>
      <c r="AW6" s="462"/>
      <c r="AX6" s="462"/>
      <c r="AY6" s="463" t="s">
        <v>
101</v>
      </c>
      <c r="AZ6" s="464"/>
      <c r="BA6" s="464"/>
      <c r="BB6" s="464"/>
      <c r="BC6" s="464"/>
      <c r="BD6" s="464"/>
      <c r="BE6" s="464"/>
      <c r="BF6" s="464"/>
      <c r="BG6" s="464"/>
      <c r="BH6" s="464"/>
      <c r="BI6" s="464"/>
      <c r="BJ6" s="464"/>
      <c r="BK6" s="464"/>
      <c r="BL6" s="464"/>
      <c r="BM6" s="465"/>
      <c r="BN6" s="429">
        <v>
982239</v>
      </c>
      <c r="BO6" s="430"/>
      <c r="BP6" s="430"/>
      <c r="BQ6" s="430"/>
      <c r="BR6" s="430"/>
      <c r="BS6" s="430"/>
      <c r="BT6" s="430"/>
      <c r="BU6" s="431"/>
      <c r="BV6" s="429">
        <v>
1154223</v>
      </c>
      <c r="BW6" s="430"/>
      <c r="BX6" s="430"/>
      <c r="BY6" s="430"/>
      <c r="BZ6" s="430"/>
      <c r="CA6" s="430"/>
      <c r="CB6" s="430"/>
      <c r="CC6" s="431"/>
      <c r="CD6" s="432" t="s">
        <v>
102</v>
      </c>
      <c r="CE6" s="433"/>
      <c r="CF6" s="433"/>
      <c r="CG6" s="433"/>
      <c r="CH6" s="433"/>
      <c r="CI6" s="433"/>
      <c r="CJ6" s="433"/>
      <c r="CK6" s="433"/>
      <c r="CL6" s="433"/>
      <c r="CM6" s="433"/>
      <c r="CN6" s="433"/>
      <c r="CO6" s="433"/>
      <c r="CP6" s="433"/>
      <c r="CQ6" s="433"/>
      <c r="CR6" s="433"/>
      <c r="CS6" s="434"/>
      <c r="CT6" s="466">
        <v>
97.4</v>
      </c>
      <c r="CU6" s="467"/>
      <c r="CV6" s="467"/>
      <c r="CW6" s="467"/>
      <c r="CX6" s="467"/>
      <c r="CY6" s="467"/>
      <c r="CZ6" s="467"/>
      <c r="DA6" s="468"/>
      <c r="DB6" s="466">
        <v>
96.7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103</v>
      </c>
      <c r="AN7" s="459"/>
      <c r="AO7" s="459"/>
      <c r="AP7" s="459"/>
      <c r="AQ7" s="459"/>
      <c r="AR7" s="459"/>
      <c r="AS7" s="459"/>
      <c r="AT7" s="460"/>
      <c r="AU7" s="461" t="s">
        <v>
104</v>
      </c>
      <c r="AV7" s="462"/>
      <c r="AW7" s="462"/>
      <c r="AX7" s="462"/>
      <c r="AY7" s="463" t="s">
        <v>
105</v>
      </c>
      <c r="AZ7" s="464"/>
      <c r="BA7" s="464"/>
      <c r="BB7" s="464"/>
      <c r="BC7" s="464"/>
      <c r="BD7" s="464"/>
      <c r="BE7" s="464"/>
      <c r="BF7" s="464"/>
      <c r="BG7" s="464"/>
      <c r="BH7" s="464"/>
      <c r="BI7" s="464"/>
      <c r="BJ7" s="464"/>
      <c r="BK7" s="464"/>
      <c r="BL7" s="464"/>
      <c r="BM7" s="465"/>
      <c r="BN7" s="429">
        <v>
76654</v>
      </c>
      <c r="BO7" s="430"/>
      <c r="BP7" s="430"/>
      <c r="BQ7" s="430"/>
      <c r="BR7" s="430"/>
      <c r="BS7" s="430"/>
      <c r="BT7" s="430"/>
      <c r="BU7" s="431"/>
      <c r="BV7" s="429">
        <v>
111030</v>
      </c>
      <c r="BW7" s="430"/>
      <c r="BX7" s="430"/>
      <c r="BY7" s="430"/>
      <c r="BZ7" s="430"/>
      <c r="CA7" s="430"/>
      <c r="CB7" s="430"/>
      <c r="CC7" s="431"/>
      <c r="CD7" s="432" t="s">
        <v>
106</v>
      </c>
      <c r="CE7" s="433"/>
      <c r="CF7" s="433"/>
      <c r="CG7" s="433"/>
      <c r="CH7" s="433"/>
      <c r="CI7" s="433"/>
      <c r="CJ7" s="433"/>
      <c r="CK7" s="433"/>
      <c r="CL7" s="433"/>
      <c r="CM7" s="433"/>
      <c r="CN7" s="433"/>
      <c r="CO7" s="433"/>
      <c r="CP7" s="433"/>
      <c r="CQ7" s="433"/>
      <c r="CR7" s="433"/>
      <c r="CS7" s="434"/>
      <c r="CT7" s="429">
        <v>
15527999</v>
      </c>
      <c r="CU7" s="430"/>
      <c r="CV7" s="430"/>
      <c r="CW7" s="430"/>
      <c r="CX7" s="430"/>
      <c r="CY7" s="430"/>
      <c r="CZ7" s="430"/>
      <c r="DA7" s="431"/>
      <c r="DB7" s="429">
        <v>
15570542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107</v>
      </c>
      <c r="AN8" s="459"/>
      <c r="AO8" s="459"/>
      <c r="AP8" s="459"/>
      <c r="AQ8" s="459"/>
      <c r="AR8" s="459"/>
      <c r="AS8" s="459"/>
      <c r="AT8" s="460"/>
      <c r="AU8" s="461" t="s">
        <v>
108</v>
      </c>
      <c r="AV8" s="462"/>
      <c r="AW8" s="462"/>
      <c r="AX8" s="462"/>
      <c r="AY8" s="463" t="s">
        <v>
109</v>
      </c>
      <c r="AZ8" s="464"/>
      <c r="BA8" s="464"/>
      <c r="BB8" s="464"/>
      <c r="BC8" s="464"/>
      <c r="BD8" s="464"/>
      <c r="BE8" s="464"/>
      <c r="BF8" s="464"/>
      <c r="BG8" s="464"/>
      <c r="BH8" s="464"/>
      <c r="BI8" s="464"/>
      <c r="BJ8" s="464"/>
      <c r="BK8" s="464"/>
      <c r="BL8" s="464"/>
      <c r="BM8" s="465"/>
      <c r="BN8" s="429">
        <v>
905585</v>
      </c>
      <c r="BO8" s="430"/>
      <c r="BP8" s="430"/>
      <c r="BQ8" s="430"/>
      <c r="BR8" s="430"/>
      <c r="BS8" s="430"/>
      <c r="BT8" s="430"/>
      <c r="BU8" s="431"/>
      <c r="BV8" s="429">
        <v>
1043193</v>
      </c>
      <c r="BW8" s="430"/>
      <c r="BX8" s="430"/>
      <c r="BY8" s="430"/>
      <c r="BZ8" s="430"/>
      <c r="CA8" s="430"/>
      <c r="CB8" s="430"/>
      <c r="CC8" s="431"/>
      <c r="CD8" s="432" t="s">
        <v>
110</v>
      </c>
      <c r="CE8" s="433"/>
      <c r="CF8" s="433"/>
      <c r="CG8" s="433"/>
      <c r="CH8" s="433"/>
      <c r="CI8" s="433"/>
      <c r="CJ8" s="433"/>
      <c r="CK8" s="433"/>
      <c r="CL8" s="433"/>
      <c r="CM8" s="433"/>
      <c r="CN8" s="433"/>
      <c r="CO8" s="433"/>
      <c r="CP8" s="433"/>
      <c r="CQ8" s="433"/>
      <c r="CR8" s="433"/>
      <c r="CS8" s="434"/>
      <c r="CT8" s="469">
        <v>
0.88</v>
      </c>
      <c r="CU8" s="470"/>
      <c r="CV8" s="470"/>
      <c r="CW8" s="470"/>
      <c r="CX8" s="470"/>
      <c r="CY8" s="470"/>
      <c r="CZ8" s="470"/>
      <c r="DA8" s="471"/>
      <c r="DB8" s="469">
        <v>
0.89</v>
      </c>
      <c r="DC8" s="470"/>
      <c r="DD8" s="470"/>
      <c r="DE8" s="470"/>
      <c r="DF8" s="470"/>
      <c r="DG8" s="470"/>
      <c r="DH8" s="470"/>
      <c r="DI8" s="471"/>
      <c r="DJ8" s="186"/>
      <c r="DK8" s="186"/>
      <c r="DL8" s="186"/>
      <c r="DM8" s="186"/>
      <c r="DN8" s="186"/>
      <c r="DO8" s="186"/>
    </row>
    <row r="9" spans="1:119" ht="18.75" customHeight="1" thickBot="1" x14ac:dyDescent="0.2">
      <c r="A9" s="187"/>
      <c r="B9" s="423" t="s">
        <v>
111</v>
      </c>
      <c r="C9" s="424"/>
      <c r="D9" s="424"/>
      <c r="E9" s="424"/>
      <c r="F9" s="424"/>
      <c r="G9" s="424"/>
      <c r="H9" s="424"/>
      <c r="I9" s="424"/>
      <c r="J9" s="424"/>
      <c r="K9" s="472"/>
      <c r="L9" s="473" t="s">
        <v>
112</v>
      </c>
      <c r="M9" s="474"/>
      <c r="N9" s="474"/>
      <c r="O9" s="474"/>
      <c r="P9" s="474"/>
      <c r="Q9" s="475"/>
      <c r="R9" s="476">
        <v>
80249</v>
      </c>
      <c r="S9" s="477"/>
      <c r="T9" s="477"/>
      <c r="U9" s="477"/>
      <c r="V9" s="478"/>
      <c r="W9" s="386" t="s">
        <v>
113</v>
      </c>
      <c r="X9" s="387"/>
      <c r="Y9" s="387"/>
      <c r="Z9" s="387"/>
      <c r="AA9" s="387"/>
      <c r="AB9" s="387"/>
      <c r="AC9" s="387"/>
      <c r="AD9" s="387"/>
      <c r="AE9" s="387"/>
      <c r="AF9" s="387"/>
      <c r="AG9" s="387"/>
      <c r="AH9" s="387"/>
      <c r="AI9" s="387"/>
      <c r="AJ9" s="387"/>
      <c r="AK9" s="387"/>
      <c r="AL9" s="388"/>
      <c r="AM9" s="458" t="s">
        <v>
114</v>
      </c>
      <c r="AN9" s="459"/>
      <c r="AO9" s="459"/>
      <c r="AP9" s="459"/>
      <c r="AQ9" s="459"/>
      <c r="AR9" s="459"/>
      <c r="AS9" s="459"/>
      <c r="AT9" s="460"/>
      <c r="AU9" s="461" t="s">
        <v>
108</v>
      </c>
      <c r="AV9" s="462"/>
      <c r="AW9" s="462"/>
      <c r="AX9" s="462"/>
      <c r="AY9" s="463" t="s">
        <v>
115</v>
      </c>
      <c r="AZ9" s="464"/>
      <c r="BA9" s="464"/>
      <c r="BB9" s="464"/>
      <c r="BC9" s="464"/>
      <c r="BD9" s="464"/>
      <c r="BE9" s="464"/>
      <c r="BF9" s="464"/>
      <c r="BG9" s="464"/>
      <c r="BH9" s="464"/>
      <c r="BI9" s="464"/>
      <c r="BJ9" s="464"/>
      <c r="BK9" s="464"/>
      <c r="BL9" s="464"/>
      <c r="BM9" s="465"/>
      <c r="BN9" s="429">
        <v>
-137608</v>
      </c>
      <c r="BO9" s="430"/>
      <c r="BP9" s="430"/>
      <c r="BQ9" s="430"/>
      <c r="BR9" s="430"/>
      <c r="BS9" s="430"/>
      <c r="BT9" s="430"/>
      <c r="BU9" s="431"/>
      <c r="BV9" s="429">
        <v>
-4460</v>
      </c>
      <c r="BW9" s="430"/>
      <c r="BX9" s="430"/>
      <c r="BY9" s="430"/>
      <c r="BZ9" s="430"/>
      <c r="CA9" s="430"/>
      <c r="CB9" s="430"/>
      <c r="CC9" s="431"/>
      <c r="CD9" s="432" t="s">
        <v>
116</v>
      </c>
      <c r="CE9" s="433"/>
      <c r="CF9" s="433"/>
      <c r="CG9" s="433"/>
      <c r="CH9" s="433"/>
      <c r="CI9" s="433"/>
      <c r="CJ9" s="433"/>
      <c r="CK9" s="433"/>
      <c r="CL9" s="433"/>
      <c r="CM9" s="433"/>
      <c r="CN9" s="433"/>
      <c r="CO9" s="433"/>
      <c r="CP9" s="433"/>
      <c r="CQ9" s="433"/>
      <c r="CR9" s="433"/>
      <c r="CS9" s="434"/>
      <c r="CT9" s="426">
        <v>
9.6</v>
      </c>
      <c r="CU9" s="427"/>
      <c r="CV9" s="427"/>
      <c r="CW9" s="427"/>
      <c r="CX9" s="427"/>
      <c r="CY9" s="427"/>
      <c r="CZ9" s="427"/>
      <c r="DA9" s="428"/>
      <c r="DB9" s="426">
        <v>
10.3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
117</v>
      </c>
      <c r="M10" s="459"/>
      <c r="N10" s="459"/>
      <c r="O10" s="459"/>
      <c r="P10" s="459"/>
      <c r="Q10" s="460"/>
      <c r="R10" s="480">
        <v>
78751</v>
      </c>
      <c r="S10" s="481"/>
      <c r="T10" s="481"/>
      <c r="U10" s="481"/>
      <c r="V10" s="482"/>
      <c r="W10" s="417"/>
      <c r="X10" s="418"/>
      <c r="Y10" s="418"/>
      <c r="Z10" s="418"/>
      <c r="AA10" s="418"/>
      <c r="AB10" s="418"/>
      <c r="AC10" s="418"/>
      <c r="AD10" s="418"/>
      <c r="AE10" s="418"/>
      <c r="AF10" s="418"/>
      <c r="AG10" s="418"/>
      <c r="AH10" s="418"/>
      <c r="AI10" s="418"/>
      <c r="AJ10" s="418"/>
      <c r="AK10" s="418"/>
      <c r="AL10" s="421"/>
      <c r="AM10" s="458" t="s">
        <v>
118</v>
      </c>
      <c r="AN10" s="459"/>
      <c r="AO10" s="459"/>
      <c r="AP10" s="459"/>
      <c r="AQ10" s="459"/>
      <c r="AR10" s="459"/>
      <c r="AS10" s="459"/>
      <c r="AT10" s="460"/>
      <c r="AU10" s="461" t="s">
        <v>
119</v>
      </c>
      <c r="AV10" s="462"/>
      <c r="AW10" s="462"/>
      <c r="AX10" s="462"/>
      <c r="AY10" s="463" t="s">
        <v>
120</v>
      </c>
      <c r="AZ10" s="464"/>
      <c r="BA10" s="464"/>
      <c r="BB10" s="464"/>
      <c r="BC10" s="464"/>
      <c r="BD10" s="464"/>
      <c r="BE10" s="464"/>
      <c r="BF10" s="464"/>
      <c r="BG10" s="464"/>
      <c r="BH10" s="464"/>
      <c r="BI10" s="464"/>
      <c r="BJ10" s="464"/>
      <c r="BK10" s="464"/>
      <c r="BL10" s="464"/>
      <c r="BM10" s="465"/>
      <c r="BN10" s="429">
        <v>
349593</v>
      </c>
      <c r="BO10" s="430"/>
      <c r="BP10" s="430"/>
      <c r="BQ10" s="430"/>
      <c r="BR10" s="430"/>
      <c r="BS10" s="430"/>
      <c r="BT10" s="430"/>
      <c r="BU10" s="431"/>
      <c r="BV10" s="429">
        <v>
247335</v>
      </c>
      <c r="BW10" s="430"/>
      <c r="BX10" s="430"/>
      <c r="BY10" s="430"/>
      <c r="BZ10" s="430"/>
      <c r="CA10" s="430"/>
      <c r="CB10" s="430"/>
      <c r="CC10" s="431"/>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
122</v>
      </c>
      <c r="M11" s="484"/>
      <c r="N11" s="484"/>
      <c r="O11" s="484"/>
      <c r="P11" s="484"/>
      <c r="Q11" s="485"/>
      <c r="R11" s="486" t="s">
        <v>
123</v>
      </c>
      <c r="S11" s="487"/>
      <c r="T11" s="487"/>
      <c r="U11" s="487"/>
      <c r="V11" s="488"/>
      <c r="W11" s="417"/>
      <c r="X11" s="418"/>
      <c r="Y11" s="418"/>
      <c r="Z11" s="418"/>
      <c r="AA11" s="418"/>
      <c r="AB11" s="418"/>
      <c r="AC11" s="418"/>
      <c r="AD11" s="418"/>
      <c r="AE11" s="418"/>
      <c r="AF11" s="418"/>
      <c r="AG11" s="418"/>
      <c r="AH11" s="418"/>
      <c r="AI11" s="418"/>
      <c r="AJ11" s="418"/>
      <c r="AK11" s="418"/>
      <c r="AL11" s="421"/>
      <c r="AM11" s="458" t="s">
        <v>
124</v>
      </c>
      <c r="AN11" s="459"/>
      <c r="AO11" s="459"/>
      <c r="AP11" s="459"/>
      <c r="AQ11" s="459"/>
      <c r="AR11" s="459"/>
      <c r="AS11" s="459"/>
      <c r="AT11" s="460"/>
      <c r="AU11" s="461" t="s">
        <v>
125</v>
      </c>
      <c r="AV11" s="462"/>
      <c r="AW11" s="462"/>
      <c r="AX11" s="462"/>
      <c r="AY11" s="463" t="s">
        <v>
126</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127</v>
      </c>
      <c r="CE11" s="433"/>
      <c r="CF11" s="433"/>
      <c r="CG11" s="433"/>
      <c r="CH11" s="433"/>
      <c r="CI11" s="433"/>
      <c r="CJ11" s="433"/>
      <c r="CK11" s="433"/>
      <c r="CL11" s="433"/>
      <c r="CM11" s="433"/>
      <c r="CN11" s="433"/>
      <c r="CO11" s="433"/>
      <c r="CP11" s="433"/>
      <c r="CQ11" s="433"/>
      <c r="CR11" s="433"/>
      <c r="CS11" s="434"/>
      <c r="CT11" s="469" t="s">
        <v>
128</v>
      </c>
      <c r="CU11" s="470"/>
      <c r="CV11" s="470"/>
      <c r="CW11" s="470"/>
      <c r="CX11" s="470"/>
      <c r="CY11" s="470"/>
      <c r="CZ11" s="470"/>
      <c r="DA11" s="471"/>
      <c r="DB11" s="469" t="s">
        <v>
129</v>
      </c>
      <c r="DC11" s="470"/>
      <c r="DD11" s="470"/>
      <c r="DE11" s="470"/>
      <c r="DF11" s="470"/>
      <c r="DG11" s="470"/>
      <c r="DH11" s="470"/>
      <c r="DI11" s="471"/>
      <c r="DJ11" s="186"/>
      <c r="DK11" s="186"/>
      <c r="DL11" s="186"/>
      <c r="DM11" s="186"/>
      <c r="DN11" s="186"/>
      <c r="DO11" s="186"/>
    </row>
    <row r="12" spans="1:119" ht="18.75" customHeight="1" x14ac:dyDescent="0.15">
      <c r="A12" s="187"/>
      <c r="B12" s="489" t="s">
        <v>
130</v>
      </c>
      <c r="C12" s="490"/>
      <c r="D12" s="490"/>
      <c r="E12" s="490"/>
      <c r="F12" s="490"/>
      <c r="G12" s="490"/>
      <c r="H12" s="490"/>
      <c r="I12" s="490"/>
      <c r="J12" s="490"/>
      <c r="K12" s="491"/>
      <c r="L12" s="498" t="s">
        <v>
131</v>
      </c>
      <c r="M12" s="499"/>
      <c r="N12" s="499"/>
      <c r="O12" s="499"/>
      <c r="P12" s="499"/>
      <c r="Q12" s="500"/>
      <c r="R12" s="501">
        <v>
83257</v>
      </c>
      <c r="S12" s="502"/>
      <c r="T12" s="502"/>
      <c r="U12" s="502"/>
      <c r="V12" s="503"/>
      <c r="W12" s="504" t="s">
        <v>
1</v>
      </c>
      <c r="X12" s="462"/>
      <c r="Y12" s="462"/>
      <c r="Z12" s="462"/>
      <c r="AA12" s="462"/>
      <c r="AB12" s="505"/>
      <c r="AC12" s="506" t="s">
        <v>
132</v>
      </c>
      <c r="AD12" s="507"/>
      <c r="AE12" s="507"/>
      <c r="AF12" s="507"/>
      <c r="AG12" s="508"/>
      <c r="AH12" s="506" t="s">
        <v>
133</v>
      </c>
      <c r="AI12" s="507"/>
      <c r="AJ12" s="507"/>
      <c r="AK12" s="507"/>
      <c r="AL12" s="509"/>
      <c r="AM12" s="458" t="s">
        <v>
134</v>
      </c>
      <c r="AN12" s="459"/>
      <c r="AO12" s="459"/>
      <c r="AP12" s="459"/>
      <c r="AQ12" s="459"/>
      <c r="AR12" s="459"/>
      <c r="AS12" s="459"/>
      <c r="AT12" s="460"/>
      <c r="AU12" s="461" t="s">
        <v>
108</v>
      </c>
      <c r="AV12" s="462"/>
      <c r="AW12" s="462"/>
      <c r="AX12" s="462"/>
      <c r="AY12" s="463" t="s">
        <v>
135</v>
      </c>
      <c r="AZ12" s="464"/>
      <c r="BA12" s="464"/>
      <c r="BB12" s="464"/>
      <c r="BC12" s="464"/>
      <c r="BD12" s="464"/>
      <c r="BE12" s="464"/>
      <c r="BF12" s="464"/>
      <c r="BG12" s="464"/>
      <c r="BH12" s="464"/>
      <c r="BI12" s="464"/>
      <c r="BJ12" s="464"/>
      <c r="BK12" s="464"/>
      <c r="BL12" s="464"/>
      <c r="BM12" s="465"/>
      <c r="BN12" s="429">
        <v>
350000</v>
      </c>
      <c r="BO12" s="430"/>
      <c r="BP12" s="430"/>
      <c r="BQ12" s="430"/>
      <c r="BR12" s="430"/>
      <c r="BS12" s="430"/>
      <c r="BT12" s="430"/>
      <c r="BU12" s="431"/>
      <c r="BV12" s="429">
        <v>
165000</v>
      </c>
      <c r="BW12" s="430"/>
      <c r="BX12" s="430"/>
      <c r="BY12" s="430"/>
      <c r="BZ12" s="430"/>
      <c r="CA12" s="430"/>
      <c r="CB12" s="430"/>
      <c r="CC12" s="431"/>
      <c r="CD12" s="432" t="s">
        <v>
136</v>
      </c>
      <c r="CE12" s="433"/>
      <c r="CF12" s="433"/>
      <c r="CG12" s="433"/>
      <c r="CH12" s="433"/>
      <c r="CI12" s="433"/>
      <c r="CJ12" s="433"/>
      <c r="CK12" s="433"/>
      <c r="CL12" s="433"/>
      <c r="CM12" s="433"/>
      <c r="CN12" s="433"/>
      <c r="CO12" s="433"/>
      <c r="CP12" s="433"/>
      <c r="CQ12" s="433"/>
      <c r="CR12" s="433"/>
      <c r="CS12" s="434"/>
      <c r="CT12" s="469" t="s">
        <v>
129</v>
      </c>
      <c r="CU12" s="470"/>
      <c r="CV12" s="470"/>
      <c r="CW12" s="470"/>
      <c r="CX12" s="470"/>
      <c r="CY12" s="470"/>
      <c r="CZ12" s="470"/>
      <c r="DA12" s="471"/>
      <c r="DB12" s="469" t="s">
        <v>
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
138</v>
      </c>
      <c r="N13" s="521"/>
      <c r="O13" s="521"/>
      <c r="P13" s="521"/>
      <c r="Q13" s="522"/>
      <c r="R13" s="513">
        <v>
81849</v>
      </c>
      <c r="S13" s="514"/>
      <c r="T13" s="514"/>
      <c r="U13" s="514"/>
      <c r="V13" s="515"/>
      <c r="W13" s="445" t="s">
        <v>
139</v>
      </c>
      <c r="X13" s="446"/>
      <c r="Y13" s="446"/>
      <c r="Z13" s="446"/>
      <c r="AA13" s="446"/>
      <c r="AB13" s="436"/>
      <c r="AC13" s="480">
        <v>
327</v>
      </c>
      <c r="AD13" s="481"/>
      <c r="AE13" s="481"/>
      <c r="AF13" s="481"/>
      <c r="AG13" s="523"/>
      <c r="AH13" s="480">
        <v>
284</v>
      </c>
      <c r="AI13" s="481"/>
      <c r="AJ13" s="481"/>
      <c r="AK13" s="481"/>
      <c r="AL13" s="482"/>
      <c r="AM13" s="458" t="s">
        <v>
140</v>
      </c>
      <c r="AN13" s="459"/>
      <c r="AO13" s="459"/>
      <c r="AP13" s="459"/>
      <c r="AQ13" s="459"/>
      <c r="AR13" s="459"/>
      <c r="AS13" s="459"/>
      <c r="AT13" s="460"/>
      <c r="AU13" s="461" t="s">
        <v>
141</v>
      </c>
      <c r="AV13" s="462"/>
      <c r="AW13" s="462"/>
      <c r="AX13" s="462"/>
      <c r="AY13" s="463" t="s">
        <v>
142</v>
      </c>
      <c r="AZ13" s="464"/>
      <c r="BA13" s="464"/>
      <c r="BB13" s="464"/>
      <c r="BC13" s="464"/>
      <c r="BD13" s="464"/>
      <c r="BE13" s="464"/>
      <c r="BF13" s="464"/>
      <c r="BG13" s="464"/>
      <c r="BH13" s="464"/>
      <c r="BI13" s="464"/>
      <c r="BJ13" s="464"/>
      <c r="BK13" s="464"/>
      <c r="BL13" s="464"/>
      <c r="BM13" s="465"/>
      <c r="BN13" s="429">
        <v>
-138015</v>
      </c>
      <c r="BO13" s="430"/>
      <c r="BP13" s="430"/>
      <c r="BQ13" s="430"/>
      <c r="BR13" s="430"/>
      <c r="BS13" s="430"/>
      <c r="BT13" s="430"/>
      <c r="BU13" s="431"/>
      <c r="BV13" s="429">
        <v>
77875</v>
      </c>
      <c r="BW13" s="430"/>
      <c r="BX13" s="430"/>
      <c r="BY13" s="430"/>
      <c r="BZ13" s="430"/>
      <c r="CA13" s="430"/>
      <c r="CB13" s="430"/>
      <c r="CC13" s="431"/>
      <c r="CD13" s="432" t="s">
        <v>
143</v>
      </c>
      <c r="CE13" s="433"/>
      <c r="CF13" s="433"/>
      <c r="CG13" s="433"/>
      <c r="CH13" s="433"/>
      <c r="CI13" s="433"/>
      <c r="CJ13" s="433"/>
      <c r="CK13" s="433"/>
      <c r="CL13" s="433"/>
      <c r="CM13" s="433"/>
      <c r="CN13" s="433"/>
      <c r="CO13" s="433"/>
      <c r="CP13" s="433"/>
      <c r="CQ13" s="433"/>
      <c r="CR13" s="433"/>
      <c r="CS13" s="434"/>
      <c r="CT13" s="426">
        <v>
1.9</v>
      </c>
      <c r="CU13" s="427"/>
      <c r="CV13" s="427"/>
      <c r="CW13" s="427"/>
      <c r="CX13" s="427"/>
      <c r="CY13" s="427"/>
      <c r="CZ13" s="427"/>
      <c r="DA13" s="428"/>
      <c r="DB13" s="426">
        <v>
2</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
144</v>
      </c>
      <c r="M14" s="511"/>
      <c r="N14" s="511"/>
      <c r="O14" s="511"/>
      <c r="P14" s="511"/>
      <c r="Q14" s="512"/>
      <c r="R14" s="513">
        <v>
82481</v>
      </c>
      <c r="S14" s="514"/>
      <c r="T14" s="514"/>
      <c r="U14" s="514"/>
      <c r="V14" s="515"/>
      <c r="W14" s="419"/>
      <c r="X14" s="420"/>
      <c r="Y14" s="420"/>
      <c r="Z14" s="420"/>
      <c r="AA14" s="420"/>
      <c r="AB14" s="409"/>
      <c r="AC14" s="516">
        <v>
1</v>
      </c>
      <c r="AD14" s="517"/>
      <c r="AE14" s="517"/>
      <c r="AF14" s="517"/>
      <c r="AG14" s="518"/>
      <c r="AH14" s="516">
        <v>
0.9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145</v>
      </c>
      <c r="CE14" s="525"/>
      <c r="CF14" s="525"/>
      <c r="CG14" s="525"/>
      <c r="CH14" s="525"/>
      <c r="CI14" s="525"/>
      <c r="CJ14" s="525"/>
      <c r="CK14" s="525"/>
      <c r="CL14" s="525"/>
      <c r="CM14" s="525"/>
      <c r="CN14" s="525"/>
      <c r="CO14" s="525"/>
      <c r="CP14" s="525"/>
      <c r="CQ14" s="525"/>
      <c r="CR14" s="525"/>
      <c r="CS14" s="526"/>
      <c r="CT14" s="527">
        <v>
10.1</v>
      </c>
      <c r="CU14" s="528"/>
      <c r="CV14" s="528"/>
      <c r="CW14" s="528"/>
      <c r="CX14" s="528"/>
      <c r="CY14" s="528"/>
      <c r="CZ14" s="528"/>
      <c r="DA14" s="529"/>
      <c r="DB14" s="527">
        <v>
14.3</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
146</v>
      </c>
      <c r="N15" s="521"/>
      <c r="O15" s="521"/>
      <c r="P15" s="521"/>
      <c r="Q15" s="522"/>
      <c r="R15" s="513">
        <v>
81169</v>
      </c>
      <c r="S15" s="514"/>
      <c r="T15" s="514"/>
      <c r="U15" s="514"/>
      <c r="V15" s="515"/>
      <c r="W15" s="445" t="s">
        <v>
147</v>
      </c>
      <c r="X15" s="446"/>
      <c r="Y15" s="446"/>
      <c r="Z15" s="446"/>
      <c r="AA15" s="446"/>
      <c r="AB15" s="436"/>
      <c r="AC15" s="480">
        <v>
5094</v>
      </c>
      <c r="AD15" s="481"/>
      <c r="AE15" s="481"/>
      <c r="AF15" s="481"/>
      <c r="AG15" s="523"/>
      <c r="AH15" s="480">
        <v>
4971</v>
      </c>
      <c r="AI15" s="481"/>
      <c r="AJ15" s="481"/>
      <c r="AK15" s="481"/>
      <c r="AL15" s="482"/>
      <c r="AM15" s="458"/>
      <c r="AN15" s="459"/>
      <c r="AO15" s="459"/>
      <c r="AP15" s="459"/>
      <c r="AQ15" s="459"/>
      <c r="AR15" s="459"/>
      <c r="AS15" s="459"/>
      <c r="AT15" s="460"/>
      <c r="AU15" s="461"/>
      <c r="AV15" s="462"/>
      <c r="AW15" s="462"/>
      <c r="AX15" s="462"/>
      <c r="AY15" s="389" t="s">
        <v>
148</v>
      </c>
      <c r="AZ15" s="390"/>
      <c r="BA15" s="390"/>
      <c r="BB15" s="390"/>
      <c r="BC15" s="390"/>
      <c r="BD15" s="390"/>
      <c r="BE15" s="390"/>
      <c r="BF15" s="390"/>
      <c r="BG15" s="390"/>
      <c r="BH15" s="390"/>
      <c r="BI15" s="390"/>
      <c r="BJ15" s="390"/>
      <c r="BK15" s="390"/>
      <c r="BL15" s="390"/>
      <c r="BM15" s="391"/>
      <c r="BN15" s="392">
        <v>
10396023</v>
      </c>
      <c r="BO15" s="393"/>
      <c r="BP15" s="393"/>
      <c r="BQ15" s="393"/>
      <c r="BR15" s="393"/>
      <c r="BS15" s="393"/>
      <c r="BT15" s="393"/>
      <c r="BU15" s="394"/>
      <c r="BV15" s="392">
        <v>
10123565</v>
      </c>
      <c r="BW15" s="393"/>
      <c r="BX15" s="393"/>
      <c r="BY15" s="393"/>
      <c r="BZ15" s="393"/>
      <c r="CA15" s="393"/>
      <c r="CB15" s="393"/>
      <c r="CC15" s="394"/>
      <c r="CD15" s="530" t="s">
        <v>
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
150</v>
      </c>
      <c r="M16" s="541"/>
      <c r="N16" s="541"/>
      <c r="O16" s="541"/>
      <c r="P16" s="541"/>
      <c r="Q16" s="542"/>
      <c r="R16" s="533" t="s">
        <v>
151</v>
      </c>
      <c r="S16" s="534"/>
      <c r="T16" s="534"/>
      <c r="U16" s="534"/>
      <c r="V16" s="535"/>
      <c r="W16" s="419"/>
      <c r="X16" s="420"/>
      <c r="Y16" s="420"/>
      <c r="Z16" s="420"/>
      <c r="AA16" s="420"/>
      <c r="AB16" s="409"/>
      <c r="AC16" s="516">
        <v>
15.4</v>
      </c>
      <c r="AD16" s="517"/>
      <c r="AE16" s="517"/>
      <c r="AF16" s="517"/>
      <c r="AG16" s="518"/>
      <c r="AH16" s="516">
        <v>
15.5</v>
      </c>
      <c r="AI16" s="517"/>
      <c r="AJ16" s="517"/>
      <c r="AK16" s="517"/>
      <c r="AL16" s="519"/>
      <c r="AM16" s="458"/>
      <c r="AN16" s="459"/>
      <c r="AO16" s="459"/>
      <c r="AP16" s="459"/>
      <c r="AQ16" s="459"/>
      <c r="AR16" s="459"/>
      <c r="AS16" s="459"/>
      <c r="AT16" s="460"/>
      <c r="AU16" s="461"/>
      <c r="AV16" s="462"/>
      <c r="AW16" s="462"/>
      <c r="AX16" s="462"/>
      <c r="AY16" s="463" t="s">
        <v>
152</v>
      </c>
      <c r="AZ16" s="464"/>
      <c r="BA16" s="464"/>
      <c r="BB16" s="464"/>
      <c r="BC16" s="464"/>
      <c r="BD16" s="464"/>
      <c r="BE16" s="464"/>
      <c r="BF16" s="464"/>
      <c r="BG16" s="464"/>
      <c r="BH16" s="464"/>
      <c r="BI16" s="464"/>
      <c r="BJ16" s="464"/>
      <c r="BK16" s="464"/>
      <c r="BL16" s="464"/>
      <c r="BM16" s="465"/>
      <c r="BN16" s="429">
        <v>
11810951</v>
      </c>
      <c r="BO16" s="430"/>
      <c r="BP16" s="430"/>
      <c r="BQ16" s="430"/>
      <c r="BR16" s="430"/>
      <c r="BS16" s="430"/>
      <c r="BT16" s="430"/>
      <c r="BU16" s="431"/>
      <c r="BV16" s="429">
        <v>
11499525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
153</v>
      </c>
      <c r="N17" s="537"/>
      <c r="O17" s="537"/>
      <c r="P17" s="537"/>
      <c r="Q17" s="538"/>
      <c r="R17" s="533" t="s">
        <v>
154</v>
      </c>
      <c r="S17" s="534"/>
      <c r="T17" s="534"/>
      <c r="U17" s="534"/>
      <c r="V17" s="535"/>
      <c r="W17" s="445" t="s">
        <v>
155</v>
      </c>
      <c r="X17" s="446"/>
      <c r="Y17" s="446"/>
      <c r="Z17" s="446"/>
      <c r="AA17" s="446"/>
      <c r="AB17" s="436"/>
      <c r="AC17" s="480">
        <v>
27591</v>
      </c>
      <c r="AD17" s="481"/>
      <c r="AE17" s="481"/>
      <c r="AF17" s="481"/>
      <c r="AG17" s="523"/>
      <c r="AH17" s="480">
        <v>
26818</v>
      </c>
      <c r="AI17" s="481"/>
      <c r="AJ17" s="481"/>
      <c r="AK17" s="481"/>
      <c r="AL17" s="482"/>
      <c r="AM17" s="458"/>
      <c r="AN17" s="459"/>
      <c r="AO17" s="459"/>
      <c r="AP17" s="459"/>
      <c r="AQ17" s="459"/>
      <c r="AR17" s="459"/>
      <c r="AS17" s="459"/>
      <c r="AT17" s="460"/>
      <c r="AU17" s="461"/>
      <c r="AV17" s="462"/>
      <c r="AW17" s="462"/>
      <c r="AX17" s="462"/>
      <c r="AY17" s="463" t="s">
        <v>
156</v>
      </c>
      <c r="AZ17" s="464"/>
      <c r="BA17" s="464"/>
      <c r="BB17" s="464"/>
      <c r="BC17" s="464"/>
      <c r="BD17" s="464"/>
      <c r="BE17" s="464"/>
      <c r="BF17" s="464"/>
      <c r="BG17" s="464"/>
      <c r="BH17" s="464"/>
      <c r="BI17" s="464"/>
      <c r="BJ17" s="464"/>
      <c r="BK17" s="464"/>
      <c r="BL17" s="464"/>
      <c r="BM17" s="465"/>
      <c r="BN17" s="429">
        <v>
13430153</v>
      </c>
      <c r="BO17" s="430"/>
      <c r="BP17" s="430"/>
      <c r="BQ17" s="430"/>
      <c r="BR17" s="430"/>
      <c r="BS17" s="430"/>
      <c r="BT17" s="430"/>
      <c r="BU17" s="431"/>
      <c r="BV17" s="429">
        <v>
13035328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
157</v>
      </c>
      <c r="C18" s="472"/>
      <c r="D18" s="472"/>
      <c r="E18" s="544"/>
      <c r="F18" s="544"/>
      <c r="G18" s="544"/>
      <c r="H18" s="544"/>
      <c r="I18" s="544"/>
      <c r="J18" s="544"/>
      <c r="K18" s="544"/>
      <c r="L18" s="545">
        <v>
6.39</v>
      </c>
      <c r="M18" s="545"/>
      <c r="N18" s="545"/>
      <c r="O18" s="545"/>
      <c r="P18" s="545"/>
      <c r="Q18" s="545"/>
      <c r="R18" s="546"/>
      <c r="S18" s="546"/>
      <c r="T18" s="546"/>
      <c r="U18" s="546"/>
      <c r="V18" s="547"/>
      <c r="W18" s="447"/>
      <c r="X18" s="448"/>
      <c r="Y18" s="448"/>
      <c r="Z18" s="448"/>
      <c r="AA18" s="448"/>
      <c r="AB18" s="439"/>
      <c r="AC18" s="548">
        <v>
83.6</v>
      </c>
      <c r="AD18" s="549"/>
      <c r="AE18" s="549"/>
      <c r="AF18" s="549"/>
      <c r="AG18" s="550"/>
      <c r="AH18" s="548">
        <v>
83.6</v>
      </c>
      <c r="AI18" s="549"/>
      <c r="AJ18" s="549"/>
      <c r="AK18" s="549"/>
      <c r="AL18" s="551"/>
      <c r="AM18" s="458"/>
      <c r="AN18" s="459"/>
      <c r="AO18" s="459"/>
      <c r="AP18" s="459"/>
      <c r="AQ18" s="459"/>
      <c r="AR18" s="459"/>
      <c r="AS18" s="459"/>
      <c r="AT18" s="460"/>
      <c r="AU18" s="461"/>
      <c r="AV18" s="462"/>
      <c r="AW18" s="462"/>
      <c r="AX18" s="462"/>
      <c r="AY18" s="463" t="s">
        <v>
158</v>
      </c>
      <c r="AZ18" s="464"/>
      <c r="BA18" s="464"/>
      <c r="BB18" s="464"/>
      <c r="BC18" s="464"/>
      <c r="BD18" s="464"/>
      <c r="BE18" s="464"/>
      <c r="BF18" s="464"/>
      <c r="BG18" s="464"/>
      <c r="BH18" s="464"/>
      <c r="BI18" s="464"/>
      <c r="BJ18" s="464"/>
      <c r="BK18" s="464"/>
      <c r="BL18" s="464"/>
      <c r="BM18" s="465"/>
      <c r="BN18" s="429">
        <v>
14592851</v>
      </c>
      <c r="BO18" s="430"/>
      <c r="BP18" s="430"/>
      <c r="BQ18" s="430"/>
      <c r="BR18" s="430"/>
      <c r="BS18" s="430"/>
      <c r="BT18" s="430"/>
      <c r="BU18" s="431"/>
      <c r="BV18" s="429">
        <v>
14293202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
159</v>
      </c>
      <c r="C19" s="472"/>
      <c r="D19" s="472"/>
      <c r="E19" s="544"/>
      <c r="F19" s="544"/>
      <c r="G19" s="544"/>
      <c r="H19" s="544"/>
      <c r="I19" s="544"/>
      <c r="J19" s="544"/>
      <c r="K19" s="544"/>
      <c r="L19" s="552">
        <v>
12559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160</v>
      </c>
      <c r="AZ19" s="464"/>
      <c r="BA19" s="464"/>
      <c r="BB19" s="464"/>
      <c r="BC19" s="464"/>
      <c r="BD19" s="464"/>
      <c r="BE19" s="464"/>
      <c r="BF19" s="464"/>
      <c r="BG19" s="464"/>
      <c r="BH19" s="464"/>
      <c r="BI19" s="464"/>
      <c r="BJ19" s="464"/>
      <c r="BK19" s="464"/>
      <c r="BL19" s="464"/>
      <c r="BM19" s="465"/>
      <c r="BN19" s="429">
        <v>
18652160</v>
      </c>
      <c r="BO19" s="430"/>
      <c r="BP19" s="430"/>
      <c r="BQ19" s="430"/>
      <c r="BR19" s="430"/>
      <c r="BS19" s="430"/>
      <c r="BT19" s="430"/>
      <c r="BU19" s="431"/>
      <c r="BV19" s="429">
        <v>
18495357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
161</v>
      </c>
      <c r="C20" s="472"/>
      <c r="D20" s="472"/>
      <c r="E20" s="544"/>
      <c r="F20" s="544"/>
      <c r="G20" s="544"/>
      <c r="H20" s="544"/>
      <c r="I20" s="544"/>
      <c r="J20" s="544"/>
      <c r="K20" s="544"/>
      <c r="L20" s="552">
        <v>
39458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
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
163</v>
      </c>
      <c r="C22" s="567"/>
      <c r="D22" s="568"/>
      <c r="E22" s="441" t="s">
        <v>
1</v>
      </c>
      <c r="F22" s="446"/>
      <c r="G22" s="446"/>
      <c r="H22" s="446"/>
      <c r="I22" s="446"/>
      <c r="J22" s="446"/>
      <c r="K22" s="436"/>
      <c r="L22" s="441" t="s">
        <v>
164</v>
      </c>
      <c r="M22" s="446"/>
      <c r="N22" s="446"/>
      <c r="O22" s="446"/>
      <c r="P22" s="436"/>
      <c r="Q22" s="575" t="s">
        <v>
165</v>
      </c>
      <c r="R22" s="576"/>
      <c r="S22" s="576"/>
      <c r="T22" s="576"/>
      <c r="U22" s="576"/>
      <c r="V22" s="577"/>
      <c r="W22" s="581" t="s">
        <v>
166</v>
      </c>
      <c r="X22" s="567"/>
      <c r="Y22" s="568"/>
      <c r="Z22" s="441" t="s">
        <v>
1</v>
      </c>
      <c r="AA22" s="446"/>
      <c r="AB22" s="446"/>
      <c r="AC22" s="446"/>
      <c r="AD22" s="446"/>
      <c r="AE22" s="446"/>
      <c r="AF22" s="446"/>
      <c r="AG22" s="436"/>
      <c r="AH22" s="594" t="s">
        <v>
167</v>
      </c>
      <c r="AI22" s="446"/>
      <c r="AJ22" s="446"/>
      <c r="AK22" s="446"/>
      <c r="AL22" s="436"/>
      <c r="AM22" s="594" t="s">
        <v>
168</v>
      </c>
      <c r="AN22" s="595"/>
      <c r="AO22" s="595"/>
      <c r="AP22" s="595"/>
      <c r="AQ22" s="595"/>
      <c r="AR22" s="596"/>
      <c r="AS22" s="575" t="s">
        <v>
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
169</v>
      </c>
      <c r="AZ23" s="390"/>
      <c r="BA23" s="390"/>
      <c r="BB23" s="390"/>
      <c r="BC23" s="390"/>
      <c r="BD23" s="390"/>
      <c r="BE23" s="390"/>
      <c r="BF23" s="390"/>
      <c r="BG23" s="390"/>
      <c r="BH23" s="390"/>
      <c r="BI23" s="390"/>
      <c r="BJ23" s="390"/>
      <c r="BK23" s="390"/>
      <c r="BL23" s="390"/>
      <c r="BM23" s="391"/>
      <c r="BN23" s="429">
        <v>
19341173</v>
      </c>
      <c r="BO23" s="430"/>
      <c r="BP23" s="430"/>
      <c r="BQ23" s="430"/>
      <c r="BR23" s="430"/>
      <c r="BS23" s="430"/>
      <c r="BT23" s="430"/>
      <c r="BU23" s="431"/>
      <c r="BV23" s="429">
        <v>
19502833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
170</v>
      </c>
      <c r="F24" s="459"/>
      <c r="G24" s="459"/>
      <c r="H24" s="459"/>
      <c r="I24" s="459"/>
      <c r="J24" s="459"/>
      <c r="K24" s="460"/>
      <c r="L24" s="480">
        <v>
1</v>
      </c>
      <c r="M24" s="481"/>
      <c r="N24" s="481"/>
      <c r="O24" s="481"/>
      <c r="P24" s="523"/>
      <c r="Q24" s="480">
        <v>
8980</v>
      </c>
      <c r="R24" s="481"/>
      <c r="S24" s="481"/>
      <c r="T24" s="481"/>
      <c r="U24" s="481"/>
      <c r="V24" s="523"/>
      <c r="W24" s="582"/>
      <c r="X24" s="570"/>
      <c r="Y24" s="571"/>
      <c r="Z24" s="479" t="s">
        <v>
171</v>
      </c>
      <c r="AA24" s="459"/>
      <c r="AB24" s="459"/>
      <c r="AC24" s="459"/>
      <c r="AD24" s="459"/>
      <c r="AE24" s="459"/>
      <c r="AF24" s="459"/>
      <c r="AG24" s="460"/>
      <c r="AH24" s="480">
        <v>
412</v>
      </c>
      <c r="AI24" s="481"/>
      <c r="AJ24" s="481"/>
      <c r="AK24" s="481"/>
      <c r="AL24" s="523"/>
      <c r="AM24" s="480">
        <v>
1286264</v>
      </c>
      <c r="AN24" s="481"/>
      <c r="AO24" s="481"/>
      <c r="AP24" s="481"/>
      <c r="AQ24" s="481"/>
      <c r="AR24" s="523"/>
      <c r="AS24" s="480">
        <v>
3122</v>
      </c>
      <c r="AT24" s="481"/>
      <c r="AU24" s="481"/>
      <c r="AV24" s="481"/>
      <c r="AW24" s="481"/>
      <c r="AX24" s="482"/>
      <c r="AY24" s="602" t="s">
        <v>
172</v>
      </c>
      <c r="AZ24" s="603"/>
      <c r="BA24" s="603"/>
      <c r="BB24" s="603"/>
      <c r="BC24" s="603"/>
      <c r="BD24" s="603"/>
      <c r="BE24" s="603"/>
      <c r="BF24" s="603"/>
      <c r="BG24" s="603"/>
      <c r="BH24" s="603"/>
      <c r="BI24" s="603"/>
      <c r="BJ24" s="603"/>
      <c r="BK24" s="603"/>
      <c r="BL24" s="603"/>
      <c r="BM24" s="604"/>
      <c r="BN24" s="429">
        <v>
16758855</v>
      </c>
      <c r="BO24" s="430"/>
      <c r="BP24" s="430"/>
      <c r="BQ24" s="430"/>
      <c r="BR24" s="430"/>
      <c r="BS24" s="430"/>
      <c r="BT24" s="430"/>
      <c r="BU24" s="431"/>
      <c r="BV24" s="429">
        <v>
16609299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
173</v>
      </c>
      <c r="F25" s="459"/>
      <c r="G25" s="459"/>
      <c r="H25" s="459"/>
      <c r="I25" s="459"/>
      <c r="J25" s="459"/>
      <c r="K25" s="460"/>
      <c r="L25" s="480">
        <v>
1</v>
      </c>
      <c r="M25" s="481"/>
      <c r="N25" s="481"/>
      <c r="O25" s="481"/>
      <c r="P25" s="523"/>
      <c r="Q25" s="480">
        <v>
7740</v>
      </c>
      <c r="R25" s="481"/>
      <c r="S25" s="481"/>
      <c r="T25" s="481"/>
      <c r="U25" s="481"/>
      <c r="V25" s="523"/>
      <c r="W25" s="582"/>
      <c r="X25" s="570"/>
      <c r="Y25" s="571"/>
      <c r="Z25" s="479" t="s">
        <v>
174</v>
      </c>
      <c r="AA25" s="459"/>
      <c r="AB25" s="459"/>
      <c r="AC25" s="459"/>
      <c r="AD25" s="459"/>
      <c r="AE25" s="459"/>
      <c r="AF25" s="459"/>
      <c r="AG25" s="460"/>
      <c r="AH25" s="480" t="s">
        <v>
128</v>
      </c>
      <c r="AI25" s="481"/>
      <c r="AJ25" s="481"/>
      <c r="AK25" s="481"/>
      <c r="AL25" s="523"/>
      <c r="AM25" s="480" t="s">
        <v>
137</v>
      </c>
      <c r="AN25" s="481"/>
      <c r="AO25" s="481"/>
      <c r="AP25" s="481"/>
      <c r="AQ25" s="481"/>
      <c r="AR25" s="523"/>
      <c r="AS25" s="480" t="s">
        <v>
128</v>
      </c>
      <c r="AT25" s="481"/>
      <c r="AU25" s="481"/>
      <c r="AV25" s="481"/>
      <c r="AW25" s="481"/>
      <c r="AX25" s="482"/>
      <c r="AY25" s="389" t="s">
        <v>
175</v>
      </c>
      <c r="AZ25" s="390"/>
      <c r="BA25" s="390"/>
      <c r="BB25" s="390"/>
      <c r="BC25" s="390"/>
      <c r="BD25" s="390"/>
      <c r="BE25" s="390"/>
      <c r="BF25" s="390"/>
      <c r="BG25" s="390"/>
      <c r="BH25" s="390"/>
      <c r="BI25" s="390"/>
      <c r="BJ25" s="390"/>
      <c r="BK25" s="390"/>
      <c r="BL25" s="390"/>
      <c r="BM25" s="391"/>
      <c r="BN25" s="392">
        <v>
2168311</v>
      </c>
      <c r="BO25" s="393"/>
      <c r="BP25" s="393"/>
      <c r="BQ25" s="393"/>
      <c r="BR25" s="393"/>
      <c r="BS25" s="393"/>
      <c r="BT25" s="393"/>
      <c r="BU25" s="394"/>
      <c r="BV25" s="392">
        <v>
3144386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
176</v>
      </c>
      <c r="F26" s="459"/>
      <c r="G26" s="459"/>
      <c r="H26" s="459"/>
      <c r="I26" s="459"/>
      <c r="J26" s="459"/>
      <c r="K26" s="460"/>
      <c r="L26" s="480">
        <v>
1</v>
      </c>
      <c r="M26" s="481"/>
      <c r="N26" s="481"/>
      <c r="O26" s="481"/>
      <c r="P26" s="523"/>
      <c r="Q26" s="480">
        <v>
7210</v>
      </c>
      <c r="R26" s="481"/>
      <c r="S26" s="481"/>
      <c r="T26" s="481"/>
      <c r="U26" s="481"/>
      <c r="V26" s="523"/>
      <c r="W26" s="582"/>
      <c r="X26" s="570"/>
      <c r="Y26" s="571"/>
      <c r="Z26" s="479" t="s">
        <v>
177</v>
      </c>
      <c r="AA26" s="592"/>
      <c r="AB26" s="592"/>
      <c r="AC26" s="592"/>
      <c r="AD26" s="592"/>
      <c r="AE26" s="592"/>
      <c r="AF26" s="592"/>
      <c r="AG26" s="593"/>
      <c r="AH26" s="480">
        <v>
25</v>
      </c>
      <c r="AI26" s="481"/>
      <c r="AJ26" s="481"/>
      <c r="AK26" s="481"/>
      <c r="AL26" s="523"/>
      <c r="AM26" s="480">
        <v>
83175</v>
      </c>
      <c r="AN26" s="481"/>
      <c r="AO26" s="481"/>
      <c r="AP26" s="481"/>
      <c r="AQ26" s="481"/>
      <c r="AR26" s="523"/>
      <c r="AS26" s="480">
        <v>
3327</v>
      </c>
      <c r="AT26" s="481"/>
      <c r="AU26" s="481"/>
      <c r="AV26" s="481"/>
      <c r="AW26" s="481"/>
      <c r="AX26" s="482"/>
      <c r="AY26" s="432" t="s">
        <v>
178</v>
      </c>
      <c r="AZ26" s="433"/>
      <c r="BA26" s="433"/>
      <c r="BB26" s="433"/>
      <c r="BC26" s="433"/>
      <c r="BD26" s="433"/>
      <c r="BE26" s="433"/>
      <c r="BF26" s="433"/>
      <c r="BG26" s="433"/>
      <c r="BH26" s="433"/>
      <c r="BI26" s="433"/>
      <c r="BJ26" s="433"/>
      <c r="BK26" s="433"/>
      <c r="BL26" s="433"/>
      <c r="BM26" s="434"/>
      <c r="BN26" s="429" t="s">
        <v>
179</v>
      </c>
      <c r="BO26" s="430"/>
      <c r="BP26" s="430"/>
      <c r="BQ26" s="430"/>
      <c r="BR26" s="430"/>
      <c r="BS26" s="430"/>
      <c r="BT26" s="430"/>
      <c r="BU26" s="431"/>
      <c r="BV26" s="429" t="s">
        <v>
180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
181</v>
      </c>
      <c r="F27" s="459"/>
      <c r="G27" s="459"/>
      <c r="H27" s="459"/>
      <c r="I27" s="459"/>
      <c r="J27" s="459"/>
      <c r="K27" s="460"/>
      <c r="L27" s="480">
        <v>
1</v>
      </c>
      <c r="M27" s="481"/>
      <c r="N27" s="481"/>
      <c r="O27" s="481"/>
      <c r="P27" s="523"/>
      <c r="Q27" s="480">
        <v>
5470</v>
      </c>
      <c r="R27" s="481"/>
      <c r="S27" s="481"/>
      <c r="T27" s="481"/>
      <c r="U27" s="481"/>
      <c r="V27" s="523"/>
      <c r="W27" s="582"/>
      <c r="X27" s="570"/>
      <c r="Y27" s="571"/>
      <c r="Z27" s="479" t="s">
        <v>
182</v>
      </c>
      <c r="AA27" s="459"/>
      <c r="AB27" s="459"/>
      <c r="AC27" s="459"/>
      <c r="AD27" s="459"/>
      <c r="AE27" s="459"/>
      <c r="AF27" s="459"/>
      <c r="AG27" s="460"/>
      <c r="AH27" s="480">
        <v>
2</v>
      </c>
      <c r="AI27" s="481"/>
      <c r="AJ27" s="481"/>
      <c r="AK27" s="481"/>
      <c r="AL27" s="523"/>
      <c r="AM27" s="480" t="s">
        <v>
183</v>
      </c>
      <c r="AN27" s="481"/>
      <c r="AO27" s="481"/>
      <c r="AP27" s="481"/>
      <c r="AQ27" s="481"/>
      <c r="AR27" s="523"/>
      <c r="AS27" s="480" t="s">
        <v>
184</v>
      </c>
      <c r="AT27" s="481"/>
      <c r="AU27" s="481"/>
      <c r="AV27" s="481"/>
      <c r="AW27" s="481"/>
      <c r="AX27" s="482"/>
      <c r="AY27" s="524" t="s">
        <v>
185</v>
      </c>
      <c r="AZ27" s="525"/>
      <c r="BA27" s="525"/>
      <c r="BB27" s="525"/>
      <c r="BC27" s="525"/>
      <c r="BD27" s="525"/>
      <c r="BE27" s="525"/>
      <c r="BF27" s="525"/>
      <c r="BG27" s="525"/>
      <c r="BH27" s="525"/>
      <c r="BI27" s="525"/>
      <c r="BJ27" s="525"/>
      <c r="BK27" s="525"/>
      <c r="BL27" s="525"/>
      <c r="BM27" s="526"/>
      <c r="BN27" s="605">
        <v>
300</v>
      </c>
      <c r="BO27" s="606"/>
      <c r="BP27" s="606"/>
      <c r="BQ27" s="606"/>
      <c r="BR27" s="606"/>
      <c r="BS27" s="606"/>
      <c r="BT27" s="606"/>
      <c r="BU27" s="607"/>
      <c r="BV27" s="605">
        <v>
300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
186</v>
      </c>
      <c r="F28" s="459"/>
      <c r="G28" s="459"/>
      <c r="H28" s="459"/>
      <c r="I28" s="459"/>
      <c r="J28" s="459"/>
      <c r="K28" s="460"/>
      <c r="L28" s="480">
        <v>
1</v>
      </c>
      <c r="M28" s="481"/>
      <c r="N28" s="481"/>
      <c r="O28" s="481"/>
      <c r="P28" s="523"/>
      <c r="Q28" s="480">
        <v>
4890</v>
      </c>
      <c r="R28" s="481"/>
      <c r="S28" s="481"/>
      <c r="T28" s="481"/>
      <c r="U28" s="481"/>
      <c r="V28" s="523"/>
      <c r="W28" s="582"/>
      <c r="X28" s="570"/>
      <c r="Y28" s="571"/>
      <c r="Z28" s="479" t="s">
        <v>
187</v>
      </c>
      <c r="AA28" s="459"/>
      <c r="AB28" s="459"/>
      <c r="AC28" s="459"/>
      <c r="AD28" s="459"/>
      <c r="AE28" s="459"/>
      <c r="AF28" s="459"/>
      <c r="AG28" s="460"/>
      <c r="AH28" s="480" t="s">
        <v>
188</v>
      </c>
      <c r="AI28" s="481"/>
      <c r="AJ28" s="481"/>
      <c r="AK28" s="481"/>
      <c r="AL28" s="523"/>
      <c r="AM28" s="480" t="s">
        <v>
128</v>
      </c>
      <c r="AN28" s="481"/>
      <c r="AO28" s="481"/>
      <c r="AP28" s="481"/>
      <c r="AQ28" s="481"/>
      <c r="AR28" s="523"/>
      <c r="AS28" s="480" t="s">
        <v>
180</v>
      </c>
      <c r="AT28" s="481"/>
      <c r="AU28" s="481"/>
      <c r="AV28" s="481"/>
      <c r="AW28" s="481"/>
      <c r="AX28" s="482"/>
      <c r="AY28" s="608" t="s">
        <v>
189</v>
      </c>
      <c r="AZ28" s="609"/>
      <c r="BA28" s="609"/>
      <c r="BB28" s="610"/>
      <c r="BC28" s="389" t="s">
        <v>
47</v>
      </c>
      <c r="BD28" s="390"/>
      <c r="BE28" s="390"/>
      <c r="BF28" s="390"/>
      <c r="BG28" s="390"/>
      <c r="BH28" s="390"/>
      <c r="BI28" s="390"/>
      <c r="BJ28" s="390"/>
      <c r="BK28" s="390"/>
      <c r="BL28" s="390"/>
      <c r="BM28" s="391"/>
      <c r="BN28" s="392">
        <v>
1865763</v>
      </c>
      <c r="BO28" s="393"/>
      <c r="BP28" s="393"/>
      <c r="BQ28" s="393"/>
      <c r="BR28" s="393"/>
      <c r="BS28" s="393"/>
      <c r="BT28" s="393"/>
      <c r="BU28" s="394"/>
      <c r="BV28" s="392">
        <v>
1866170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
190</v>
      </c>
      <c r="F29" s="459"/>
      <c r="G29" s="459"/>
      <c r="H29" s="459"/>
      <c r="I29" s="459"/>
      <c r="J29" s="459"/>
      <c r="K29" s="460"/>
      <c r="L29" s="480">
        <v>
20</v>
      </c>
      <c r="M29" s="481"/>
      <c r="N29" s="481"/>
      <c r="O29" s="481"/>
      <c r="P29" s="523"/>
      <c r="Q29" s="480">
        <v>
4650</v>
      </c>
      <c r="R29" s="481"/>
      <c r="S29" s="481"/>
      <c r="T29" s="481"/>
      <c r="U29" s="481"/>
      <c r="V29" s="523"/>
      <c r="W29" s="583"/>
      <c r="X29" s="584"/>
      <c r="Y29" s="585"/>
      <c r="Z29" s="479" t="s">
        <v>
191</v>
      </c>
      <c r="AA29" s="459"/>
      <c r="AB29" s="459"/>
      <c r="AC29" s="459"/>
      <c r="AD29" s="459"/>
      <c r="AE29" s="459"/>
      <c r="AF29" s="459"/>
      <c r="AG29" s="460"/>
      <c r="AH29" s="480">
        <v>
414</v>
      </c>
      <c r="AI29" s="481"/>
      <c r="AJ29" s="481"/>
      <c r="AK29" s="481"/>
      <c r="AL29" s="523"/>
      <c r="AM29" s="480">
        <v>
1295475</v>
      </c>
      <c r="AN29" s="481"/>
      <c r="AO29" s="481"/>
      <c r="AP29" s="481"/>
      <c r="AQ29" s="481"/>
      <c r="AR29" s="523"/>
      <c r="AS29" s="480">
        <v>
3129</v>
      </c>
      <c r="AT29" s="481"/>
      <c r="AU29" s="481"/>
      <c r="AV29" s="481"/>
      <c r="AW29" s="481"/>
      <c r="AX29" s="482"/>
      <c r="AY29" s="611"/>
      <c r="AZ29" s="612"/>
      <c r="BA29" s="612"/>
      <c r="BB29" s="613"/>
      <c r="BC29" s="463" t="s">
        <v>
192</v>
      </c>
      <c r="BD29" s="464"/>
      <c r="BE29" s="464"/>
      <c r="BF29" s="464"/>
      <c r="BG29" s="464"/>
      <c r="BH29" s="464"/>
      <c r="BI29" s="464"/>
      <c r="BJ29" s="464"/>
      <c r="BK29" s="464"/>
      <c r="BL29" s="464"/>
      <c r="BM29" s="465"/>
      <c r="BN29" s="429">
        <v>
474</v>
      </c>
      <c r="BO29" s="430"/>
      <c r="BP29" s="430"/>
      <c r="BQ29" s="430"/>
      <c r="BR29" s="430"/>
      <c r="BS29" s="430"/>
      <c r="BT29" s="430"/>
      <c r="BU29" s="431"/>
      <c r="BV29" s="429">
        <v>
473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193</v>
      </c>
      <c r="X30" s="590"/>
      <c r="Y30" s="590"/>
      <c r="Z30" s="590"/>
      <c r="AA30" s="590"/>
      <c r="AB30" s="590"/>
      <c r="AC30" s="590"/>
      <c r="AD30" s="590"/>
      <c r="AE30" s="590"/>
      <c r="AF30" s="590"/>
      <c r="AG30" s="591"/>
      <c r="AH30" s="548">
        <v>
99.5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
49</v>
      </c>
      <c r="BD30" s="603"/>
      <c r="BE30" s="603"/>
      <c r="BF30" s="603"/>
      <c r="BG30" s="603"/>
      <c r="BH30" s="603"/>
      <c r="BI30" s="603"/>
      <c r="BJ30" s="603"/>
      <c r="BK30" s="603"/>
      <c r="BL30" s="603"/>
      <c r="BM30" s="604"/>
      <c r="BN30" s="605">
        <v>
2670564</v>
      </c>
      <c r="BO30" s="606"/>
      <c r="BP30" s="606"/>
      <c r="BQ30" s="606"/>
      <c r="BR30" s="606"/>
      <c r="BS30" s="606"/>
      <c r="BT30" s="606"/>
      <c r="BU30" s="607"/>
      <c r="BV30" s="605">
        <v>
2288242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194</v>
      </c>
      <c r="D32" s="214"/>
      <c r="E32" s="214"/>
      <c r="F32" s="211"/>
      <c r="G32" s="211"/>
      <c r="H32" s="211"/>
      <c r="I32" s="211"/>
      <c r="J32" s="211"/>
      <c r="K32" s="211"/>
      <c r="L32" s="211"/>
      <c r="M32" s="211"/>
      <c r="N32" s="211"/>
      <c r="O32" s="211"/>
      <c r="P32" s="211"/>
      <c r="Q32" s="211"/>
      <c r="R32" s="211"/>
      <c r="S32" s="211"/>
      <c r="T32" s="211"/>
      <c r="U32" s="211" t="s">
        <v>
195</v>
      </c>
      <c r="V32" s="211"/>
      <c r="W32" s="211"/>
      <c r="X32" s="211"/>
      <c r="Y32" s="211"/>
      <c r="Z32" s="211"/>
      <c r="AA32" s="211"/>
      <c r="AB32" s="211"/>
      <c r="AC32" s="211"/>
      <c r="AD32" s="211"/>
      <c r="AE32" s="211"/>
      <c r="AF32" s="211"/>
      <c r="AG32" s="211"/>
      <c r="AH32" s="211"/>
      <c r="AI32" s="211"/>
      <c r="AJ32" s="211"/>
      <c r="AK32" s="211"/>
      <c r="AL32" s="211"/>
      <c r="AM32" s="215" t="s">
        <v>
196</v>
      </c>
      <c r="AN32" s="211"/>
      <c r="AO32" s="211"/>
      <c r="AP32" s="211"/>
      <c r="AQ32" s="211"/>
      <c r="AR32" s="211"/>
      <c r="AS32" s="215"/>
      <c r="AT32" s="215"/>
      <c r="AU32" s="215"/>
      <c r="AV32" s="215"/>
      <c r="AW32" s="215"/>
      <c r="AX32" s="215"/>
      <c r="AY32" s="215"/>
      <c r="AZ32" s="215"/>
      <c r="BA32" s="215"/>
      <c r="BB32" s="211"/>
      <c r="BC32" s="215"/>
      <c r="BD32" s="211"/>
      <c r="BE32" s="215" t="s">
        <v>
197</v>
      </c>
      <c r="BF32" s="211"/>
      <c r="BG32" s="211"/>
      <c r="BH32" s="211"/>
      <c r="BI32" s="211"/>
      <c r="BJ32" s="215"/>
      <c r="BK32" s="215"/>
      <c r="BL32" s="215"/>
      <c r="BM32" s="215"/>
      <c r="BN32" s="215"/>
      <c r="BO32" s="215"/>
      <c r="BP32" s="215"/>
      <c r="BQ32" s="215"/>
      <c r="BR32" s="211"/>
      <c r="BS32" s="211"/>
      <c r="BT32" s="211"/>
      <c r="BU32" s="211"/>
      <c r="BV32" s="211"/>
      <c r="BW32" s="211" t="s">
        <v>
198</v>
      </c>
      <c r="BX32" s="211"/>
      <c r="BY32" s="211"/>
      <c r="BZ32" s="211"/>
      <c r="CA32" s="211"/>
      <c r="CB32" s="215"/>
      <c r="CC32" s="215"/>
      <c r="CD32" s="215"/>
      <c r="CE32" s="215"/>
      <c r="CF32" s="215"/>
      <c r="CG32" s="215"/>
      <c r="CH32" s="215"/>
      <c r="CI32" s="215"/>
      <c r="CJ32" s="215"/>
      <c r="CK32" s="215"/>
      <c r="CL32" s="215"/>
      <c r="CM32" s="215"/>
      <c r="CN32" s="215"/>
      <c r="CO32" s="215" t="s">
        <v>
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
200</v>
      </c>
      <c r="D33" s="453"/>
      <c r="E33" s="418" t="s">
        <v>
201</v>
      </c>
      <c r="F33" s="418"/>
      <c r="G33" s="418"/>
      <c r="H33" s="418"/>
      <c r="I33" s="418"/>
      <c r="J33" s="418"/>
      <c r="K33" s="418"/>
      <c r="L33" s="418"/>
      <c r="M33" s="418"/>
      <c r="N33" s="418"/>
      <c r="O33" s="418"/>
      <c r="P33" s="418"/>
      <c r="Q33" s="418"/>
      <c r="R33" s="418"/>
      <c r="S33" s="418"/>
      <c r="T33" s="216"/>
      <c r="U33" s="453" t="s">
        <v>
202</v>
      </c>
      <c r="V33" s="453"/>
      <c r="W33" s="418" t="s">
        <v>
203</v>
      </c>
      <c r="X33" s="418"/>
      <c r="Y33" s="418"/>
      <c r="Z33" s="418"/>
      <c r="AA33" s="418"/>
      <c r="AB33" s="418"/>
      <c r="AC33" s="418"/>
      <c r="AD33" s="418"/>
      <c r="AE33" s="418"/>
      <c r="AF33" s="418"/>
      <c r="AG33" s="418"/>
      <c r="AH33" s="418"/>
      <c r="AI33" s="418"/>
      <c r="AJ33" s="418"/>
      <c r="AK33" s="418"/>
      <c r="AL33" s="216"/>
      <c r="AM33" s="453" t="s">
        <v>
200</v>
      </c>
      <c r="AN33" s="453"/>
      <c r="AO33" s="418" t="s">
        <v>
203</v>
      </c>
      <c r="AP33" s="418"/>
      <c r="AQ33" s="418"/>
      <c r="AR33" s="418"/>
      <c r="AS33" s="418"/>
      <c r="AT33" s="418"/>
      <c r="AU33" s="418"/>
      <c r="AV33" s="418"/>
      <c r="AW33" s="418"/>
      <c r="AX33" s="418"/>
      <c r="AY33" s="418"/>
      <c r="AZ33" s="418"/>
      <c r="BA33" s="418"/>
      <c r="BB33" s="418"/>
      <c r="BC33" s="418"/>
      <c r="BD33" s="217"/>
      <c r="BE33" s="418" t="s">
        <v>
204</v>
      </c>
      <c r="BF33" s="418"/>
      <c r="BG33" s="418" t="s">
        <v>
205</v>
      </c>
      <c r="BH33" s="418"/>
      <c r="BI33" s="418"/>
      <c r="BJ33" s="418"/>
      <c r="BK33" s="418"/>
      <c r="BL33" s="418"/>
      <c r="BM33" s="418"/>
      <c r="BN33" s="418"/>
      <c r="BO33" s="418"/>
      <c r="BP33" s="418"/>
      <c r="BQ33" s="418"/>
      <c r="BR33" s="418"/>
      <c r="BS33" s="418"/>
      <c r="BT33" s="418"/>
      <c r="BU33" s="418"/>
      <c r="BV33" s="217"/>
      <c r="BW33" s="453" t="s">
        <v>
204</v>
      </c>
      <c r="BX33" s="453"/>
      <c r="BY33" s="418" t="s">
        <v>
206</v>
      </c>
      <c r="BZ33" s="418"/>
      <c r="CA33" s="418"/>
      <c r="CB33" s="418"/>
      <c r="CC33" s="418"/>
      <c r="CD33" s="418"/>
      <c r="CE33" s="418"/>
      <c r="CF33" s="418"/>
      <c r="CG33" s="418"/>
      <c r="CH33" s="418"/>
      <c r="CI33" s="418"/>
      <c r="CJ33" s="418"/>
      <c r="CK33" s="418"/>
      <c r="CL33" s="418"/>
      <c r="CM33" s="418"/>
      <c r="CN33" s="216"/>
      <c r="CO33" s="453" t="s">
        <v>
200</v>
      </c>
      <c r="CP33" s="453"/>
      <c r="CQ33" s="418" t="s">
        <v>
207</v>
      </c>
      <c r="CR33" s="418"/>
      <c r="CS33" s="418"/>
      <c r="CT33" s="418"/>
      <c r="CU33" s="418"/>
      <c r="CV33" s="418"/>
      <c r="CW33" s="418"/>
      <c r="CX33" s="418"/>
      <c r="CY33" s="418"/>
      <c r="CZ33" s="418"/>
      <c r="DA33" s="418"/>
      <c r="DB33" s="418"/>
      <c r="DC33" s="418"/>
      <c r="DD33" s="418"/>
      <c r="DE33" s="418"/>
      <c r="DF33" s="216"/>
      <c r="DG33" s="617" t="s">
        <v>
208</v>
      </c>
      <c r="DH33" s="617"/>
      <c r="DI33" s="218"/>
      <c r="DJ33" s="186"/>
      <c r="DK33" s="186"/>
      <c r="DL33" s="186"/>
      <c r="DM33" s="186"/>
      <c r="DN33" s="186"/>
      <c r="DO33" s="186"/>
    </row>
    <row r="34" spans="1:119" ht="32.25" customHeight="1" x14ac:dyDescent="0.15">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2</v>
      </c>
      <c r="V34" s="618"/>
      <c r="W34" s="619" t="str">
        <f>
IF('各会計、関係団体の財政状況及び健全化判断比率'!B28="","",'各会計、関係団体の財政状況及び健全化判断比率'!B28)</f>
        <v>
国民健康保険特別会計</v>
      </c>
      <c r="X34" s="619"/>
      <c r="Y34" s="619"/>
      <c r="Z34" s="619"/>
      <c r="AA34" s="619"/>
      <c r="AB34" s="619"/>
      <c r="AC34" s="619"/>
      <c r="AD34" s="619"/>
      <c r="AE34" s="619"/>
      <c r="AF34" s="619"/>
      <c r="AG34" s="619"/>
      <c r="AH34" s="619"/>
      <c r="AI34" s="619"/>
      <c r="AJ34" s="619"/>
      <c r="AK34" s="619"/>
      <c r="AL34" s="214"/>
      <c r="AM34" s="618" t="str">
        <f>
IF(AO34="","",MAX(C34:D43,U34:V43)+1)</f>
        <v/>
      </c>
      <c r="AN34" s="618"/>
      <c r="AO34" s="619"/>
      <c r="AP34" s="619"/>
      <c r="AQ34" s="619"/>
      <c r="AR34" s="619"/>
      <c r="AS34" s="619"/>
      <c r="AT34" s="619"/>
      <c r="AU34" s="619"/>
      <c r="AV34" s="619"/>
      <c r="AW34" s="619"/>
      <c r="AX34" s="619"/>
      <c r="AY34" s="619"/>
      <c r="AZ34" s="619"/>
      <c r="BA34" s="619"/>
      <c r="BB34" s="619"/>
      <c r="BC34" s="619"/>
      <c r="BD34" s="214"/>
      <c r="BE34" s="618">
        <f>
IF(BG34="","",MAX(C34:D43,U34:V43,AM34:AN43)+1)</f>
        <v>
6</v>
      </c>
      <c r="BF34" s="618"/>
      <c r="BG34" s="619" t="str">
        <f>
IF('各会計、関係団体の財政状況及び健全化判断比率'!B32="","",'各会計、関係団体の財政状況及び健全化判断比率'!B32)</f>
        <v>
公共下水道特別会計</v>
      </c>
      <c r="BH34" s="619"/>
      <c r="BI34" s="619"/>
      <c r="BJ34" s="619"/>
      <c r="BK34" s="619"/>
      <c r="BL34" s="619"/>
      <c r="BM34" s="619"/>
      <c r="BN34" s="619"/>
      <c r="BO34" s="619"/>
      <c r="BP34" s="619"/>
      <c r="BQ34" s="619"/>
      <c r="BR34" s="619"/>
      <c r="BS34" s="619"/>
      <c r="BT34" s="619"/>
      <c r="BU34" s="619"/>
      <c r="BV34" s="214"/>
      <c r="BW34" s="618">
        <f>
IF(BY34="","",MAX(C34:D43,U34:V43,AM34:AN43,BE34:BF43)+1)</f>
        <v>
7</v>
      </c>
      <c r="BX34" s="618"/>
      <c r="BY34" s="619" t="str">
        <f>
IF('各会計、関係団体の財政状況及び健全化判断比率'!B68="","",'各会計、関係団体の財政状況及び健全化判断比率'!B68)</f>
        <v>
東京たま広域資源循環組合</v>
      </c>
      <c r="BZ34" s="619"/>
      <c r="CA34" s="619"/>
      <c r="CB34" s="619"/>
      <c r="CC34" s="619"/>
      <c r="CD34" s="619"/>
      <c r="CE34" s="619"/>
      <c r="CF34" s="619"/>
      <c r="CG34" s="619"/>
      <c r="CH34" s="619"/>
      <c r="CI34" s="619"/>
      <c r="CJ34" s="619"/>
      <c r="CK34" s="619"/>
      <c r="CL34" s="619"/>
      <c r="CM34" s="619"/>
      <c r="CN34" s="214"/>
      <c r="CO34" s="618">
        <f>
IF(CQ34="","",MAX(C34:D43,U34:V43,AM34:AN43,BE34:BF43,BW34:BX43)+1)</f>
        <v>
15</v>
      </c>
      <c r="CP34" s="618"/>
      <c r="CQ34" s="619" t="str">
        <f>
IF('各会計、関係団体の財政状況及び健全化判断比率'!BS7="","",'各会計、関係団体の財政状況及び健全化判断比率'!BS7)</f>
        <v>
狛江市土地開発公社</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v>
      </c>
      <c r="DH34" s="620"/>
      <c r="DI34" s="218"/>
      <c r="DJ34" s="186"/>
      <c r="DK34" s="186"/>
      <c r="DL34" s="186"/>
      <c r="DM34" s="186"/>
      <c r="DN34" s="186"/>
      <c r="DO34" s="186"/>
    </row>
    <row r="35" spans="1:119" ht="32.25" customHeight="1" x14ac:dyDescent="0.15">
      <c r="A35" s="187"/>
      <c r="B35" s="213"/>
      <c r="C35" s="618" t="str">
        <f>
IF(E35="","",C34+1)</f>
        <v/>
      </c>
      <c r="D35" s="618"/>
      <c r="E35" s="619" t="str">
        <f>
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
IF(W35="","",U34+1)</f>
        <v>
3</v>
      </c>
      <c r="V35" s="618"/>
      <c r="W35" s="619" t="str">
        <f>
IF('各会計、関係団体の財政状況及び健全化判断比率'!B29="","",'各会計、関係団体の財政状況及び健全化判断比率'!B29)</f>
        <v>
介護保険特別会計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
IF(BG35="","",BE34+1)</f>
        <v/>
      </c>
      <c r="BF35" s="618"/>
      <c r="BG35" s="619"/>
      <c r="BH35" s="619"/>
      <c r="BI35" s="619"/>
      <c r="BJ35" s="619"/>
      <c r="BK35" s="619"/>
      <c r="BL35" s="619"/>
      <c r="BM35" s="619"/>
      <c r="BN35" s="619"/>
      <c r="BO35" s="619"/>
      <c r="BP35" s="619"/>
      <c r="BQ35" s="619"/>
      <c r="BR35" s="619"/>
      <c r="BS35" s="619"/>
      <c r="BT35" s="619"/>
      <c r="BU35" s="619"/>
      <c r="BV35" s="214"/>
      <c r="BW35" s="618">
        <f t="shared" ref="BW35:BW43" si="2">
IF(BY35="","",BW34+1)</f>
        <v>
8</v>
      </c>
      <c r="BX35" s="618"/>
      <c r="BY35" s="619" t="str">
        <f>
IF('各会計、関係団体の財政状況及び健全化判断比率'!B69="","",'各会計、関係団体の財政状況及び健全化判断比率'!B69)</f>
        <v>
東京都市町村議会議員公務災害補償等組合</v>
      </c>
      <c r="BZ35" s="619"/>
      <c r="CA35" s="619"/>
      <c r="CB35" s="619"/>
      <c r="CC35" s="619"/>
      <c r="CD35" s="619"/>
      <c r="CE35" s="619"/>
      <c r="CF35" s="619"/>
      <c r="CG35" s="619"/>
      <c r="CH35" s="619"/>
      <c r="CI35" s="619"/>
      <c r="CJ35" s="619"/>
      <c r="CK35" s="619"/>
      <c r="CL35" s="619"/>
      <c r="CM35" s="619"/>
      <c r="CN35" s="214"/>
      <c r="CO35" s="618">
        <f t="shared" ref="CO35:CO43" si="3">
IF(CQ35="","",CO34+1)</f>
        <v>
16</v>
      </c>
      <c r="CP35" s="618"/>
      <c r="CQ35" s="619" t="str">
        <f>
IF('各会計、関係団体の財政状況及び健全化判断比率'!BS8="","",'各会計、関係団体の財政状況及び健全化判断比率'!BS8)</f>
        <v>
狛江市文化振興事業団</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
IF(E36="","",C35+1)</f>
        <v/>
      </c>
      <c r="D36" s="618"/>
      <c r="E36" s="619" t="str">
        <f>
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
IF(W36="","",U35+1)</f>
        <v>
4</v>
      </c>
      <c r="V36" s="618"/>
      <c r="W36" s="619" t="str">
        <f>
IF('各会計、関係団体の財政状況及び健全化判断比率'!B30="","",'各会計、関係団体の財政状況及び健全化判断比率'!B30)</f>
        <v>
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9</v>
      </c>
      <c r="BX36" s="618"/>
      <c r="BY36" s="619" t="str">
        <f>
IF('各会計、関係団体の財政状況及び健全化判断比率'!B70="","",'各会計、関係団体の財政状況及び健全化判断比率'!B70)</f>
        <v>
東京市町村総合事務組合（一般会計）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
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
5</v>
      </c>
      <c r="V37" s="618"/>
      <c r="W37" s="619" t="str">
        <f>
IF('各会計、関係団体の財政状況及び健全化判断比率'!B31="","",'各会計、関係団体の財政状況及び健全化判断比率'!B31)</f>
        <v>
駐車場事業特別会計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10</v>
      </c>
      <c r="BX37" s="618"/>
      <c r="BY37" s="619" t="str">
        <f>
IF('各会計、関係団体の財政状況及び健全化判断比率'!B71="","",'各会計、関係団体の財政状況及び健全化判断比率'!B71)</f>
        <v>
東京市町村総合事務組合（東京都市町村民交通災害共済事業特別会計）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11</v>
      </c>
      <c r="BX38" s="618"/>
      <c r="BY38" s="619" t="str">
        <f>
IF('各会計、関係団体の財政状況及び健全化判断比率'!B72="","",'各会計、関係団体の財政状況及び健全化判断比率'!B72)</f>
        <v>
東京都市町村職員退職手当組合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12</v>
      </c>
      <c r="BX39" s="618"/>
      <c r="BY39" s="619" t="str">
        <f>
IF('各会計、関係団体の財政状況及び健全化判断比率'!B73="","",'各会計、関係団体の財政状況及び健全化判断比率'!B73)</f>
        <v>
東京都後期高齢者医療広域連合（一般会計）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13</v>
      </c>
      <c r="BX40" s="618"/>
      <c r="BY40" s="619" t="str">
        <f>
IF('各会計、関係団体の財政状況及び健全化判断比率'!B74="","",'各会計、関係団体の財政状況及び健全化判断比率'!B74)</f>
        <v>
東京都後期高齢者医療広域連合（後期高齢者医療特別会計）</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
14</v>
      </c>
      <c r="BX41" s="618"/>
      <c r="BY41" s="619" t="str">
        <f>
IF('各会計、関係団体の財政状況及び健全化判断比率'!B75="","",'各会計、関係団体の財政状況及び健全化判断比率'!B75)</f>
        <v>
多摩川衛生組合</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209</v>
      </c>
      <c r="C46" s="186"/>
      <c r="D46" s="186"/>
      <c r="E46" s="186" t="s">
        <v>
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213</v>
      </c>
    </row>
    <row r="50" spans="5:5" x14ac:dyDescent="0.15">
      <c r="E50" s="188" t="s">
        <v>
214</v>
      </c>
    </row>
    <row r="51" spans="5:5" x14ac:dyDescent="0.15">
      <c r="E51" s="188" t="s">
        <v>
215</v>
      </c>
    </row>
    <row r="52" spans="5:5" x14ac:dyDescent="0.15">
      <c r="E52" s="188" t="s">
        <v>
216</v>
      </c>
    </row>
    <row r="53" spans="5:5" x14ac:dyDescent="0.15"/>
    <row r="54" spans="5:5" x14ac:dyDescent="0.15"/>
    <row r="55" spans="5:5" x14ac:dyDescent="0.15"/>
    <row r="56" spans="5:5" x14ac:dyDescent="0.15"/>
  </sheetData>
  <sheetProtection algorithmName="SHA-512" hashValue="grvPnRjIIJ1IxxxlBsj3fajdpXK2kEUAM9CV2FgLaXBHnN1j22U3dyuWrA1TWFVsUHk01+GENUVYQoZ6nnGplA==" saltValue="GT43AA69JKjfb4Rvgodn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8" zoomScaleNormal="7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568</v>
      </c>
      <c r="G33" s="29" t="s">
        <v>
569</v>
      </c>
      <c r="H33" s="29" t="s">
        <v>
570</v>
      </c>
      <c r="I33" s="29" t="s">
        <v>
571</v>
      </c>
      <c r="J33" s="30" t="s">
        <v>
572</v>
      </c>
      <c r="K33" s="22"/>
      <c r="L33" s="22"/>
      <c r="M33" s="22"/>
      <c r="N33" s="22"/>
      <c r="O33" s="22"/>
      <c r="P33" s="22"/>
    </row>
    <row r="34" spans="1:16" ht="39" customHeight="1" x14ac:dyDescent="0.15">
      <c r="A34" s="22"/>
      <c r="B34" s="31"/>
      <c r="C34" s="1209" t="s">
        <v>
574</v>
      </c>
      <c r="D34" s="1209"/>
      <c r="E34" s="1210"/>
      <c r="F34" s="32">
        <v>
6.61</v>
      </c>
      <c r="G34" s="33">
        <v>
7.87</v>
      </c>
      <c r="H34" s="33">
        <v>
6.74</v>
      </c>
      <c r="I34" s="33">
        <v>
6.69</v>
      </c>
      <c r="J34" s="34">
        <v>
5.83</v>
      </c>
      <c r="K34" s="22"/>
      <c r="L34" s="22"/>
      <c r="M34" s="22"/>
      <c r="N34" s="22"/>
      <c r="O34" s="22"/>
      <c r="P34" s="22"/>
    </row>
    <row r="35" spans="1:16" ht="39" customHeight="1" x14ac:dyDescent="0.15">
      <c r="A35" s="22"/>
      <c r="B35" s="35"/>
      <c r="C35" s="1203" t="s">
        <v>
575</v>
      </c>
      <c r="D35" s="1204"/>
      <c r="E35" s="1205"/>
      <c r="F35" s="36">
        <v>
1.6</v>
      </c>
      <c r="G35" s="37">
        <v>
1.59</v>
      </c>
      <c r="H35" s="37">
        <v>
1.21</v>
      </c>
      <c r="I35" s="37">
        <v>
1.27</v>
      </c>
      <c r="J35" s="38">
        <v>
1.53</v>
      </c>
      <c r="K35" s="22"/>
      <c r="L35" s="22"/>
      <c r="M35" s="22"/>
      <c r="N35" s="22"/>
      <c r="O35" s="22"/>
      <c r="P35" s="22"/>
    </row>
    <row r="36" spans="1:16" ht="39" customHeight="1" x14ac:dyDescent="0.15">
      <c r="A36" s="22"/>
      <c r="B36" s="35"/>
      <c r="C36" s="1203" t="s">
        <v>
576</v>
      </c>
      <c r="D36" s="1204"/>
      <c r="E36" s="1205"/>
      <c r="F36" s="36">
        <v>
0.13</v>
      </c>
      <c r="G36" s="37">
        <v>
1.45</v>
      </c>
      <c r="H36" s="37">
        <v>
1.1200000000000001</v>
      </c>
      <c r="I36" s="37">
        <v>
1.01</v>
      </c>
      <c r="J36" s="38">
        <v>
0.89</v>
      </c>
      <c r="K36" s="22"/>
      <c r="L36" s="22"/>
      <c r="M36" s="22"/>
      <c r="N36" s="22"/>
      <c r="O36" s="22"/>
      <c r="P36" s="22"/>
    </row>
    <row r="37" spans="1:16" ht="39" customHeight="1" x14ac:dyDescent="0.15">
      <c r="A37" s="22"/>
      <c r="B37" s="35"/>
      <c r="C37" s="1203" t="s">
        <v>
577</v>
      </c>
      <c r="D37" s="1204"/>
      <c r="E37" s="1205"/>
      <c r="F37" s="36">
        <v>
0.27</v>
      </c>
      <c r="G37" s="37">
        <v>
0.22</v>
      </c>
      <c r="H37" s="37">
        <v>
1.4</v>
      </c>
      <c r="I37" s="37">
        <v>
0.5</v>
      </c>
      <c r="J37" s="38">
        <v>
0.23</v>
      </c>
      <c r="K37" s="22"/>
      <c r="L37" s="22"/>
      <c r="M37" s="22"/>
      <c r="N37" s="22"/>
      <c r="O37" s="22"/>
      <c r="P37" s="22"/>
    </row>
    <row r="38" spans="1:16" ht="39" customHeight="1" x14ac:dyDescent="0.15">
      <c r="A38" s="22"/>
      <c r="B38" s="35"/>
      <c r="C38" s="1203" t="s">
        <v>
578</v>
      </c>
      <c r="D38" s="1204"/>
      <c r="E38" s="1205"/>
      <c r="F38" s="36">
        <v>
7.0000000000000007E-2</v>
      </c>
      <c r="G38" s="37">
        <v>
0.08</v>
      </c>
      <c r="H38" s="37">
        <v>
0.01</v>
      </c>
      <c r="I38" s="37">
        <v>
0.01</v>
      </c>
      <c r="J38" s="38">
        <v>
0.01</v>
      </c>
      <c r="K38" s="22"/>
      <c r="L38" s="22"/>
      <c r="M38" s="22"/>
      <c r="N38" s="22"/>
      <c r="O38" s="22"/>
      <c r="P38" s="22"/>
    </row>
    <row r="39" spans="1:16" ht="39" customHeight="1" x14ac:dyDescent="0.15">
      <c r="A39" s="22"/>
      <c r="B39" s="35"/>
      <c r="C39" s="1203" t="s">
        <v>
579</v>
      </c>
      <c r="D39" s="1204"/>
      <c r="E39" s="1205"/>
      <c r="F39" s="36">
        <v>
0</v>
      </c>
      <c r="G39" s="37">
        <v>
0</v>
      </c>
      <c r="H39" s="37">
        <v>
0</v>
      </c>
      <c r="I39" s="37">
        <v>
0</v>
      </c>
      <c r="J39" s="38">
        <v>
0</v>
      </c>
      <c r="K39" s="22"/>
      <c r="L39" s="22"/>
      <c r="M39" s="22"/>
      <c r="N39" s="22"/>
      <c r="O39" s="22"/>
      <c r="P39" s="22"/>
    </row>
    <row r="40" spans="1:16" ht="39" customHeight="1" x14ac:dyDescent="0.15">
      <c r="A40" s="22"/>
      <c r="B40" s="35"/>
      <c r="C40" s="1203"/>
      <c r="D40" s="1204"/>
      <c r="E40" s="1205"/>
      <c r="F40" s="36"/>
      <c r="G40" s="37"/>
      <c r="H40" s="37"/>
      <c r="I40" s="37"/>
      <c r="J40" s="38"/>
      <c r="K40" s="22"/>
      <c r="L40" s="22"/>
      <c r="M40" s="22"/>
      <c r="N40" s="22"/>
      <c r="O40" s="22"/>
      <c r="P40" s="22"/>
    </row>
    <row r="41" spans="1:16" ht="39" customHeight="1" x14ac:dyDescent="0.15">
      <c r="A41" s="22"/>
      <c r="B41" s="35"/>
      <c r="C41" s="1203"/>
      <c r="D41" s="1204"/>
      <c r="E41" s="1205"/>
      <c r="F41" s="36"/>
      <c r="G41" s="37"/>
      <c r="H41" s="37"/>
      <c r="I41" s="37"/>
      <c r="J41" s="38"/>
      <c r="K41" s="22"/>
      <c r="L41" s="22"/>
      <c r="M41" s="22"/>
      <c r="N41" s="22"/>
      <c r="O41" s="22"/>
      <c r="P41" s="22"/>
    </row>
    <row r="42" spans="1:16" ht="39" customHeight="1" x14ac:dyDescent="0.15">
      <c r="A42" s="22"/>
      <c r="B42" s="39"/>
      <c r="C42" s="1203" t="s">
        <v>
580</v>
      </c>
      <c r="D42" s="1204"/>
      <c r="E42" s="1205"/>
      <c r="F42" s="36" t="s">
        <v>
526</v>
      </c>
      <c r="G42" s="37" t="s">
        <v>
526</v>
      </c>
      <c r="H42" s="37" t="s">
        <v>
526</v>
      </c>
      <c r="I42" s="37" t="s">
        <v>
526</v>
      </c>
      <c r="J42" s="38" t="s">
        <v>
526</v>
      </c>
      <c r="K42" s="22"/>
      <c r="L42" s="22"/>
      <c r="M42" s="22"/>
      <c r="N42" s="22"/>
      <c r="O42" s="22"/>
      <c r="P42" s="22"/>
    </row>
    <row r="43" spans="1:16" ht="39" customHeight="1" thickBot="1" x14ac:dyDescent="0.2">
      <c r="A43" s="22"/>
      <c r="B43" s="40"/>
      <c r="C43" s="1206" t="s">
        <v>
581</v>
      </c>
      <c r="D43" s="1207"/>
      <c r="E43" s="1208"/>
      <c r="F43" s="41" t="s">
        <v>
526</v>
      </c>
      <c r="G43" s="42" t="s">
        <v>
526</v>
      </c>
      <c r="H43" s="42" t="s">
        <v>
526</v>
      </c>
      <c r="I43" s="42" t="s">
        <v>
526</v>
      </c>
      <c r="J43" s="43" t="s">
        <v>
526</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rZsBGRkvdIiY9HZsyOrfJ6UCBoaD4BeKrs1EMoP613tBSGhoSTILK980phFOeLlMT8pL5y0i27971E7QOcG2A==" saltValue="MJn6bbiTEPrXLd0WOrLY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568</v>
      </c>
      <c r="L44" s="56" t="s">
        <v>
569</v>
      </c>
      <c r="M44" s="56" t="s">
        <v>
570</v>
      </c>
      <c r="N44" s="56" t="s">
        <v>
571</v>
      </c>
      <c r="O44" s="57" t="s">
        <v>
572</v>
      </c>
      <c r="P44" s="48"/>
      <c r="Q44" s="48"/>
      <c r="R44" s="48"/>
      <c r="S44" s="48"/>
      <c r="T44" s="48"/>
      <c r="U44" s="48"/>
    </row>
    <row r="45" spans="1:21" ht="30.75" customHeight="1" x14ac:dyDescent="0.15">
      <c r="A45" s="48"/>
      <c r="B45" s="1211" t="s">
        <v>
10</v>
      </c>
      <c r="C45" s="1212"/>
      <c r="D45" s="58"/>
      <c r="E45" s="1217" t="s">
        <v>
11</v>
      </c>
      <c r="F45" s="1217"/>
      <c r="G45" s="1217"/>
      <c r="H45" s="1217"/>
      <c r="I45" s="1217"/>
      <c r="J45" s="1218"/>
      <c r="K45" s="59">
        <v>
2193</v>
      </c>
      <c r="L45" s="60">
        <v>
1951</v>
      </c>
      <c r="M45" s="60">
        <v>
1938</v>
      </c>
      <c r="N45" s="60">
        <v>
1905</v>
      </c>
      <c r="O45" s="61">
        <v>
1797</v>
      </c>
      <c r="P45" s="48"/>
      <c r="Q45" s="48"/>
      <c r="R45" s="48"/>
      <c r="S45" s="48"/>
      <c r="T45" s="48"/>
      <c r="U45" s="48"/>
    </row>
    <row r="46" spans="1:21" ht="30.75" customHeight="1" x14ac:dyDescent="0.15">
      <c r="A46" s="48"/>
      <c r="B46" s="1213"/>
      <c r="C46" s="1214"/>
      <c r="D46" s="62"/>
      <c r="E46" s="1219" t="s">
        <v>
12</v>
      </c>
      <c r="F46" s="1219"/>
      <c r="G46" s="1219"/>
      <c r="H46" s="1219"/>
      <c r="I46" s="1219"/>
      <c r="J46" s="1220"/>
      <c r="K46" s="63" t="s">
        <v>
526</v>
      </c>
      <c r="L46" s="64" t="s">
        <v>
526</v>
      </c>
      <c r="M46" s="64" t="s">
        <v>
526</v>
      </c>
      <c r="N46" s="64" t="s">
        <v>
526</v>
      </c>
      <c r="O46" s="65" t="s">
        <v>
526</v>
      </c>
      <c r="P46" s="48"/>
      <c r="Q46" s="48"/>
      <c r="R46" s="48"/>
      <c r="S46" s="48"/>
      <c r="T46" s="48"/>
      <c r="U46" s="48"/>
    </row>
    <row r="47" spans="1:21" ht="30.75" customHeight="1" x14ac:dyDescent="0.15">
      <c r="A47" s="48"/>
      <c r="B47" s="1213"/>
      <c r="C47" s="1214"/>
      <c r="D47" s="62"/>
      <c r="E47" s="1219" t="s">
        <v>
13</v>
      </c>
      <c r="F47" s="1219"/>
      <c r="G47" s="1219"/>
      <c r="H47" s="1219"/>
      <c r="I47" s="1219"/>
      <c r="J47" s="1220"/>
      <c r="K47" s="63" t="s">
        <v>
526</v>
      </c>
      <c r="L47" s="64" t="s">
        <v>
526</v>
      </c>
      <c r="M47" s="64" t="s">
        <v>
526</v>
      </c>
      <c r="N47" s="64" t="s">
        <v>
526</v>
      </c>
      <c r="O47" s="65" t="s">
        <v>
526</v>
      </c>
      <c r="P47" s="48"/>
      <c r="Q47" s="48"/>
      <c r="R47" s="48"/>
      <c r="S47" s="48"/>
      <c r="T47" s="48"/>
      <c r="U47" s="48"/>
    </row>
    <row r="48" spans="1:21" ht="30.75" customHeight="1" x14ac:dyDescent="0.15">
      <c r="A48" s="48"/>
      <c r="B48" s="1213"/>
      <c r="C48" s="1214"/>
      <c r="D48" s="62"/>
      <c r="E48" s="1219" t="s">
        <v>
14</v>
      </c>
      <c r="F48" s="1219"/>
      <c r="G48" s="1219"/>
      <c r="H48" s="1219"/>
      <c r="I48" s="1219"/>
      <c r="J48" s="1220"/>
      <c r="K48" s="63">
        <v>
265</v>
      </c>
      <c r="L48" s="64">
        <v>
257</v>
      </c>
      <c r="M48" s="64">
        <v>
245</v>
      </c>
      <c r="N48" s="64">
        <v>
235</v>
      </c>
      <c r="O48" s="65">
        <v>
216</v>
      </c>
      <c r="P48" s="48"/>
      <c r="Q48" s="48"/>
      <c r="R48" s="48"/>
      <c r="S48" s="48"/>
      <c r="T48" s="48"/>
      <c r="U48" s="48"/>
    </row>
    <row r="49" spans="1:21" ht="30.75" customHeight="1" x14ac:dyDescent="0.15">
      <c r="A49" s="48"/>
      <c r="B49" s="1213"/>
      <c r="C49" s="1214"/>
      <c r="D49" s="62"/>
      <c r="E49" s="1219" t="s">
        <v>
15</v>
      </c>
      <c r="F49" s="1219"/>
      <c r="G49" s="1219"/>
      <c r="H49" s="1219"/>
      <c r="I49" s="1219"/>
      <c r="J49" s="1220"/>
      <c r="K49" s="63" t="s">
        <v>
526</v>
      </c>
      <c r="L49" s="64" t="s">
        <v>
526</v>
      </c>
      <c r="M49" s="64" t="s">
        <v>
526</v>
      </c>
      <c r="N49" s="64" t="s">
        <v>
526</v>
      </c>
      <c r="O49" s="65" t="s">
        <v>
526</v>
      </c>
      <c r="P49" s="48"/>
      <c r="Q49" s="48"/>
      <c r="R49" s="48"/>
      <c r="S49" s="48"/>
      <c r="T49" s="48"/>
      <c r="U49" s="48"/>
    </row>
    <row r="50" spans="1:21" ht="30.75" customHeight="1" x14ac:dyDescent="0.15">
      <c r="A50" s="48"/>
      <c r="B50" s="1213"/>
      <c r="C50" s="1214"/>
      <c r="D50" s="62"/>
      <c r="E50" s="1219" t="s">
        <v>
16</v>
      </c>
      <c r="F50" s="1219"/>
      <c r="G50" s="1219"/>
      <c r="H50" s="1219"/>
      <c r="I50" s="1219"/>
      <c r="J50" s="1220"/>
      <c r="K50" s="63">
        <v>
35</v>
      </c>
      <c r="L50" s="64">
        <v>
35</v>
      </c>
      <c r="M50" s="64">
        <v>
35</v>
      </c>
      <c r="N50" s="64">
        <v>
35</v>
      </c>
      <c r="O50" s="65">
        <v>
34</v>
      </c>
      <c r="P50" s="48"/>
      <c r="Q50" s="48"/>
      <c r="R50" s="48"/>
      <c r="S50" s="48"/>
      <c r="T50" s="48"/>
      <c r="U50" s="48"/>
    </row>
    <row r="51" spans="1:21" ht="30.75" customHeight="1" x14ac:dyDescent="0.15">
      <c r="A51" s="48"/>
      <c r="B51" s="1215"/>
      <c r="C51" s="1216"/>
      <c r="D51" s="66"/>
      <c r="E51" s="1219" t="s">
        <v>
17</v>
      </c>
      <c r="F51" s="1219"/>
      <c r="G51" s="1219"/>
      <c r="H51" s="1219"/>
      <c r="I51" s="1219"/>
      <c r="J51" s="1220"/>
      <c r="K51" s="63" t="s">
        <v>
526</v>
      </c>
      <c r="L51" s="64" t="s">
        <v>
526</v>
      </c>
      <c r="M51" s="64" t="s">
        <v>
526</v>
      </c>
      <c r="N51" s="64" t="s">
        <v>
526</v>
      </c>
      <c r="O51" s="65" t="s">
        <v>
526</v>
      </c>
      <c r="P51" s="48"/>
      <c r="Q51" s="48"/>
      <c r="R51" s="48"/>
      <c r="S51" s="48"/>
      <c r="T51" s="48"/>
      <c r="U51" s="48"/>
    </row>
    <row r="52" spans="1:21" ht="30.75" customHeight="1" x14ac:dyDescent="0.15">
      <c r="A52" s="48"/>
      <c r="B52" s="1221" t="s">
        <v>
18</v>
      </c>
      <c r="C52" s="1222"/>
      <c r="D52" s="66"/>
      <c r="E52" s="1219" t="s">
        <v>
19</v>
      </c>
      <c r="F52" s="1219"/>
      <c r="G52" s="1219"/>
      <c r="H52" s="1219"/>
      <c r="I52" s="1219"/>
      <c r="J52" s="1220"/>
      <c r="K52" s="63">
        <v>
1996</v>
      </c>
      <c r="L52" s="64">
        <v>
1941</v>
      </c>
      <c r="M52" s="64">
        <v>
1936</v>
      </c>
      <c r="N52" s="64">
        <v>
1891</v>
      </c>
      <c r="O52" s="65">
        <v>
1791</v>
      </c>
      <c r="P52" s="48"/>
      <c r="Q52" s="48"/>
      <c r="R52" s="48"/>
      <c r="S52" s="48"/>
      <c r="T52" s="48"/>
      <c r="U52" s="48"/>
    </row>
    <row r="53" spans="1:21" ht="30.75" customHeight="1" thickBot="1" x14ac:dyDescent="0.2">
      <c r="A53" s="48"/>
      <c r="B53" s="1223" t="s">
        <v>
20</v>
      </c>
      <c r="C53" s="1224"/>
      <c r="D53" s="67"/>
      <c r="E53" s="1225" t="s">
        <v>
21</v>
      </c>
      <c r="F53" s="1225"/>
      <c r="G53" s="1225"/>
      <c r="H53" s="1225"/>
      <c r="I53" s="1225"/>
      <c r="J53" s="1226"/>
      <c r="K53" s="68">
        <v>
497</v>
      </c>
      <c r="L53" s="69">
        <v>
302</v>
      </c>
      <c r="M53" s="69">
        <v>
282</v>
      </c>
      <c r="N53" s="69">
        <v>
284</v>
      </c>
      <c r="O53" s="70">
        <v>
256</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582</v>
      </c>
      <c r="P55" s="48"/>
      <c r="Q55" s="48"/>
      <c r="R55" s="48"/>
      <c r="S55" s="48"/>
      <c r="T55" s="48"/>
      <c r="U55" s="48"/>
    </row>
    <row r="56" spans="1:21" ht="31.5" customHeight="1" thickBot="1" x14ac:dyDescent="0.2">
      <c r="A56" s="48"/>
      <c r="B56" s="76"/>
      <c r="C56" s="77"/>
      <c r="D56" s="77"/>
      <c r="E56" s="78"/>
      <c r="F56" s="78"/>
      <c r="G56" s="78"/>
      <c r="H56" s="78"/>
      <c r="I56" s="78"/>
      <c r="J56" s="79" t="s">
        <v>
2</v>
      </c>
      <c r="K56" s="80" t="s">
        <v>
583</v>
      </c>
      <c r="L56" s="81" t="s">
        <v>
584</v>
      </c>
      <c r="M56" s="81" t="s">
        <v>
585</v>
      </c>
      <c r="N56" s="81" t="s">
        <v>
586</v>
      </c>
      <c r="O56" s="82" t="s">
        <v>
587</v>
      </c>
      <c r="P56" s="48"/>
      <c r="Q56" s="48"/>
      <c r="R56" s="48"/>
      <c r="S56" s="48"/>
      <c r="T56" s="48"/>
      <c r="U56" s="48"/>
    </row>
    <row r="57" spans="1:21" ht="31.5" customHeight="1" x14ac:dyDescent="0.15">
      <c r="B57" s="1227" t="s">
        <v>
24</v>
      </c>
      <c r="C57" s="1228"/>
      <c r="D57" s="1231" t="s">
        <v>
25</v>
      </c>
      <c r="E57" s="1232"/>
      <c r="F57" s="1232"/>
      <c r="G57" s="1232"/>
      <c r="H57" s="1232"/>
      <c r="I57" s="1232"/>
      <c r="J57" s="1233"/>
      <c r="K57" s="83"/>
      <c r="L57" s="84"/>
      <c r="M57" s="84"/>
      <c r="N57" s="84"/>
      <c r="O57" s="85"/>
    </row>
    <row r="58" spans="1:21" ht="31.5" customHeight="1" thickBot="1" x14ac:dyDescent="0.2">
      <c r="B58" s="1229"/>
      <c r="C58" s="1230"/>
      <c r="D58" s="1234" t="s">
        <v>
26</v>
      </c>
      <c r="E58" s="1235"/>
      <c r="F58" s="1235"/>
      <c r="G58" s="1235"/>
      <c r="H58" s="1235"/>
      <c r="I58" s="1235"/>
      <c r="J58" s="1236"/>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bcjxcg5UukUUgwc8O12hfnES639nu7NNjAvOdfxTbd0MnVXyesVndKH7y2nma+EATSzftKnjZKrZREr6ZQZNw==" saltValue="DzN1frV7v6+57EEPIxZv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568</v>
      </c>
      <c r="J40" s="100" t="s">
        <v>
569</v>
      </c>
      <c r="K40" s="100" t="s">
        <v>
570</v>
      </c>
      <c r="L40" s="100" t="s">
        <v>
571</v>
      </c>
      <c r="M40" s="101" t="s">
        <v>
572</v>
      </c>
    </row>
    <row r="41" spans="2:13" ht="27.75" customHeight="1" x14ac:dyDescent="0.15">
      <c r="B41" s="1237" t="s">
        <v>
29</v>
      </c>
      <c r="C41" s="1238"/>
      <c r="D41" s="102"/>
      <c r="E41" s="1243" t="s">
        <v>
30</v>
      </c>
      <c r="F41" s="1243"/>
      <c r="G41" s="1243"/>
      <c r="H41" s="1244"/>
      <c r="I41" s="103">
        <v>
20346</v>
      </c>
      <c r="J41" s="104">
        <v>
19917</v>
      </c>
      <c r="K41" s="104">
        <v>
19680</v>
      </c>
      <c r="L41" s="104">
        <v>
19503</v>
      </c>
      <c r="M41" s="105">
        <v>
19341</v>
      </c>
    </row>
    <row r="42" spans="2:13" ht="27.75" customHeight="1" x14ac:dyDescent="0.15">
      <c r="B42" s="1239"/>
      <c r="C42" s="1240"/>
      <c r="D42" s="106"/>
      <c r="E42" s="1245" t="s">
        <v>
31</v>
      </c>
      <c r="F42" s="1245"/>
      <c r="G42" s="1245"/>
      <c r="H42" s="1246"/>
      <c r="I42" s="107">
        <v>
174</v>
      </c>
      <c r="J42" s="108">
        <v>
144</v>
      </c>
      <c r="K42" s="108">
        <v>
113</v>
      </c>
      <c r="L42" s="108">
        <v>
83</v>
      </c>
      <c r="M42" s="109">
        <v>
53</v>
      </c>
    </row>
    <row r="43" spans="2:13" ht="27.75" customHeight="1" x14ac:dyDescent="0.15">
      <c r="B43" s="1239"/>
      <c r="C43" s="1240"/>
      <c r="D43" s="106"/>
      <c r="E43" s="1245" t="s">
        <v>
32</v>
      </c>
      <c r="F43" s="1245"/>
      <c r="G43" s="1245"/>
      <c r="H43" s="1246"/>
      <c r="I43" s="107">
        <v>
3220</v>
      </c>
      <c r="J43" s="108">
        <v>
3207</v>
      </c>
      <c r="K43" s="108">
        <v>
3199</v>
      </c>
      <c r="L43" s="108">
        <v>
3210</v>
      </c>
      <c r="M43" s="109">
        <v>
3080</v>
      </c>
    </row>
    <row r="44" spans="2:13" ht="27.75" customHeight="1" x14ac:dyDescent="0.15">
      <c r="B44" s="1239"/>
      <c r="C44" s="1240"/>
      <c r="D44" s="106"/>
      <c r="E44" s="1245" t="s">
        <v>
33</v>
      </c>
      <c r="F44" s="1245"/>
      <c r="G44" s="1245"/>
      <c r="H44" s="1246"/>
      <c r="I44" s="107">
        <v>
170</v>
      </c>
      <c r="J44" s="108">
        <v>
239</v>
      </c>
      <c r="K44" s="108">
        <v>
215</v>
      </c>
      <c r="L44" s="108">
        <v>
193</v>
      </c>
      <c r="M44" s="109">
        <v>
167</v>
      </c>
    </row>
    <row r="45" spans="2:13" ht="27.75" customHeight="1" x14ac:dyDescent="0.15">
      <c r="B45" s="1239"/>
      <c r="C45" s="1240"/>
      <c r="D45" s="106"/>
      <c r="E45" s="1245" t="s">
        <v>
34</v>
      </c>
      <c r="F45" s="1245"/>
      <c r="G45" s="1245"/>
      <c r="H45" s="1246"/>
      <c r="I45" s="107">
        <v>
4620</v>
      </c>
      <c r="J45" s="108">
        <v>
4562</v>
      </c>
      <c r="K45" s="108">
        <v>
4496</v>
      </c>
      <c r="L45" s="108">
        <v>
4358</v>
      </c>
      <c r="M45" s="109">
        <v>
4362</v>
      </c>
    </row>
    <row r="46" spans="2:13" ht="27.75" customHeight="1" x14ac:dyDescent="0.15">
      <c r="B46" s="1239"/>
      <c r="C46" s="1240"/>
      <c r="D46" s="110"/>
      <c r="E46" s="1245" t="s">
        <v>
35</v>
      </c>
      <c r="F46" s="1245"/>
      <c r="G46" s="1245"/>
      <c r="H46" s="1246"/>
      <c r="I46" s="107" t="s">
        <v>
526</v>
      </c>
      <c r="J46" s="108" t="s">
        <v>
526</v>
      </c>
      <c r="K46" s="108" t="s">
        <v>
526</v>
      </c>
      <c r="L46" s="108" t="s">
        <v>
526</v>
      </c>
      <c r="M46" s="109" t="s">
        <v>
526</v>
      </c>
    </row>
    <row r="47" spans="2:13" ht="27.75" customHeight="1" x14ac:dyDescent="0.15">
      <c r="B47" s="1239"/>
      <c r="C47" s="1240"/>
      <c r="D47" s="111"/>
      <c r="E47" s="1247" t="s">
        <v>
36</v>
      </c>
      <c r="F47" s="1248"/>
      <c r="G47" s="1248"/>
      <c r="H47" s="1249"/>
      <c r="I47" s="107" t="s">
        <v>
526</v>
      </c>
      <c r="J47" s="108" t="s">
        <v>
526</v>
      </c>
      <c r="K47" s="108" t="s">
        <v>
526</v>
      </c>
      <c r="L47" s="108" t="s">
        <v>
526</v>
      </c>
      <c r="M47" s="109" t="s">
        <v>
526</v>
      </c>
    </row>
    <row r="48" spans="2:13" ht="27.75" customHeight="1" x14ac:dyDescent="0.15">
      <c r="B48" s="1239"/>
      <c r="C48" s="1240"/>
      <c r="D48" s="106"/>
      <c r="E48" s="1245" t="s">
        <v>
37</v>
      </c>
      <c r="F48" s="1245"/>
      <c r="G48" s="1245"/>
      <c r="H48" s="1246"/>
      <c r="I48" s="107" t="s">
        <v>
526</v>
      </c>
      <c r="J48" s="108" t="s">
        <v>
526</v>
      </c>
      <c r="K48" s="108" t="s">
        <v>
526</v>
      </c>
      <c r="L48" s="108" t="s">
        <v>
526</v>
      </c>
      <c r="M48" s="109" t="s">
        <v>
526</v>
      </c>
    </row>
    <row r="49" spans="2:13" ht="27.75" customHeight="1" x14ac:dyDescent="0.15">
      <c r="B49" s="1241"/>
      <c r="C49" s="1242"/>
      <c r="D49" s="106"/>
      <c r="E49" s="1245" t="s">
        <v>
38</v>
      </c>
      <c r="F49" s="1245"/>
      <c r="G49" s="1245"/>
      <c r="H49" s="1246"/>
      <c r="I49" s="107" t="s">
        <v>
526</v>
      </c>
      <c r="J49" s="108" t="s">
        <v>
526</v>
      </c>
      <c r="K49" s="108" t="s">
        <v>
526</v>
      </c>
      <c r="L49" s="108" t="s">
        <v>
526</v>
      </c>
      <c r="M49" s="109" t="s">
        <v>
526</v>
      </c>
    </row>
    <row r="50" spans="2:13" ht="27.75" customHeight="1" x14ac:dyDescent="0.15">
      <c r="B50" s="1250" t="s">
        <v>
39</v>
      </c>
      <c r="C50" s="1251"/>
      <c r="D50" s="112"/>
      <c r="E50" s="1245" t="s">
        <v>
40</v>
      </c>
      <c r="F50" s="1245"/>
      <c r="G50" s="1245"/>
      <c r="H50" s="1246"/>
      <c r="I50" s="107">
        <v>
3336</v>
      </c>
      <c r="J50" s="108">
        <v>
3593</v>
      </c>
      <c r="K50" s="108">
        <v>
4228</v>
      </c>
      <c r="L50" s="108">
        <v>
4488</v>
      </c>
      <c r="M50" s="109">
        <v>
4915</v>
      </c>
    </row>
    <row r="51" spans="2:13" ht="27.75" customHeight="1" x14ac:dyDescent="0.15">
      <c r="B51" s="1239"/>
      <c r="C51" s="1240"/>
      <c r="D51" s="106"/>
      <c r="E51" s="1245" t="s">
        <v>
41</v>
      </c>
      <c r="F51" s="1245"/>
      <c r="G51" s="1245"/>
      <c r="H51" s="1246"/>
      <c r="I51" s="107">
        <v>
4561</v>
      </c>
      <c r="J51" s="108">
        <v>
4327</v>
      </c>
      <c r="K51" s="108">
        <v>
4133</v>
      </c>
      <c r="L51" s="108">
        <v>
3951</v>
      </c>
      <c r="M51" s="109">
        <v>
3753</v>
      </c>
    </row>
    <row r="52" spans="2:13" ht="27.75" customHeight="1" x14ac:dyDescent="0.15">
      <c r="B52" s="1241"/>
      <c r="C52" s="1242"/>
      <c r="D52" s="106"/>
      <c r="E52" s="1245" t="s">
        <v>
42</v>
      </c>
      <c r="F52" s="1245"/>
      <c r="G52" s="1245"/>
      <c r="H52" s="1246"/>
      <c r="I52" s="107">
        <v>
16714</v>
      </c>
      <c r="J52" s="108">
        <v>
16858</v>
      </c>
      <c r="K52" s="108">
        <v>
16809</v>
      </c>
      <c r="L52" s="108">
        <v>
16879</v>
      </c>
      <c r="M52" s="109">
        <v>
16896</v>
      </c>
    </row>
    <row r="53" spans="2:13" ht="27.75" customHeight="1" thickBot="1" x14ac:dyDescent="0.2">
      <c r="B53" s="1252" t="s">
        <v>
43</v>
      </c>
      <c r="C53" s="1253"/>
      <c r="D53" s="113"/>
      <c r="E53" s="1254" t="s">
        <v>
44</v>
      </c>
      <c r="F53" s="1254"/>
      <c r="G53" s="1254"/>
      <c r="H53" s="1255"/>
      <c r="I53" s="114">
        <v>
3920</v>
      </c>
      <c r="J53" s="115">
        <v>
3291</v>
      </c>
      <c r="K53" s="115">
        <v>
2534</v>
      </c>
      <c r="L53" s="115">
        <v>
2029</v>
      </c>
      <c r="M53" s="116">
        <v>
1439</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WFn/PX9/b7a+mkzT9nwCd0+fZI4lqQ2QDpDfpAvjYau0USQcISCPYw6xL+aEFB2sbZLorIRHjvcuGe6nWnvTQ==" saltValue="S707jXAaFP9myGW4m41Y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570</v>
      </c>
      <c r="G54" s="125" t="s">
        <v>
571</v>
      </c>
      <c r="H54" s="126" t="s">
        <v>
572</v>
      </c>
    </row>
    <row r="55" spans="2:8" ht="52.5" customHeight="1" x14ac:dyDescent="0.15">
      <c r="B55" s="127"/>
      <c r="C55" s="1264" t="s">
        <v>
47</v>
      </c>
      <c r="D55" s="1264"/>
      <c r="E55" s="1265"/>
      <c r="F55" s="128">
        <v>
1784</v>
      </c>
      <c r="G55" s="128">
        <v>
1866</v>
      </c>
      <c r="H55" s="129">
        <v>
1866</v>
      </c>
    </row>
    <row r="56" spans="2:8" ht="52.5" customHeight="1" x14ac:dyDescent="0.15">
      <c r="B56" s="130"/>
      <c r="C56" s="1266" t="s">
        <v>
48</v>
      </c>
      <c r="D56" s="1266"/>
      <c r="E56" s="1267"/>
      <c r="F56" s="131">
        <v>
0</v>
      </c>
      <c r="G56" s="131">
        <v>
0</v>
      </c>
      <c r="H56" s="132">
        <v>
0</v>
      </c>
    </row>
    <row r="57" spans="2:8" ht="53.25" customHeight="1" x14ac:dyDescent="0.15">
      <c r="B57" s="130"/>
      <c r="C57" s="1268" t="s">
        <v>
49</v>
      </c>
      <c r="D57" s="1268"/>
      <c r="E57" s="1269"/>
      <c r="F57" s="133">
        <v>
2172</v>
      </c>
      <c r="G57" s="133">
        <v>
2288</v>
      </c>
      <c r="H57" s="134">
        <v>
2671</v>
      </c>
    </row>
    <row r="58" spans="2:8" ht="45.75" customHeight="1" x14ac:dyDescent="0.15">
      <c r="B58" s="135"/>
      <c r="C58" s="1256" t="s">
        <v>
588</v>
      </c>
      <c r="D58" s="1257"/>
      <c r="E58" s="1258"/>
      <c r="F58" s="136">
        <v>
451</v>
      </c>
      <c r="G58" s="136">
        <v>
633</v>
      </c>
      <c r="H58" s="137">
        <v>
718</v>
      </c>
    </row>
    <row r="59" spans="2:8" ht="45.75" customHeight="1" x14ac:dyDescent="0.15">
      <c r="B59" s="135"/>
      <c r="C59" s="1256" t="s">
        <v>
589</v>
      </c>
      <c r="D59" s="1257"/>
      <c r="E59" s="1258"/>
      <c r="F59" s="136">
        <v>
599</v>
      </c>
      <c r="G59" s="136">
        <v>
649</v>
      </c>
      <c r="H59" s="137">
        <v>
700</v>
      </c>
    </row>
    <row r="60" spans="2:8" ht="45.75" customHeight="1" x14ac:dyDescent="0.15">
      <c r="B60" s="135"/>
      <c r="C60" s="1256" t="s">
        <v>
590</v>
      </c>
      <c r="D60" s="1257"/>
      <c r="E60" s="1258"/>
      <c r="F60" s="136">
        <v>
676</v>
      </c>
      <c r="G60" s="136">
        <v>
426</v>
      </c>
      <c r="H60" s="137">
        <v>
626</v>
      </c>
    </row>
    <row r="61" spans="2:8" ht="45.75" customHeight="1" x14ac:dyDescent="0.15">
      <c r="B61" s="135"/>
      <c r="C61" s="1256" t="s">
        <v>
591</v>
      </c>
      <c r="D61" s="1257"/>
      <c r="E61" s="1258"/>
      <c r="F61" s="136">
        <v>
447</v>
      </c>
      <c r="G61" s="136">
        <v>
580</v>
      </c>
      <c r="H61" s="137">
        <v>
610</v>
      </c>
    </row>
    <row r="62" spans="2:8" ht="45.75" customHeight="1" thickBot="1" x14ac:dyDescent="0.2">
      <c r="B62" s="138"/>
      <c r="C62" s="1259" t="s">
        <v>
592</v>
      </c>
      <c r="D62" s="1260"/>
      <c r="E62" s="1261"/>
      <c r="F62" s="139" t="s">
        <v>
593</v>
      </c>
      <c r="G62" s="139" t="s">
        <v>
593</v>
      </c>
      <c r="H62" s="140">
        <v>
17</v>
      </c>
    </row>
    <row r="63" spans="2:8" ht="52.5" customHeight="1" thickBot="1" x14ac:dyDescent="0.2">
      <c r="B63" s="141"/>
      <c r="C63" s="1262" t="s">
        <v>
50</v>
      </c>
      <c r="D63" s="1262"/>
      <c r="E63" s="1263"/>
      <c r="F63" s="142">
        <v>
3956</v>
      </c>
      <c r="G63" s="142">
        <v>
4155</v>
      </c>
      <c r="H63" s="143">
        <v>
4537</v>
      </c>
    </row>
    <row r="64" spans="2:8" ht="15" customHeight="1" x14ac:dyDescent="0.15"/>
  </sheetData>
  <sheetProtection algorithmName="SHA-512" hashValue="LCJ2aI5d0MU2+mWpOqugP7pUtbIpGG4LKnsA7XWT3/Wltckjtlx2lOcSNg7+1ktoklpyg15/kdz/GmsVgl5KLw==" saltValue="/vQkGLPHZ5A2kF/CIM3l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5" zoomScaleNormal="100" zoomScaleSheetLayoutView="55" workbookViewId="0">
      <selection activeCell="AN65" sqref="AN65:DC69"/>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1"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2"/>
      <c r="DG10" s="292"/>
      <c r="DH10" s="292"/>
      <c r="DI10" s="292"/>
      <c r="DJ10" s="292"/>
      <c r="DK10" s="292"/>
      <c r="DL10" s="292"/>
      <c r="DM10" s="292"/>
      <c r="DN10" s="292"/>
      <c r="DO10" s="292"/>
      <c r="DP10" s="292"/>
      <c r="DQ10" s="292"/>
      <c r="DR10" s="292"/>
      <c r="DS10" s="292"/>
      <c r="DT10" s="292"/>
      <c r="DU10" s="292"/>
      <c r="DV10" s="292"/>
      <c r="DW10" s="292"/>
      <c r="EM10" s="291" t="s">
        <v>
612</v>
      </c>
    </row>
    <row r="11" spans="1:143" s="291"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2"/>
      <c r="DG12" s="292"/>
      <c r="DH12" s="292"/>
      <c r="DI12" s="292"/>
      <c r="DJ12" s="292"/>
      <c r="DK12" s="292"/>
      <c r="DL12" s="292"/>
      <c r="DM12" s="292"/>
      <c r="DN12" s="292"/>
      <c r="DO12" s="292"/>
      <c r="DP12" s="292"/>
      <c r="DQ12" s="292"/>
      <c r="DR12" s="292"/>
      <c r="DS12" s="292"/>
      <c r="DT12" s="292"/>
      <c r="DU12" s="292"/>
      <c r="DV12" s="292"/>
      <c r="DW12" s="292"/>
      <c r="EM12" s="291" t="s">
        <v>
612</v>
      </c>
    </row>
    <row r="13" spans="1:143" s="291"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
613</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
614</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
615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
616</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
568</v>
      </c>
      <c r="BQ50" s="1304"/>
      <c r="BR50" s="1304"/>
      <c r="BS50" s="1304"/>
      <c r="BT50" s="1304"/>
      <c r="BU50" s="1304"/>
      <c r="BV50" s="1304"/>
      <c r="BW50" s="1304"/>
      <c r="BX50" s="1304" t="s">
        <v>
569</v>
      </c>
      <c r="BY50" s="1304"/>
      <c r="BZ50" s="1304"/>
      <c r="CA50" s="1304"/>
      <c r="CB50" s="1304"/>
      <c r="CC50" s="1304"/>
      <c r="CD50" s="1304"/>
      <c r="CE50" s="1304"/>
      <c r="CF50" s="1304" t="s">
        <v>
570</v>
      </c>
      <c r="CG50" s="1304"/>
      <c r="CH50" s="1304"/>
      <c r="CI50" s="1304"/>
      <c r="CJ50" s="1304"/>
      <c r="CK50" s="1304"/>
      <c r="CL50" s="1304"/>
      <c r="CM50" s="1304"/>
      <c r="CN50" s="1304" t="s">
        <v>
571</v>
      </c>
      <c r="CO50" s="1304"/>
      <c r="CP50" s="1304"/>
      <c r="CQ50" s="1304"/>
      <c r="CR50" s="1304"/>
      <c r="CS50" s="1304"/>
      <c r="CT50" s="1304"/>
      <c r="CU50" s="1304"/>
      <c r="CV50" s="1304" t="s">
        <v>
572</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
617</v>
      </c>
      <c r="AO51" s="1308"/>
      <c r="AP51" s="1308"/>
      <c r="AQ51" s="1308"/>
      <c r="AR51" s="1308"/>
      <c r="AS51" s="1308"/>
      <c r="AT51" s="1308"/>
      <c r="AU51" s="1308"/>
      <c r="AV51" s="1308"/>
      <c r="AW51" s="1308"/>
      <c r="AX51" s="1308"/>
      <c r="AY51" s="1308"/>
      <c r="AZ51" s="1308"/>
      <c r="BA51" s="1308"/>
      <c r="BB51" s="1308" t="s">
        <v>
618</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
23.5</v>
      </c>
      <c r="BY51" s="1310"/>
      <c r="BZ51" s="1310"/>
      <c r="CA51" s="1310"/>
      <c r="CB51" s="1310"/>
      <c r="CC51" s="1310"/>
      <c r="CD51" s="1310"/>
      <c r="CE51" s="1310"/>
      <c r="CF51" s="1310">
        <v>
17.899999999999999</v>
      </c>
      <c r="CG51" s="1310"/>
      <c r="CH51" s="1310"/>
      <c r="CI51" s="1310"/>
      <c r="CJ51" s="1310"/>
      <c r="CK51" s="1310"/>
      <c r="CL51" s="1310"/>
      <c r="CM51" s="1310"/>
      <c r="CN51" s="1310">
        <v>
14.3</v>
      </c>
      <c r="CO51" s="1310"/>
      <c r="CP51" s="1310"/>
      <c r="CQ51" s="1310"/>
      <c r="CR51" s="1310"/>
      <c r="CS51" s="1310"/>
      <c r="CT51" s="1310"/>
      <c r="CU51" s="1310"/>
      <c r="CV51" s="1310">
        <v>
10.1</v>
      </c>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
619</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
52.8</v>
      </c>
      <c r="BY53" s="1310"/>
      <c r="BZ53" s="1310"/>
      <c r="CA53" s="1310"/>
      <c r="CB53" s="1310"/>
      <c r="CC53" s="1310"/>
      <c r="CD53" s="1310"/>
      <c r="CE53" s="1310"/>
      <c r="CF53" s="1310">
        <v>
54.1</v>
      </c>
      <c r="CG53" s="1310"/>
      <c r="CH53" s="1310"/>
      <c r="CI53" s="1310"/>
      <c r="CJ53" s="1310"/>
      <c r="CK53" s="1310"/>
      <c r="CL53" s="1310"/>
      <c r="CM53" s="1310"/>
      <c r="CN53" s="1310">
        <v>
53.5</v>
      </c>
      <c r="CO53" s="1310"/>
      <c r="CP53" s="1310"/>
      <c r="CQ53" s="1310"/>
      <c r="CR53" s="1310"/>
      <c r="CS53" s="1310"/>
      <c r="CT53" s="1310"/>
      <c r="CU53" s="1310"/>
      <c r="CV53" s="1310">
        <v>
54.8</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
620</v>
      </c>
      <c r="AO55" s="1304"/>
      <c r="AP55" s="1304"/>
      <c r="AQ55" s="1304"/>
      <c r="AR55" s="1304"/>
      <c r="AS55" s="1304"/>
      <c r="AT55" s="1304"/>
      <c r="AU55" s="1304"/>
      <c r="AV55" s="1304"/>
      <c r="AW55" s="1304"/>
      <c r="AX55" s="1304"/>
      <c r="AY55" s="1304"/>
      <c r="AZ55" s="1304"/>
      <c r="BA55" s="1304"/>
      <c r="BB55" s="1308" t="s">
        <v>
621</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
32.5</v>
      </c>
      <c r="BY55" s="1310"/>
      <c r="BZ55" s="1310"/>
      <c r="CA55" s="1310"/>
      <c r="CB55" s="1310"/>
      <c r="CC55" s="1310"/>
      <c r="CD55" s="1310"/>
      <c r="CE55" s="1310"/>
      <c r="CF55" s="1310">
        <v>
30.2</v>
      </c>
      <c r="CG55" s="1310"/>
      <c r="CH55" s="1310"/>
      <c r="CI55" s="1310"/>
      <c r="CJ55" s="1310"/>
      <c r="CK55" s="1310"/>
      <c r="CL55" s="1310"/>
      <c r="CM55" s="1310"/>
      <c r="CN55" s="1310">
        <v>
25.4</v>
      </c>
      <c r="CO55" s="1310"/>
      <c r="CP55" s="1310"/>
      <c r="CQ55" s="1310"/>
      <c r="CR55" s="1310"/>
      <c r="CS55" s="1310"/>
      <c r="CT55" s="1310"/>
      <c r="CU55" s="1310"/>
      <c r="CV55" s="1310">
        <v>
22.9</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
619</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
57</v>
      </c>
      <c r="BY57" s="1310"/>
      <c r="BZ57" s="1310"/>
      <c r="CA57" s="1310"/>
      <c r="CB57" s="1310"/>
      <c r="CC57" s="1310"/>
      <c r="CD57" s="1310"/>
      <c r="CE57" s="1310"/>
      <c r="CF57" s="1310">
        <v>
58.9</v>
      </c>
      <c r="CG57" s="1310"/>
      <c r="CH57" s="1310"/>
      <c r="CI57" s="1310"/>
      <c r="CJ57" s="1310"/>
      <c r="CK57" s="1310"/>
      <c r="CL57" s="1310"/>
      <c r="CM57" s="1310"/>
      <c r="CN57" s="1310">
        <v>
59.9</v>
      </c>
      <c r="CO57" s="1310"/>
      <c r="CP57" s="1310"/>
      <c r="CQ57" s="1310"/>
      <c r="CR57" s="1310"/>
      <c r="CS57" s="1310"/>
      <c r="CT57" s="1310"/>
      <c r="CU57" s="1310"/>
      <c r="CV57" s="1310">
        <v>
60.7</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
622</v>
      </c>
    </row>
    <row r="64" spans="1:109" x14ac:dyDescent="0.15">
      <c r="B64" s="1279"/>
      <c r="G64" s="1286"/>
      <c r="I64" s="1320"/>
      <c r="J64" s="1320"/>
      <c r="K64" s="1320"/>
      <c r="L64" s="1320"/>
      <c r="M64" s="1320"/>
      <c r="N64" s="1321"/>
      <c r="AM64" s="1286"/>
      <c r="AN64" s="1286" t="s">
        <v>
614</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
623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
616</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
568</v>
      </c>
      <c r="BQ72" s="1304"/>
      <c r="BR72" s="1304"/>
      <c r="BS72" s="1304"/>
      <c r="BT72" s="1304"/>
      <c r="BU72" s="1304"/>
      <c r="BV72" s="1304"/>
      <c r="BW72" s="1304"/>
      <c r="BX72" s="1304" t="s">
        <v>
569</v>
      </c>
      <c r="BY72" s="1304"/>
      <c r="BZ72" s="1304"/>
      <c r="CA72" s="1304"/>
      <c r="CB72" s="1304"/>
      <c r="CC72" s="1304"/>
      <c r="CD72" s="1304"/>
      <c r="CE72" s="1304"/>
      <c r="CF72" s="1304" t="s">
        <v>
570</v>
      </c>
      <c r="CG72" s="1304"/>
      <c r="CH72" s="1304"/>
      <c r="CI72" s="1304"/>
      <c r="CJ72" s="1304"/>
      <c r="CK72" s="1304"/>
      <c r="CL72" s="1304"/>
      <c r="CM72" s="1304"/>
      <c r="CN72" s="1304" t="s">
        <v>
571</v>
      </c>
      <c r="CO72" s="1304"/>
      <c r="CP72" s="1304"/>
      <c r="CQ72" s="1304"/>
      <c r="CR72" s="1304"/>
      <c r="CS72" s="1304"/>
      <c r="CT72" s="1304"/>
      <c r="CU72" s="1304"/>
      <c r="CV72" s="1304" t="s">
        <v>
572</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
617</v>
      </c>
      <c r="AO73" s="1308"/>
      <c r="AP73" s="1308"/>
      <c r="AQ73" s="1308"/>
      <c r="AR73" s="1308"/>
      <c r="AS73" s="1308"/>
      <c r="AT73" s="1308"/>
      <c r="AU73" s="1308"/>
      <c r="AV73" s="1308"/>
      <c r="AW73" s="1308"/>
      <c r="AX73" s="1308"/>
      <c r="AY73" s="1308"/>
      <c r="AZ73" s="1308"/>
      <c r="BA73" s="1308"/>
      <c r="BB73" s="1308" t="s">
        <v>
621</v>
      </c>
      <c r="BC73" s="1308"/>
      <c r="BD73" s="1308"/>
      <c r="BE73" s="1308"/>
      <c r="BF73" s="1308"/>
      <c r="BG73" s="1308"/>
      <c r="BH73" s="1308"/>
      <c r="BI73" s="1308"/>
      <c r="BJ73" s="1308"/>
      <c r="BK73" s="1308"/>
      <c r="BL73" s="1308"/>
      <c r="BM73" s="1308"/>
      <c r="BN73" s="1308"/>
      <c r="BO73" s="1308"/>
      <c r="BP73" s="1310">
        <v>
28.4</v>
      </c>
      <c r="BQ73" s="1310"/>
      <c r="BR73" s="1310"/>
      <c r="BS73" s="1310"/>
      <c r="BT73" s="1310"/>
      <c r="BU73" s="1310"/>
      <c r="BV73" s="1310"/>
      <c r="BW73" s="1310"/>
      <c r="BX73" s="1310">
        <v>
23.5</v>
      </c>
      <c r="BY73" s="1310"/>
      <c r="BZ73" s="1310"/>
      <c r="CA73" s="1310"/>
      <c r="CB73" s="1310"/>
      <c r="CC73" s="1310"/>
      <c r="CD73" s="1310"/>
      <c r="CE73" s="1310"/>
      <c r="CF73" s="1310">
        <v>
17.899999999999999</v>
      </c>
      <c r="CG73" s="1310"/>
      <c r="CH73" s="1310"/>
      <c r="CI73" s="1310"/>
      <c r="CJ73" s="1310"/>
      <c r="CK73" s="1310"/>
      <c r="CL73" s="1310"/>
      <c r="CM73" s="1310"/>
      <c r="CN73" s="1310">
        <v>
14.3</v>
      </c>
      <c r="CO73" s="1310"/>
      <c r="CP73" s="1310"/>
      <c r="CQ73" s="1310"/>
      <c r="CR73" s="1310"/>
      <c r="CS73" s="1310"/>
      <c r="CT73" s="1310"/>
      <c r="CU73" s="1310"/>
      <c r="CV73" s="1310">
        <v>
10.1</v>
      </c>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
624</v>
      </c>
      <c r="BC75" s="1308"/>
      <c r="BD75" s="1308"/>
      <c r="BE75" s="1308"/>
      <c r="BF75" s="1308"/>
      <c r="BG75" s="1308"/>
      <c r="BH75" s="1308"/>
      <c r="BI75" s="1308"/>
      <c r="BJ75" s="1308"/>
      <c r="BK75" s="1308"/>
      <c r="BL75" s="1308"/>
      <c r="BM75" s="1308"/>
      <c r="BN75" s="1308"/>
      <c r="BO75" s="1308"/>
      <c r="BP75" s="1310">
        <v>
3.9</v>
      </c>
      <c r="BQ75" s="1310"/>
      <c r="BR75" s="1310"/>
      <c r="BS75" s="1310"/>
      <c r="BT75" s="1310"/>
      <c r="BU75" s="1310"/>
      <c r="BV75" s="1310"/>
      <c r="BW75" s="1310"/>
      <c r="BX75" s="1310">
        <v>
3</v>
      </c>
      <c r="BY75" s="1310"/>
      <c r="BZ75" s="1310"/>
      <c r="CA75" s="1310"/>
      <c r="CB75" s="1310"/>
      <c r="CC75" s="1310"/>
      <c r="CD75" s="1310"/>
      <c r="CE75" s="1310"/>
      <c r="CF75" s="1310">
        <v>
2.5</v>
      </c>
      <c r="CG75" s="1310"/>
      <c r="CH75" s="1310"/>
      <c r="CI75" s="1310"/>
      <c r="CJ75" s="1310"/>
      <c r="CK75" s="1310"/>
      <c r="CL75" s="1310"/>
      <c r="CM75" s="1310"/>
      <c r="CN75" s="1310">
        <v>
2</v>
      </c>
      <c r="CO75" s="1310"/>
      <c r="CP75" s="1310"/>
      <c r="CQ75" s="1310"/>
      <c r="CR75" s="1310"/>
      <c r="CS75" s="1310"/>
      <c r="CT75" s="1310"/>
      <c r="CU75" s="1310"/>
      <c r="CV75" s="1310">
        <v>
1.9</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
620</v>
      </c>
      <c r="AO77" s="1304"/>
      <c r="AP77" s="1304"/>
      <c r="AQ77" s="1304"/>
      <c r="AR77" s="1304"/>
      <c r="AS77" s="1304"/>
      <c r="AT77" s="1304"/>
      <c r="AU77" s="1304"/>
      <c r="AV77" s="1304"/>
      <c r="AW77" s="1304"/>
      <c r="AX77" s="1304"/>
      <c r="AY77" s="1304"/>
      <c r="AZ77" s="1304"/>
      <c r="BA77" s="1304"/>
      <c r="BB77" s="1308" t="s">
        <v>
621</v>
      </c>
      <c r="BC77" s="1308"/>
      <c r="BD77" s="1308"/>
      <c r="BE77" s="1308"/>
      <c r="BF77" s="1308"/>
      <c r="BG77" s="1308"/>
      <c r="BH77" s="1308"/>
      <c r="BI77" s="1308"/>
      <c r="BJ77" s="1308"/>
      <c r="BK77" s="1308"/>
      <c r="BL77" s="1308"/>
      <c r="BM77" s="1308"/>
      <c r="BN77" s="1308"/>
      <c r="BO77" s="1308"/>
      <c r="BP77" s="1310">
        <v>
39</v>
      </c>
      <c r="BQ77" s="1310"/>
      <c r="BR77" s="1310"/>
      <c r="BS77" s="1310"/>
      <c r="BT77" s="1310"/>
      <c r="BU77" s="1310"/>
      <c r="BV77" s="1310"/>
      <c r="BW77" s="1310"/>
      <c r="BX77" s="1310">
        <v>
32.5</v>
      </c>
      <c r="BY77" s="1310"/>
      <c r="BZ77" s="1310"/>
      <c r="CA77" s="1310"/>
      <c r="CB77" s="1310"/>
      <c r="CC77" s="1310"/>
      <c r="CD77" s="1310"/>
      <c r="CE77" s="1310"/>
      <c r="CF77" s="1310">
        <v>
30.2</v>
      </c>
      <c r="CG77" s="1310"/>
      <c r="CH77" s="1310"/>
      <c r="CI77" s="1310"/>
      <c r="CJ77" s="1310"/>
      <c r="CK77" s="1310"/>
      <c r="CL77" s="1310"/>
      <c r="CM77" s="1310"/>
      <c r="CN77" s="1310">
        <v>
25.4</v>
      </c>
      <c r="CO77" s="1310"/>
      <c r="CP77" s="1310"/>
      <c r="CQ77" s="1310"/>
      <c r="CR77" s="1310"/>
      <c r="CS77" s="1310"/>
      <c r="CT77" s="1310"/>
      <c r="CU77" s="1310"/>
      <c r="CV77" s="1310">
        <v>
22.9</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
625</v>
      </c>
      <c r="BC79" s="1308"/>
      <c r="BD79" s="1308"/>
      <c r="BE79" s="1308"/>
      <c r="BF79" s="1308"/>
      <c r="BG79" s="1308"/>
      <c r="BH79" s="1308"/>
      <c r="BI79" s="1308"/>
      <c r="BJ79" s="1308"/>
      <c r="BK79" s="1308"/>
      <c r="BL79" s="1308"/>
      <c r="BM79" s="1308"/>
      <c r="BN79" s="1308"/>
      <c r="BO79" s="1308"/>
      <c r="BP79" s="1310">
        <v>
9</v>
      </c>
      <c r="BQ79" s="1310"/>
      <c r="BR79" s="1310"/>
      <c r="BS79" s="1310"/>
      <c r="BT79" s="1310"/>
      <c r="BU79" s="1310"/>
      <c r="BV79" s="1310"/>
      <c r="BW79" s="1310"/>
      <c r="BX79" s="1310">
        <v>
8.1999999999999993</v>
      </c>
      <c r="BY79" s="1310"/>
      <c r="BZ79" s="1310"/>
      <c r="CA79" s="1310"/>
      <c r="CB79" s="1310"/>
      <c r="CC79" s="1310"/>
      <c r="CD79" s="1310"/>
      <c r="CE79" s="1310"/>
      <c r="CF79" s="1310">
        <v>
8</v>
      </c>
      <c r="CG79" s="1310"/>
      <c r="CH79" s="1310"/>
      <c r="CI79" s="1310"/>
      <c r="CJ79" s="1310"/>
      <c r="CK79" s="1310"/>
      <c r="CL79" s="1310"/>
      <c r="CM79" s="1310"/>
      <c r="CN79" s="1310">
        <v>
7.8</v>
      </c>
      <c r="CO79" s="1310"/>
      <c r="CP79" s="1310"/>
      <c r="CQ79" s="1310"/>
      <c r="CR79" s="1310"/>
      <c r="CS79" s="1310"/>
      <c r="CT79" s="1310"/>
      <c r="CU79" s="1310"/>
      <c r="CV79" s="1310">
        <v>
7.7</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zXlO28VHStNH9flA/Ys2Pj/OD/u2F2bRK7+NSldZsD7eiwciLzU+tDfTz4Lb3KcWibIxvRNEdxmyPHSF1LEjcQ==" saltValue="U65Qrlnsh23OBSCFGo/5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75" zoomScaleNormal="75" zoomScaleSheetLayoutView="70" workbookViewId="0">
      <selection activeCell="BK108" sqref="BK10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626</v>
      </c>
    </row>
  </sheetData>
  <sheetProtection algorithmName="SHA-512" hashValue="BIoOyzxnigP4Rw74ZDfhoU9Nla0TWZXVD+jk3rpqSG08nvJbLCgBFtjgA9C6bnzDly3HaR+rFtjL3mykQ7eREA==" saltValue="A0NfkBTWI6s5RDgIGlh6p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3" zoomScale="86" zoomScaleNormal="86" zoomScaleSheetLayoutView="55" workbookViewId="0">
      <selection activeCell="AF83" sqref="AF8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627</v>
      </c>
    </row>
  </sheetData>
  <sheetProtection algorithmName="SHA-512" hashValue="eubOXkAuz6KrTYq9+uH9HelMutF5/DnqUX0N5bkJgJou/GvWz2eDv6Lm3OePdR3bzf4L3eJ+g8CIh/xHTmAqwQ==" saltValue="N5OCr3b50ElEq+am42oOG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51</v>
      </c>
      <c r="E2" s="155"/>
      <c r="F2" s="156" t="s">
        <v>
565</v>
      </c>
      <c r="G2" s="157"/>
      <c r="H2" s="158"/>
    </row>
    <row r="3" spans="1:8" x14ac:dyDescent="0.15">
      <c r="A3" s="154" t="s">
        <v>
558</v>
      </c>
      <c r="B3" s="159"/>
      <c r="C3" s="160"/>
      <c r="D3" s="161">
        <v>
37579</v>
      </c>
      <c r="E3" s="162"/>
      <c r="F3" s="163">
        <v>
92247</v>
      </c>
      <c r="G3" s="164"/>
      <c r="H3" s="165"/>
    </row>
    <row r="4" spans="1:8" x14ac:dyDescent="0.15">
      <c r="A4" s="166"/>
      <c r="B4" s="167"/>
      <c r="C4" s="168"/>
      <c r="D4" s="169">
        <v>
22402</v>
      </c>
      <c r="E4" s="170"/>
      <c r="F4" s="171">
        <v>
37204</v>
      </c>
      <c r="G4" s="172"/>
      <c r="H4" s="173"/>
    </row>
    <row r="5" spans="1:8" x14ac:dyDescent="0.15">
      <c r="A5" s="154" t="s">
        <v>
560</v>
      </c>
      <c r="B5" s="159"/>
      <c r="C5" s="160"/>
      <c r="D5" s="161">
        <v>
33850</v>
      </c>
      <c r="E5" s="162"/>
      <c r="F5" s="163">
        <v>
67319</v>
      </c>
      <c r="G5" s="164"/>
      <c r="H5" s="165"/>
    </row>
    <row r="6" spans="1:8" x14ac:dyDescent="0.15">
      <c r="A6" s="166"/>
      <c r="B6" s="167"/>
      <c r="C6" s="168"/>
      <c r="D6" s="169">
        <v>
24947</v>
      </c>
      <c r="E6" s="170"/>
      <c r="F6" s="171">
        <v>
38101</v>
      </c>
      <c r="G6" s="172"/>
      <c r="H6" s="173"/>
    </row>
    <row r="7" spans="1:8" x14ac:dyDescent="0.15">
      <c r="A7" s="154" t="s">
        <v>
561</v>
      </c>
      <c r="B7" s="159"/>
      <c r="C7" s="160"/>
      <c r="D7" s="161">
        <v>
25421</v>
      </c>
      <c r="E7" s="162"/>
      <c r="F7" s="163">
        <v>
70615</v>
      </c>
      <c r="G7" s="164"/>
      <c r="H7" s="165"/>
    </row>
    <row r="8" spans="1:8" x14ac:dyDescent="0.15">
      <c r="A8" s="166"/>
      <c r="B8" s="167"/>
      <c r="C8" s="168"/>
      <c r="D8" s="169">
        <v>
20750</v>
      </c>
      <c r="E8" s="170"/>
      <c r="F8" s="171">
        <v>
37382</v>
      </c>
      <c r="G8" s="172"/>
      <c r="H8" s="173"/>
    </row>
    <row r="9" spans="1:8" x14ac:dyDescent="0.15">
      <c r="A9" s="154" t="s">
        <v>
562</v>
      </c>
      <c r="B9" s="159"/>
      <c r="C9" s="160"/>
      <c r="D9" s="161">
        <v>
35980</v>
      </c>
      <c r="E9" s="162"/>
      <c r="F9" s="163">
        <v>
69185</v>
      </c>
      <c r="G9" s="164"/>
      <c r="H9" s="165"/>
    </row>
    <row r="10" spans="1:8" x14ac:dyDescent="0.15">
      <c r="A10" s="166"/>
      <c r="B10" s="167"/>
      <c r="C10" s="168"/>
      <c r="D10" s="169">
        <v>
27598</v>
      </c>
      <c r="E10" s="170"/>
      <c r="F10" s="171">
        <v>
38519</v>
      </c>
      <c r="G10" s="172"/>
      <c r="H10" s="173"/>
    </row>
    <row r="11" spans="1:8" x14ac:dyDescent="0.15">
      <c r="A11" s="154" t="s">
        <v>
563</v>
      </c>
      <c r="B11" s="159"/>
      <c r="C11" s="160"/>
      <c r="D11" s="161">
        <v>
26394</v>
      </c>
      <c r="E11" s="162"/>
      <c r="F11" s="163">
        <v>
70166</v>
      </c>
      <c r="G11" s="164"/>
      <c r="H11" s="165"/>
    </row>
    <row r="12" spans="1:8" x14ac:dyDescent="0.15">
      <c r="A12" s="166"/>
      <c r="B12" s="167"/>
      <c r="C12" s="174"/>
      <c r="D12" s="169">
        <v>
22500</v>
      </c>
      <c r="E12" s="170"/>
      <c r="F12" s="171">
        <v>
36115</v>
      </c>
      <c r="G12" s="172"/>
      <c r="H12" s="173"/>
    </row>
    <row r="13" spans="1:8" x14ac:dyDescent="0.15">
      <c r="A13" s="154"/>
      <c r="B13" s="159"/>
      <c r="C13" s="175"/>
      <c r="D13" s="176">
        <v>
31845</v>
      </c>
      <c r="E13" s="177"/>
      <c r="F13" s="178">
        <v>
73906</v>
      </c>
      <c r="G13" s="179"/>
      <c r="H13" s="165"/>
    </row>
    <row r="14" spans="1:8" x14ac:dyDescent="0.15">
      <c r="A14" s="166"/>
      <c r="B14" s="167"/>
      <c r="C14" s="168"/>
      <c r="D14" s="169">
        <v>
23639</v>
      </c>
      <c r="E14" s="170"/>
      <c r="F14" s="171">
        <v>
37464</v>
      </c>
      <c r="G14" s="172"/>
      <c r="H14" s="173"/>
    </row>
    <row r="17" spans="1:11" x14ac:dyDescent="0.15">
      <c r="A17" s="150" t="s">
        <v>
52</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53</v>
      </c>
      <c r="B19" s="180">
        <f>
ROUND(VALUE(SUBSTITUTE(実質収支比率等に係る経年分析!F$48,"▲","-")),2)</f>
        <v>
6.62</v>
      </c>
      <c r="C19" s="180">
        <f>
ROUND(VALUE(SUBSTITUTE(実質収支比率等に係る経年分析!G$48,"▲","-")),2)</f>
        <v>
7.87</v>
      </c>
      <c r="D19" s="180">
        <f>
ROUND(VALUE(SUBSTITUTE(実質収支比率等に係る経年分析!H$48,"▲","-")),2)</f>
        <v>
6.75</v>
      </c>
      <c r="E19" s="180">
        <f>
ROUND(VALUE(SUBSTITUTE(実質収支比率等に係る経年分析!I$48,"▲","-")),2)</f>
        <v>
6.7</v>
      </c>
      <c r="F19" s="180">
        <f>
ROUND(VALUE(SUBSTITUTE(実質収支比率等に係る経年分析!J$48,"▲","-")),2)</f>
        <v>
5.83</v>
      </c>
    </row>
    <row r="20" spans="1:11" x14ac:dyDescent="0.15">
      <c r="A20" s="180" t="s">
        <v>
54</v>
      </c>
      <c r="B20" s="180">
        <f>
ROUND(VALUE(SUBSTITUTE(実質収支比率等に係る経年分析!F$47,"▲","-")),2)</f>
        <v>
11.23</v>
      </c>
      <c r="C20" s="180">
        <f>
ROUND(VALUE(SUBSTITUTE(実質収支比率等に係る経年分析!G$47,"▲","-")),2)</f>
        <v>
9.8000000000000007</v>
      </c>
      <c r="D20" s="180">
        <f>
ROUND(VALUE(SUBSTITUTE(実質収支比率等に係る経年分析!H$47,"▲","-")),2)</f>
        <v>
11.49</v>
      </c>
      <c r="E20" s="180">
        <f>
ROUND(VALUE(SUBSTITUTE(実質収支比率等に係る経年分析!I$47,"▲","-")),2)</f>
        <v>
11.99</v>
      </c>
      <c r="F20" s="180">
        <f>
ROUND(VALUE(SUBSTITUTE(実質収支比率等に係る経年分析!J$47,"▲","-")),2)</f>
        <v>
12.02</v>
      </c>
    </row>
    <row r="21" spans="1:11" x14ac:dyDescent="0.15">
      <c r="A21" s="180" t="s">
        <v>
55</v>
      </c>
      <c r="B21" s="180">
        <f>
IF(ISNUMBER(VALUE(SUBSTITUTE(実質収支比率等に係る経年分析!F$49,"▲","-"))),ROUND(VALUE(SUBSTITUTE(実質収支比率等に係る経年分析!F$49,"▲","-")),2),NA())</f>
        <v>
3.86</v>
      </c>
      <c r="C21" s="180">
        <f>
IF(ISNUMBER(VALUE(SUBSTITUTE(実質収支比率等に係る経年分析!G$49,"▲","-"))),ROUND(VALUE(SUBSTITUTE(実質収支比率等に係る経年分析!G$49,"▲","-")),2),NA())</f>
        <v>
0.1</v>
      </c>
      <c r="D21" s="180">
        <f>
IF(ISNUMBER(VALUE(SUBSTITUTE(実質収支比率等に係る経年分析!H$49,"▲","-"))),ROUND(VALUE(SUBSTITUTE(実質収支比率等に係る経年分析!H$49,"▲","-")),2),NA())</f>
        <v>
0.8</v>
      </c>
      <c r="E21" s="180">
        <f>
IF(ISNUMBER(VALUE(SUBSTITUTE(実質収支比率等に係る経年分析!I$49,"▲","-"))),ROUND(VALUE(SUBSTITUTE(実質収支比率等に係る経年分析!I$49,"▲","-")),2),NA())</f>
        <v>
0.5</v>
      </c>
      <c r="F21" s="180">
        <f>
IF(ISNUMBER(VALUE(SUBSTITUTE(実質収支比率等に係る経年分析!J$49,"▲","-"))),ROUND(VALUE(SUBSTITUTE(実質収支比率等に係る経年分析!J$49,"▲","-")),2),NA())</f>
        <v>
-0.89</v>
      </c>
    </row>
    <row r="24" spans="1:11" x14ac:dyDescent="0.15">
      <c r="A24" s="150" t="s">
        <v>
56</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57</v>
      </c>
      <c r="C26" s="181" t="s">
        <v>
58</v>
      </c>
      <c r="D26" s="181" t="s">
        <v>
57</v>
      </c>
      <c r="E26" s="181" t="s">
        <v>
58</v>
      </c>
      <c r="F26" s="181" t="s">
        <v>
57</v>
      </c>
      <c r="G26" s="181" t="s">
        <v>
58</v>
      </c>
      <c r="H26" s="181" t="s">
        <v>
57</v>
      </c>
      <c r="I26" s="181" t="s">
        <v>
58</v>
      </c>
      <c r="J26" s="181" t="s">
        <v>
57</v>
      </c>
      <c r="K26" s="181" t="s">
        <v>
58</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str">
        <f>
IF(連結実質赤字比率に係る赤字・黒字の構成分析!C$39="",NA(),連結実質赤字比率に係る赤字・黒字の構成分析!C$39)</f>
        <v>
駐車場事業特別会計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7.0000000000000007E-2</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0.08</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0.01</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0.01</v>
      </c>
    </row>
    <row r="33" spans="1:16" x14ac:dyDescent="0.15">
      <c r="A33" s="181" t="str">
        <f>
IF(連結実質赤字比率に係る赤字・黒字の構成分析!C$37="",NA(),連結実質赤字比率に係る赤字・黒字の構成分析!C$37)</f>
        <v>
国民健康保険特別会計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0.27</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0.22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1.4</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0.5</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0.23</v>
      </c>
    </row>
    <row r="34" spans="1:16" x14ac:dyDescent="0.15">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0.13</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1.45</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1.1200000000000001</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1.01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0.89</v>
      </c>
    </row>
    <row r="35" spans="1:16" x14ac:dyDescent="0.15">
      <c r="A35" s="181" t="str">
        <f>
IF(連結実質赤字比率に係る赤字・黒字の構成分析!C$35="",NA(),連結実質赤字比率に係る赤字・黒字の構成分析!C$35)</f>
        <v>
公共下水道特別会計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1.59</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1.21</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1.27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1.53</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6.61</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7.87</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6.74</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6.69</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5.83</v>
      </c>
    </row>
    <row r="39" spans="1:16" x14ac:dyDescent="0.15">
      <c r="A39" s="150" t="s">
        <v>
59</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60</v>
      </c>
      <c r="C41" s="182"/>
      <c r="D41" s="182" t="s">
        <v>
61</v>
      </c>
      <c r="E41" s="182" t="s">
        <v>
60</v>
      </c>
      <c r="F41" s="182"/>
      <c r="G41" s="182" t="s">
        <v>
61</v>
      </c>
      <c r="H41" s="182" t="s">
        <v>
60</v>
      </c>
      <c r="I41" s="182"/>
      <c r="J41" s="182" t="s">
        <v>
61</v>
      </c>
      <c r="K41" s="182" t="s">
        <v>
60</v>
      </c>
      <c r="L41" s="182"/>
      <c r="M41" s="182" t="s">
        <v>
61</v>
      </c>
      <c r="N41" s="182" t="s">
        <v>
60</v>
      </c>
      <c r="O41" s="182"/>
      <c r="P41" s="182" t="s">
        <v>
61</v>
      </c>
    </row>
    <row r="42" spans="1:16" x14ac:dyDescent="0.15">
      <c r="A42" s="182" t="s">
        <v>
62</v>
      </c>
      <c r="B42" s="182"/>
      <c r="C42" s="182"/>
      <c r="D42" s="182">
        <f>
'実質公債費比率（分子）の構造'!K$52</f>
        <v>
1996</v>
      </c>
      <c r="E42" s="182"/>
      <c r="F42" s="182"/>
      <c r="G42" s="182">
        <f>
'実質公債費比率（分子）の構造'!L$52</f>
        <v>
1941</v>
      </c>
      <c r="H42" s="182"/>
      <c r="I42" s="182"/>
      <c r="J42" s="182">
        <f>
'実質公債費比率（分子）の構造'!M$52</f>
        <v>
1936</v>
      </c>
      <c r="K42" s="182"/>
      <c r="L42" s="182"/>
      <c r="M42" s="182">
        <f>
'実質公債費比率（分子）の構造'!N$52</f>
        <v>
1891</v>
      </c>
      <c r="N42" s="182"/>
      <c r="O42" s="182"/>
      <c r="P42" s="182">
        <f>
'実質公債費比率（分子）の構造'!O$52</f>
        <v>
1791</v>
      </c>
    </row>
    <row r="43" spans="1:16" x14ac:dyDescent="0.15">
      <c r="A43" s="182" t="s">
        <v>
63</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64</v>
      </c>
      <c r="B44" s="182">
        <f>
'実質公債費比率（分子）の構造'!K$50</f>
        <v>
35</v>
      </c>
      <c r="C44" s="182"/>
      <c r="D44" s="182"/>
      <c r="E44" s="182">
        <f>
'実質公債費比率（分子）の構造'!L$50</f>
        <v>
35</v>
      </c>
      <c r="F44" s="182"/>
      <c r="G44" s="182"/>
      <c r="H44" s="182">
        <f>
'実質公債費比率（分子）の構造'!M$50</f>
        <v>
35</v>
      </c>
      <c r="I44" s="182"/>
      <c r="J44" s="182"/>
      <c r="K44" s="182">
        <f>
'実質公債費比率（分子）の構造'!N$50</f>
        <v>
35</v>
      </c>
      <c r="L44" s="182"/>
      <c r="M44" s="182"/>
      <c r="N44" s="182">
        <f>
'実質公債費比率（分子）の構造'!O$50</f>
        <v>
34</v>
      </c>
      <c r="O44" s="182"/>
      <c r="P44" s="182"/>
    </row>
    <row r="45" spans="1:16" x14ac:dyDescent="0.15">
      <c r="A45" s="182" t="s">
        <v>
65</v>
      </c>
      <c r="B45" s="182" t="str">
        <f>
'実質公債費比率（分子）の構造'!K$49</f>
        <v>
-</v>
      </c>
      <c r="C45" s="182"/>
      <c r="D45" s="182"/>
      <c r="E45" s="182" t="str">
        <f>
'実質公債費比率（分子）の構造'!L$49</f>
        <v>
-</v>
      </c>
      <c r="F45" s="182"/>
      <c r="G45" s="182"/>
      <c r="H45" s="182" t="str">
        <f>
'実質公債費比率（分子）の構造'!M$49</f>
        <v>
-</v>
      </c>
      <c r="I45" s="182"/>
      <c r="J45" s="182"/>
      <c r="K45" s="182" t="str">
        <f>
'実質公債費比率（分子）の構造'!N$49</f>
        <v>
-</v>
      </c>
      <c r="L45" s="182"/>
      <c r="M45" s="182"/>
      <c r="N45" s="182" t="str">
        <f>
'実質公債費比率（分子）の構造'!O$49</f>
        <v>
-</v>
      </c>
      <c r="O45" s="182"/>
      <c r="P45" s="182"/>
    </row>
    <row r="46" spans="1:16" x14ac:dyDescent="0.15">
      <c r="A46" s="182" t="s">
        <v>
66</v>
      </c>
      <c r="B46" s="182">
        <f>
'実質公債費比率（分子）の構造'!K$48</f>
        <v>
265</v>
      </c>
      <c r="C46" s="182"/>
      <c r="D46" s="182"/>
      <c r="E46" s="182">
        <f>
'実質公債費比率（分子）の構造'!L$48</f>
        <v>
257</v>
      </c>
      <c r="F46" s="182"/>
      <c r="G46" s="182"/>
      <c r="H46" s="182">
        <f>
'実質公債費比率（分子）の構造'!M$48</f>
        <v>
245</v>
      </c>
      <c r="I46" s="182"/>
      <c r="J46" s="182"/>
      <c r="K46" s="182">
        <f>
'実質公債費比率（分子）の構造'!N$48</f>
        <v>
235</v>
      </c>
      <c r="L46" s="182"/>
      <c r="M46" s="182"/>
      <c r="N46" s="182">
        <f>
'実質公債費比率（分子）の構造'!O$48</f>
        <v>
216</v>
      </c>
      <c r="O46" s="182"/>
      <c r="P46" s="182"/>
    </row>
    <row r="47" spans="1:16" x14ac:dyDescent="0.15">
      <c r="A47" s="182" t="s">
        <v>
67</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2193</v>
      </c>
      <c r="C49" s="182"/>
      <c r="D49" s="182"/>
      <c r="E49" s="182">
        <f>
'実質公債費比率（分子）の構造'!L$45</f>
        <v>
1951</v>
      </c>
      <c r="F49" s="182"/>
      <c r="G49" s="182"/>
      <c r="H49" s="182">
        <f>
'実質公債費比率（分子）の構造'!M$45</f>
        <v>
1938</v>
      </c>
      <c r="I49" s="182"/>
      <c r="J49" s="182"/>
      <c r="K49" s="182">
        <f>
'実質公債費比率（分子）の構造'!N$45</f>
        <v>
1905</v>
      </c>
      <c r="L49" s="182"/>
      <c r="M49" s="182"/>
      <c r="N49" s="182">
        <f>
'実質公債費比率（分子）の構造'!O$45</f>
        <v>
1797</v>
      </c>
      <c r="O49" s="182"/>
      <c r="P49" s="182"/>
    </row>
    <row r="50" spans="1:16" x14ac:dyDescent="0.15">
      <c r="A50" s="182" t="s">
        <v>
70</v>
      </c>
      <c r="B50" s="182" t="e">
        <f>
NA()</f>
        <v>
#N/A</v>
      </c>
      <c r="C50" s="182">
        <f>
IF(ISNUMBER('実質公債費比率（分子）の構造'!K$53),'実質公債費比率（分子）の構造'!K$53,NA())</f>
        <v>
497</v>
      </c>
      <c r="D50" s="182" t="e">
        <f>
NA()</f>
        <v>
#N/A</v>
      </c>
      <c r="E50" s="182" t="e">
        <f>
NA()</f>
        <v>
#N/A</v>
      </c>
      <c r="F50" s="182">
        <f>
IF(ISNUMBER('実質公債費比率（分子）の構造'!L$53),'実質公債費比率（分子）の構造'!L$53,NA())</f>
        <v>
302</v>
      </c>
      <c r="G50" s="182" t="e">
        <f>
NA()</f>
        <v>
#N/A</v>
      </c>
      <c r="H50" s="182" t="e">
        <f>
NA()</f>
        <v>
#N/A</v>
      </c>
      <c r="I50" s="182">
        <f>
IF(ISNUMBER('実質公債費比率（分子）の構造'!M$53),'実質公債費比率（分子）の構造'!M$53,NA())</f>
        <v>
282</v>
      </c>
      <c r="J50" s="182" t="e">
        <f>
NA()</f>
        <v>
#N/A</v>
      </c>
      <c r="K50" s="182" t="e">
        <f>
NA()</f>
        <v>
#N/A</v>
      </c>
      <c r="L50" s="182">
        <f>
IF(ISNUMBER('実質公債費比率（分子）の構造'!N$53),'実質公債費比率（分子）の構造'!N$53,NA())</f>
        <v>
284</v>
      </c>
      <c r="M50" s="182" t="e">
        <f>
NA()</f>
        <v>
#N/A</v>
      </c>
      <c r="N50" s="182" t="e">
        <f>
NA()</f>
        <v>
#N/A</v>
      </c>
      <c r="O50" s="182">
        <f>
IF(ISNUMBER('実質公債費比率（分子）の構造'!O$53),'実質公債費比率（分子）の構造'!O$53,NA())</f>
        <v>
256</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42</v>
      </c>
      <c r="B56" s="181"/>
      <c r="C56" s="181"/>
      <c r="D56" s="181">
        <f>
'将来負担比率（分子）の構造'!I$52</f>
        <v>
16714</v>
      </c>
      <c r="E56" s="181"/>
      <c r="F56" s="181"/>
      <c r="G56" s="181">
        <f>
'将来負担比率（分子）の構造'!J$52</f>
        <v>
16858</v>
      </c>
      <c r="H56" s="181"/>
      <c r="I56" s="181"/>
      <c r="J56" s="181">
        <f>
'将来負担比率（分子）の構造'!K$52</f>
        <v>
16809</v>
      </c>
      <c r="K56" s="181"/>
      <c r="L56" s="181"/>
      <c r="M56" s="181">
        <f>
'将来負担比率（分子）の構造'!L$52</f>
        <v>
16879</v>
      </c>
      <c r="N56" s="181"/>
      <c r="O56" s="181"/>
      <c r="P56" s="181">
        <f>
'将来負担比率（分子）の構造'!M$52</f>
        <v>
16896</v>
      </c>
    </row>
    <row r="57" spans="1:16" x14ac:dyDescent="0.15">
      <c r="A57" s="181" t="s">
        <v>
41</v>
      </c>
      <c r="B57" s="181"/>
      <c r="C57" s="181"/>
      <c r="D57" s="181">
        <f>
'将来負担比率（分子）の構造'!I$51</f>
        <v>
4561</v>
      </c>
      <c r="E57" s="181"/>
      <c r="F57" s="181"/>
      <c r="G57" s="181">
        <f>
'将来負担比率（分子）の構造'!J$51</f>
        <v>
4327</v>
      </c>
      <c r="H57" s="181"/>
      <c r="I57" s="181"/>
      <c r="J57" s="181">
        <f>
'将来負担比率（分子）の構造'!K$51</f>
        <v>
4133</v>
      </c>
      <c r="K57" s="181"/>
      <c r="L57" s="181"/>
      <c r="M57" s="181">
        <f>
'将来負担比率（分子）の構造'!L$51</f>
        <v>
3951</v>
      </c>
      <c r="N57" s="181"/>
      <c r="O57" s="181"/>
      <c r="P57" s="181">
        <f>
'将来負担比率（分子）の構造'!M$51</f>
        <v>
3753</v>
      </c>
    </row>
    <row r="58" spans="1:16" x14ac:dyDescent="0.15">
      <c r="A58" s="181" t="s">
        <v>
40</v>
      </c>
      <c r="B58" s="181"/>
      <c r="C58" s="181"/>
      <c r="D58" s="181">
        <f>
'将来負担比率（分子）の構造'!I$50</f>
        <v>
3336</v>
      </c>
      <c r="E58" s="181"/>
      <c r="F58" s="181"/>
      <c r="G58" s="181">
        <f>
'将来負担比率（分子）の構造'!J$50</f>
        <v>
3593</v>
      </c>
      <c r="H58" s="181"/>
      <c r="I58" s="181"/>
      <c r="J58" s="181">
        <f>
'将来負担比率（分子）の構造'!K$50</f>
        <v>
4228</v>
      </c>
      <c r="K58" s="181"/>
      <c r="L58" s="181"/>
      <c r="M58" s="181">
        <f>
'将来負担比率（分子）の構造'!L$50</f>
        <v>
4488</v>
      </c>
      <c r="N58" s="181"/>
      <c r="O58" s="181"/>
      <c r="P58" s="181">
        <f>
'将来負担比率（分子）の構造'!M$50</f>
        <v>
4915</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4620</v>
      </c>
      <c r="C62" s="181"/>
      <c r="D62" s="181"/>
      <c r="E62" s="181">
        <f>
'将来負担比率（分子）の構造'!J$45</f>
        <v>
4562</v>
      </c>
      <c r="F62" s="181"/>
      <c r="G62" s="181"/>
      <c r="H62" s="181">
        <f>
'将来負担比率（分子）の構造'!K$45</f>
        <v>
4496</v>
      </c>
      <c r="I62" s="181"/>
      <c r="J62" s="181"/>
      <c r="K62" s="181">
        <f>
'将来負担比率（分子）の構造'!L$45</f>
        <v>
4358</v>
      </c>
      <c r="L62" s="181"/>
      <c r="M62" s="181"/>
      <c r="N62" s="181">
        <f>
'将来負担比率（分子）の構造'!M$45</f>
        <v>
4362</v>
      </c>
      <c r="O62" s="181"/>
      <c r="P62" s="181"/>
    </row>
    <row r="63" spans="1:16" x14ac:dyDescent="0.15">
      <c r="A63" s="181" t="s">
        <v>
33</v>
      </c>
      <c r="B63" s="181">
        <f>
'将来負担比率（分子）の構造'!I$44</f>
        <v>
170</v>
      </c>
      <c r="C63" s="181"/>
      <c r="D63" s="181"/>
      <c r="E63" s="181">
        <f>
'将来負担比率（分子）の構造'!J$44</f>
        <v>
239</v>
      </c>
      <c r="F63" s="181"/>
      <c r="G63" s="181"/>
      <c r="H63" s="181">
        <f>
'将来負担比率（分子）の構造'!K$44</f>
        <v>
215</v>
      </c>
      <c r="I63" s="181"/>
      <c r="J63" s="181"/>
      <c r="K63" s="181">
        <f>
'将来負担比率（分子）の構造'!L$44</f>
        <v>
193</v>
      </c>
      <c r="L63" s="181"/>
      <c r="M63" s="181"/>
      <c r="N63" s="181">
        <f>
'将来負担比率（分子）の構造'!M$44</f>
        <v>
167</v>
      </c>
      <c r="O63" s="181"/>
      <c r="P63" s="181"/>
    </row>
    <row r="64" spans="1:16" x14ac:dyDescent="0.15">
      <c r="A64" s="181" t="s">
        <v>
32</v>
      </c>
      <c r="B64" s="181">
        <f>
'将来負担比率（分子）の構造'!I$43</f>
        <v>
3220</v>
      </c>
      <c r="C64" s="181"/>
      <c r="D64" s="181"/>
      <c r="E64" s="181">
        <f>
'将来負担比率（分子）の構造'!J$43</f>
        <v>
3207</v>
      </c>
      <c r="F64" s="181"/>
      <c r="G64" s="181"/>
      <c r="H64" s="181">
        <f>
'将来負担比率（分子）の構造'!K$43</f>
        <v>
3199</v>
      </c>
      <c r="I64" s="181"/>
      <c r="J64" s="181"/>
      <c r="K64" s="181">
        <f>
'将来負担比率（分子）の構造'!L$43</f>
        <v>
3210</v>
      </c>
      <c r="L64" s="181"/>
      <c r="M64" s="181"/>
      <c r="N64" s="181">
        <f>
'将来負担比率（分子）の構造'!M$43</f>
        <v>
3080</v>
      </c>
      <c r="O64" s="181"/>
      <c r="P64" s="181"/>
    </row>
    <row r="65" spans="1:16" x14ac:dyDescent="0.15">
      <c r="A65" s="181" t="s">
        <v>
31</v>
      </c>
      <c r="B65" s="181">
        <f>
'将来負担比率（分子）の構造'!I$42</f>
        <v>
174</v>
      </c>
      <c r="C65" s="181"/>
      <c r="D65" s="181"/>
      <c r="E65" s="181">
        <f>
'将来負担比率（分子）の構造'!J$42</f>
        <v>
144</v>
      </c>
      <c r="F65" s="181"/>
      <c r="G65" s="181"/>
      <c r="H65" s="181">
        <f>
'将来負担比率（分子）の構造'!K$42</f>
        <v>
113</v>
      </c>
      <c r="I65" s="181"/>
      <c r="J65" s="181"/>
      <c r="K65" s="181">
        <f>
'将来負担比率（分子）の構造'!L$42</f>
        <v>
83</v>
      </c>
      <c r="L65" s="181"/>
      <c r="M65" s="181"/>
      <c r="N65" s="181">
        <f>
'将来負担比率（分子）の構造'!M$42</f>
        <v>
53</v>
      </c>
      <c r="O65" s="181"/>
      <c r="P65" s="181"/>
    </row>
    <row r="66" spans="1:16" x14ac:dyDescent="0.15">
      <c r="A66" s="181" t="s">
        <v>
30</v>
      </c>
      <c r="B66" s="181">
        <f>
'将来負担比率（分子）の構造'!I$41</f>
        <v>
20346</v>
      </c>
      <c r="C66" s="181"/>
      <c r="D66" s="181"/>
      <c r="E66" s="181">
        <f>
'将来負担比率（分子）の構造'!J$41</f>
        <v>
19917</v>
      </c>
      <c r="F66" s="181"/>
      <c r="G66" s="181"/>
      <c r="H66" s="181">
        <f>
'将来負担比率（分子）の構造'!K$41</f>
        <v>
19680</v>
      </c>
      <c r="I66" s="181"/>
      <c r="J66" s="181"/>
      <c r="K66" s="181">
        <f>
'将来負担比率（分子）の構造'!L$41</f>
        <v>
19503</v>
      </c>
      <c r="L66" s="181"/>
      <c r="M66" s="181"/>
      <c r="N66" s="181">
        <f>
'将来負担比率（分子）の構造'!M$41</f>
        <v>
19341</v>
      </c>
      <c r="O66" s="181"/>
      <c r="P66" s="181"/>
    </row>
    <row r="67" spans="1:16" x14ac:dyDescent="0.15">
      <c r="A67" s="181" t="s">
        <v>
74</v>
      </c>
      <c r="B67" s="181" t="e">
        <f>
NA()</f>
        <v>
#N/A</v>
      </c>
      <c r="C67" s="181">
        <f>
IF(ISNUMBER('将来負担比率（分子）の構造'!I$53), IF('将来負担比率（分子）の構造'!I$53 &lt; 0, 0, '将来負担比率（分子）の構造'!I$53), NA())</f>
        <v>
3920</v>
      </c>
      <c r="D67" s="181" t="e">
        <f>
NA()</f>
        <v>
#N/A</v>
      </c>
      <c r="E67" s="181" t="e">
        <f>
NA()</f>
        <v>
#N/A</v>
      </c>
      <c r="F67" s="181">
        <f>
IF(ISNUMBER('将来負担比率（分子）の構造'!J$53), IF('将来負担比率（分子）の構造'!J$53 &lt; 0, 0, '将来負担比率（分子）の構造'!J$53), NA())</f>
        <v>
3291</v>
      </c>
      <c r="G67" s="181" t="e">
        <f>
NA()</f>
        <v>
#N/A</v>
      </c>
      <c r="H67" s="181" t="e">
        <f>
NA()</f>
        <v>
#N/A</v>
      </c>
      <c r="I67" s="181">
        <f>
IF(ISNUMBER('将来負担比率（分子）の構造'!K$53), IF('将来負担比率（分子）の構造'!K$53 &lt; 0, 0, '将来負担比率（分子）の構造'!K$53), NA())</f>
        <v>
2534</v>
      </c>
      <c r="J67" s="181" t="e">
        <f>
NA()</f>
        <v>
#N/A</v>
      </c>
      <c r="K67" s="181" t="e">
        <f>
NA()</f>
        <v>
#N/A</v>
      </c>
      <c r="L67" s="181">
        <f>
IF(ISNUMBER('将来負担比率（分子）の構造'!L$53), IF('将来負担比率（分子）の構造'!L$53 &lt; 0, 0, '将来負担比率（分子）の構造'!L$53), NA())</f>
        <v>
2029</v>
      </c>
      <c r="M67" s="181" t="e">
        <f>
NA()</f>
        <v>
#N/A</v>
      </c>
      <c r="N67" s="181" t="e">
        <f>
NA()</f>
        <v>
#N/A</v>
      </c>
      <c r="O67" s="181">
        <f>
IF(ISNUMBER('将来負担比率（分子）の構造'!M$53), IF('将来負担比率（分子）の構造'!M$53 &lt; 0, 0, '将来負担比率（分子）の構造'!M$53), NA())</f>
        <v>
1439</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1784</v>
      </c>
      <c r="C72" s="185">
        <f>
基金残高に係る経年分析!G55</f>
        <v>
1866</v>
      </c>
      <c r="D72" s="185">
        <f>
基金残高に係る経年分析!H55</f>
        <v>
1866</v>
      </c>
    </row>
    <row r="73" spans="1:16" x14ac:dyDescent="0.15">
      <c r="A73" s="184" t="s">
        <v>
77</v>
      </c>
      <c r="B73" s="185">
        <f>
基金残高に係る経年分析!F56</f>
        <v>
0</v>
      </c>
      <c r="C73" s="185">
        <f>
基金残高に係る経年分析!G56</f>
        <v>
0</v>
      </c>
      <c r="D73" s="185">
        <f>
基金残高に係る経年分析!H56</f>
        <v>
0</v>
      </c>
    </row>
    <row r="74" spans="1:16" x14ac:dyDescent="0.15">
      <c r="A74" s="184" t="s">
        <v>
78</v>
      </c>
      <c r="B74" s="185">
        <f>
基金残高に係る経年分析!F57</f>
        <v>
2172</v>
      </c>
      <c r="C74" s="185">
        <f>
基金残高に係る経年分析!G57</f>
        <v>
2288</v>
      </c>
      <c r="D74" s="185">
        <f>
基金残高に係る経年分析!H57</f>
        <v>
2671</v>
      </c>
    </row>
  </sheetData>
  <sheetProtection algorithmName="SHA-512" hashValue="6INVhk+P5gf2uzIx9HcWJgRqW19V4gI2OXuGP9LnQOmFVrh40ecPFxrcBibuZpLtCYEOwijalLTFkaNztKlvhQ==" saltValue="WutGhLR9NoKGIxMAKqxA/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217</v>
      </c>
      <c r="DI1" s="622"/>
      <c r="DJ1" s="622"/>
      <c r="DK1" s="622"/>
      <c r="DL1" s="622"/>
      <c r="DM1" s="622"/>
      <c r="DN1" s="623"/>
      <c r="DO1" s="226"/>
      <c r="DP1" s="621" t="s">
        <v>
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
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
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
1</v>
      </c>
      <c r="C4" s="625"/>
      <c r="D4" s="625"/>
      <c r="E4" s="625"/>
      <c r="F4" s="625"/>
      <c r="G4" s="625"/>
      <c r="H4" s="625"/>
      <c r="I4" s="625"/>
      <c r="J4" s="625"/>
      <c r="K4" s="625"/>
      <c r="L4" s="625"/>
      <c r="M4" s="625"/>
      <c r="N4" s="625"/>
      <c r="O4" s="625"/>
      <c r="P4" s="625"/>
      <c r="Q4" s="626"/>
      <c r="R4" s="624" t="s">
        <v>
223</v>
      </c>
      <c r="S4" s="625"/>
      <c r="T4" s="625"/>
      <c r="U4" s="625"/>
      <c r="V4" s="625"/>
      <c r="W4" s="625"/>
      <c r="X4" s="625"/>
      <c r="Y4" s="626"/>
      <c r="Z4" s="624" t="s">
        <v>
224</v>
      </c>
      <c r="AA4" s="625"/>
      <c r="AB4" s="625"/>
      <c r="AC4" s="626"/>
      <c r="AD4" s="624" t="s">
        <v>
225</v>
      </c>
      <c r="AE4" s="625"/>
      <c r="AF4" s="625"/>
      <c r="AG4" s="625"/>
      <c r="AH4" s="625"/>
      <c r="AI4" s="625"/>
      <c r="AJ4" s="625"/>
      <c r="AK4" s="626"/>
      <c r="AL4" s="624" t="s">
        <v>
224</v>
      </c>
      <c r="AM4" s="625"/>
      <c r="AN4" s="625"/>
      <c r="AO4" s="626"/>
      <c r="AP4" s="630" t="s">
        <v>
226</v>
      </c>
      <c r="AQ4" s="630"/>
      <c r="AR4" s="630"/>
      <c r="AS4" s="630"/>
      <c r="AT4" s="630"/>
      <c r="AU4" s="630"/>
      <c r="AV4" s="630"/>
      <c r="AW4" s="630"/>
      <c r="AX4" s="630"/>
      <c r="AY4" s="630"/>
      <c r="AZ4" s="630"/>
      <c r="BA4" s="630"/>
      <c r="BB4" s="630"/>
      <c r="BC4" s="630"/>
      <c r="BD4" s="630"/>
      <c r="BE4" s="630"/>
      <c r="BF4" s="630"/>
      <c r="BG4" s="630" t="s">
        <v>
227</v>
      </c>
      <c r="BH4" s="630"/>
      <c r="BI4" s="630"/>
      <c r="BJ4" s="630"/>
      <c r="BK4" s="630"/>
      <c r="BL4" s="630"/>
      <c r="BM4" s="630"/>
      <c r="BN4" s="630"/>
      <c r="BO4" s="630" t="s">
        <v>
224</v>
      </c>
      <c r="BP4" s="630"/>
      <c r="BQ4" s="630"/>
      <c r="BR4" s="630"/>
      <c r="BS4" s="630" t="s">
        <v>
228</v>
      </c>
      <c r="BT4" s="630"/>
      <c r="BU4" s="630"/>
      <c r="BV4" s="630"/>
      <c r="BW4" s="630"/>
      <c r="BX4" s="630"/>
      <c r="BY4" s="630"/>
      <c r="BZ4" s="630"/>
      <c r="CA4" s="630"/>
      <c r="CB4" s="630"/>
      <c r="CD4" s="627" t="s">
        <v>
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
230</v>
      </c>
      <c r="C5" s="632"/>
      <c r="D5" s="632"/>
      <c r="E5" s="632"/>
      <c r="F5" s="632"/>
      <c r="G5" s="632"/>
      <c r="H5" s="632"/>
      <c r="I5" s="632"/>
      <c r="J5" s="632"/>
      <c r="K5" s="632"/>
      <c r="L5" s="632"/>
      <c r="M5" s="632"/>
      <c r="N5" s="632"/>
      <c r="O5" s="632"/>
      <c r="P5" s="632"/>
      <c r="Q5" s="633"/>
      <c r="R5" s="634">
        <v>
12879898</v>
      </c>
      <c r="S5" s="635"/>
      <c r="T5" s="635"/>
      <c r="U5" s="635"/>
      <c r="V5" s="635"/>
      <c r="W5" s="635"/>
      <c r="X5" s="635"/>
      <c r="Y5" s="636"/>
      <c r="Z5" s="637">
        <v>
43.1</v>
      </c>
      <c r="AA5" s="637"/>
      <c r="AB5" s="637"/>
      <c r="AC5" s="637"/>
      <c r="AD5" s="638">
        <v>
11905497</v>
      </c>
      <c r="AE5" s="638"/>
      <c r="AF5" s="638"/>
      <c r="AG5" s="638"/>
      <c r="AH5" s="638"/>
      <c r="AI5" s="638"/>
      <c r="AJ5" s="638"/>
      <c r="AK5" s="638"/>
      <c r="AL5" s="639">
        <v>
79.400000000000006</v>
      </c>
      <c r="AM5" s="640"/>
      <c r="AN5" s="640"/>
      <c r="AO5" s="641"/>
      <c r="AP5" s="631" t="s">
        <v>
231</v>
      </c>
      <c r="AQ5" s="632"/>
      <c r="AR5" s="632"/>
      <c r="AS5" s="632"/>
      <c r="AT5" s="632"/>
      <c r="AU5" s="632"/>
      <c r="AV5" s="632"/>
      <c r="AW5" s="632"/>
      <c r="AX5" s="632"/>
      <c r="AY5" s="632"/>
      <c r="AZ5" s="632"/>
      <c r="BA5" s="632"/>
      <c r="BB5" s="632"/>
      <c r="BC5" s="632"/>
      <c r="BD5" s="632"/>
      <c r="BE5" s="632"/>
      <c r="BF5" s="633"/>
      <c r="BG5" s="645">
        <v>
11905497</v>
      </c>
      <c r="BH5" s="646"/>
      <c r="BI5" s="646"/>
      <c r="BJ5" s="646"/>
      <c r="BK5" s="646"/>
      <c r="BL5" s="646"/>
      <c r="BM5" s="646"/>
      <c r="BN5" s="647"/>
      <c r="BO5" s="648">
        <v>
92.4</v>
      </c>
      <c r="BP5" s="648"/>
      <c r="BQ5" s="648"/>
      <c r="BR5" s="648"/>
      <c r="BS5" s="649">
        <v>
17739</v>
      </c>
      <c r="BT5" s="649"/>
      <c r="BU5" s="649"/>
      <c r="BV5" s="649"/>
      <c r="BW5" s="649"/>
      <c r="BX5" s="649"/>
      <c r="BY5" s="649"/>
      <c r="BZ5" s="649"/>
      <c r="CA5" s="649"/>
      <c r="CB5" s="653"/>
      <c r="CD5" s="627" t="s">
        <v>
226</v>
      </c>
      <c r="CE5" s="628"/>
      <c r="CF5" s="628"/>
      <c r="CG5" s="628"/>
      <c r="CH5" s="628"/>
      <c r="CI5" s="628"/>
      <c r="CJ5" s="628"/>
      <c r="CK5" s="628"/>
      <c r="CL5" s="628"/>
      <c r="CM5" s="628"/>
      <c r="CN5" s="628"/>
      <c r="CO5" s="628"/>
      <c r="CP5" s="628"/>
      <c r="CQ5" s="629"/>
      <c r="CR5" s="627" t="s">
        <v>
232</v>
      </c>
      <c r="CS5" s="628"/>
      <c r="CT5" s="628"/>
      <c r="CU5" s="628"/>
      <c r="CV5" s="628"/>
      <c r="CW5" s="628"/>
      <c r="CX5" s="628"/>
      <c r="CY5" s="629"/>
      <c r="CZ5" s="627" t="s">
        <v>
224</v>
      </c>
      <c r="DA5" s="628"/>
      <c r="DB5" s="628"/>
      <c r="DC5" s="629"/>
      <c r="DD5" s="627" t="s">
        <v>
233</v>
      </c>
      <c r="DE5" s="628"/>
      <c r="DF5" s="628"/>
      <c r="DG5" s="628"/>
      <c r="DH5" s="628"/>
      <c r="DI5" s="628"/>
      <c r="DJ5" s="628"/>
      <c r="DK5" s="628"/>
      <c r="DL5" s="628"/>
      <c r="DM5" s="628"/>
      <c r="DN5" s="628"/>
      <c r="DO5" s="628"/>
      <c r="DP5" s="629"/>
      <c r="DQ5" s="627" t="s">
        <v>
234</v>
      </c>
      <c r="DR5" s="628"/>
      <c r="DS5" s="628"/>
      <c r="DT5" s="628"/>
      <c r="DU5" s="628"/>
      <c r="DV5" s="628"/>
      <c r="DW5" s="628"/>
      <c r="DX5" s="628"/>
      <c r="DY5" s="628"/>
      <c r="DZ5" s="628"/>
      <c r="EA5" s="628"/>
      <c r="EB5" s="628"/>
      <c r="EC5" s="629"/>
    </row>
    <row r="6" spans="2:143" ht="11.25" customHeight="1" x14ac:dyDescent="0.15">
      <c r="B6" s="642" t="s">
        <v>
235</v>
      </c>
      <c r="C6" s="643"/>
      <c r="D6" s="643"/>
      <c r="E6" s="643"/>
      <c r="F6" s="643"/>
      <c r="G6" s="643"/>
      <c r="H6" s="643"/>
      <c r="I6" s="643"/>
      <c r="J6" s="643"/>
      <c r="K6" s="643"/>
      <c r="L6" s="643"/>
      <c r="M6" s="643"/>
      <c r="N6" s="643"/>
      <c r="O6" s="643"/>
      <c r="P6" s="643"/>
      <c r="Q6" s="644"/>
      <c r="R6" s="645">
        <v>
113774</v>
      </c>
      <c r="S6" s="646"/>
      <c r="T6" s="646"/>
      <c r="U6" s="646"/>
      <c r="V6" s="646"/>
      <c r="W6" s="646"/>
      <c r="X6" s="646"/>
      <c r="Y6" s="647"/>
      <c r="Z6" s="648">
        <v>
0.4</v>
      </c>
      <c r="AA6" s="648"/>
      <c r="AB6" s="648"/>
      <c r="AC6" s="648"/>
      <c r="AD6" s="649">
        <v>
113774</v>
      </c>
      <c r="AE6" s="649"/>
      <c r="AF6" s="649"/>
      <c r="AG6" s="649"/>
      <c r="AH6" s="649"/>
      <c r="AI6" s="649"/>
      <c r="AJ6" s="649"/>
      <c r="AK6" s="649"/>
      <c r="AL6" s="650">
        <v>
0.8</v>
      </c>
      <c r="AM6" s="651"/>
      <c r="AN6" s="651"/>
      <c r="AO6" s="652"/>
      <c r="AP6" s="642" t="s">
        <v>
236</v>
      </c>
      <c r="AQ6" s="643"/>
      <c r="AR6" s="643"/>
      <c r="AS6" s="643"/>
      <c r="AT6" s="643"/>
      <c r="AU6" s="643"/>
      <c r="AV6" s="643"/>
      <c r="AW6" s="643"/>
      <c r="AX6" s="643"/>
      <c r="AY6" s="643"/>
      <c r="AZ6" s="643"/>
      <c r="BA6" s="643"/>
      <c r="BB6" s="643"/>
      <c r="BC6" s="643"/>
      <c r="BD6" s="643"/>
      <c r="BE6" s="643"/>
      <c r="BF6" s="644"/>
      <c r="BG6" s="645">
        <v>
11905497</v>
      </c>
      <c r="BH6" s="646"/>
      <c r="BI6" s="646"/>
      <c r="BJ6" s="646"/>
      <c r="BK6" s="646"/>
      <c r="BL6" s="646"/>
      <c r="BM6" s="646"/>
      <c r="BN6" s="647"/>
      <c r="BO6" s="648">
        <v>
92.4</v>
      </c>
      <c r="BP6" s="648"/>
      <c r="BQ6" s="648"/>
      <c r="BR6" s="648"/>
      <c r="BS6" s="649">
        <v>
17739</v>
      </c>
      <c r="BT6" s="649"/>
      <c r="BU6" s="649"/>
      <c r="BV6" s="649"/>
      <c r="BW6" s="649"/>
      <c r="BX6" s="649"/>
      <c r="BY6" s="649"/>
      <c r="BZ6" s="649"/>
      <c r="CA6" s="649"/>
      <c r="CB6" s="653"/>
      <c r="CD6" s="656" t="s">
        <v>
237</v>
      </c>
      <c r="CE6" s="657"/>
      <c r="CF6" s="657"/>
      <c r="CG6" s="657"/>
      <c r="CH6" s="657"/>
      <c r="CI6" s="657"/>
      <c r="CJ6" s="657"/>
      <c r="CK6" s="657"/>
      <c r="CL6" s="657"/>
      <c r="CM6" s="657"/>
      <c r="CN6" s="657"/>
      <c r="CO6" s="657"/>
      <c r="CP6" s="657"/>
      <c r="CQ6" s="658"/>
      <c r="CR6" s="645">
        <v>
306491</v>
      </c>
      <c r="CS6" s="646"/>
      <c r="CT6" s="646"/>
      <c r="CU6" s="646"/>
      <c r="CV6" s="646"/>
      <c r="CW6" s="646"/>
      <c r="CX6" s="646"/>
      <c r="CY6" s="647"/>
      <c r="CZ6" s="639">
        <v>
1.1000000000000001</v>
      </c>
      <c r="DA6" s="640"/>
      <c r="DB6" s="640"/>
      <c r="DC6" s="659"/>
      <c r="DD6" s="654">
        <v>
1548</v>
      </c>
      <c r="DE6" s="646"/>
      <c r="DF6" s="646"/>
      <c r="DG6" s="646"/>
      <c r="DH6" s="646"/>
      <c r="DI6" s="646"/>
      <c r="DJ6" s="646"/>
      <c r="DK6" s="646"/>
      <c r="DL6" s="646"/>
      <c r="DM6" s="646"/>
      <c r="DN6" s="646"/>
      <c r="DO6" s="646"/>
      <c r="DP6" s="647"/>
      <c r="DQ6" s="654">
        <v>
306412</v>
      </c>
      <c r="DR6" s="646"/>
      <c r="DS6" s="646"/>
      <c r="DT6" s="646"/>
      <c r="DU6" s="646"/>
      <c r="DV6" s="646"/>
      <c r="DW6" s="646"/>
      <c r="DX6" s="646"/>
      <c r="DY6" s="646"/>
      <c r="DZ6" s="646"/>
      <c r="EA6" s="646"/>
      <c r="EB6" s="646"/>
      <c r="EC6" s="655"/>
    </row>
    <row r="7" spans="2:143" ht="11.25" customHeight="1" x14ac:dyDescent="0.15">
      <c r="B7" s="642" t="s">
        <v>
238</v>
      </c>
      <c r="C7" s="643"/>
      <c r="D7" s="643"/>
      <c r="E7" s="643"/>
      <c r="F7" s="643"/>
      <c r="G7" s="643"/>
      <c r="H7" s="643"/>
      <c r="I7" s="643"/>
      <c r="J7" s="643"/>
      <c r="K7" s="643"/>
      <c r="L7" s="643"/>
      <c r="M7" s="643"/>
      <c r="N7" s="643"/>
      <c r="O7" s="643"/>
      <c r="P7" s="643"/>
      <c r="Q7" s="644"/>
      <c r="R7" s="645">
        <v>
21639</v>
      </c>
      <c r="S7" s="646"/>
      <c r="T7" s="646"/>
      <c r="U7" s="646"/>
      <c r="V7" s="646"/>
      <c r="W7" s="646"/>
      <c r="X7" s="646"/>
      <c r="Y7" s="647"/>
      <c r="Z7" s="648">
        <v>
0.1</v>
      </c>
      <c r="AA7" s="648"/>
      <c r="AB7" s="648"/>
      <c r="AC7" s="648"/>
      <c r="AD7" s="649">
        <v>
21639</v>
      </c>
      <c r="AE7" s="649"/>
      <c r="AF7" s="649"/>
      <c r="AG7" s="649"/>
      <c r="AH7" s="649"/>
      <c r="AI7" s="649"/>
      <c r="AJ7" s="649"/>
      <c r="AK7" s="649"/>
      <c r="AL7" s="650">
        <v>
0.1</v>
      </c>
      <c r="AM7" s="651"/>
      <c r="AN7" s="651"/>
      <c r="AO7" s="652"/>
      <c r="AP7" s="642" t="s">
        <v>
239</v>
      </c>
      <c r="AQ7" s="643"/>
      <c r="AR7" s="643"/>
      <c r="AS7" s="643"/>
      <c r="AT7" s="643"/>
      <c r="AU7" s="643"/>
      <c r="AV7" s="643"/>
      <c r="AW7" s="643"/>
      <c r="AX7" s="643"/>
      <c r="AY7" s="643"/>
      <c r="AZ7" s="643"/>
      <c r="BA7" s="643"/>
      <c r="BB7" s="643"/>
      <c r="BC7" s="643"/>
      <c r="BD7" s="643"/>
      <c r="BE7" s="643"/>
      <c r="BF7" s="644"/>
      <c r="BG7" s="645">
        <v>
7245259</v>
      </c>
      <c r="BH7" s="646"/>
      <c r="BI7" s="646"/>
      <c r="BJ7" s="646"/>
      <c r="BK7" s="646"/>
      <c r="BL7" s="646"/>
      <c r="BM7" s="646"/>
      <c r="BN7" s="647"/>
      <c r="BO7" s="648">
        <v>
56.3</v>
      </c>
      <c r="BP7" s="648"/>
      <c r="BQ7" s="648"/>
      <c r="BR7" s="648"/>
      <c r="BS7" s="649">
        <v>
17739</v>
      </c>
      <c r="BT7" s="649"/>
      <c r="BU7" s="649"/>
      <c r="BV7" s="649"/>
      <c r="BW7" s="649"/>
      <c r="BX7" s="649"/>
      <c r="BY7" s="649"/>
      <c r="BZ7" s="649"/>
      <c r="CA7" s="649"/>
      <c r="CB7" s="653"/>
      <c r="CD7" s="660" t="s">
        <v>
240</v>
      </c>
      <c r="CE7" s="661"/>
      <c r="CF7" s="661"/>
      <c r="CG7" s="661"/>
      <c r="CH7" s="661"/>
      <c r="CI7" s="661"/>
      <c r="CJ7" s="661"/>
      <c r="CK7" s="661"/>
      <c r="CL7" s="661"/>
      <c r="CM7" s="661"/>
      <c r="CN7" s="661"/>
      <c r="CO7" s="661"/>
      <c r="CP7" s="661"/>
      <c r="CQ7" s="662"/>
      <c r="CR7" s="645">
        <v>
2890202</v>
      </c>
      <c r="CS7" s="646"/>
      <c r="CT7" s="646"/>
      <c r="CU7" s="646"/>
      <c r="CV7" s="646"/>
      <c r="CW7" s="646"/>
      <c r="CX7" s="646"/>
      <c r="CY7" s="647"/>
      <c r="CZ7" s="648">
        <v>
10</v>
      </c>
      <c r="DA7" s="648"/>
      <c r="DB7" s="648"/>
      <c r="DC7" s="648"/>
      <c r="DD7" s="654">
        <v>
7224</v>
      </c>
      <c r="DE7" s="646"/>
      <c r="DF7" s="646"/>
      <c r="DG7" s="646"/>
      <c r="DH7" s="646"/>
      <c r="DI7" s="646"/>
      <c r="DJ7" s="646"/>
      <c r="DK7" s="646"/>
      <c r="DL7" s="646"/>
      <c r="DM7" s="646"/>
      <c r="DN7" s="646"/>
      <c r="DO7" s="646"/>
      <c r="DP7" s="647"/>
      <c r="DQ7" s="654">
        <v>
2513853</v>
      </c>
      <c r="DR7" s="646"/>
      <c r="DS7" s="646"/>
      <c r="DT7" s="646"/>
      <c r="DU7" s="646"/>
      <c r="DV7" s="646"/>
      <c r="DW7" s="646"/>
      <c r="DX7" s="646"/>
      <c r="DY7" s="646"/>
      <c r="DZ7" s="646"/>
      <c r="EA7" s="646"/>
      <c r="EB7" s="646"/>
      <c r="EC7" s="655"/>
    </row>
    <row r="8" spans="2:143" ht="11.25" customHeight="1" x14ac:dyDescent="0.15">
      <c r="B8" s="642" t="s">
        <v>
241</v>
      </c>
      <c r="C8" s="643"/>
      <c r="D8" s="643"/>
      <c r="E8" s="643"/>
      <c r="F8" s="643"/>
      <c r="G8" s="643"/>
      <c r="H8" s="643"/>
      <c r="I8" s="643"/>
      <c r="J8" s="643"/>
      <c r="K8" s="643"/>
      <c r="L8" s="643"/>
      <c r="M8" s="643"/>
      <c r="N8" s="643"/>
      <c r="O8" s="643"/>
      <c r="P8" s="643"/>
      <c r="Q8" s="644"/>
      <c r="R8" s="645">
        <v>
107589</v>
      </c>
      <c r="S8" s="646"/>
      <c r="T8" s="646"/>
      <c r="U8" s="646"/>
      <c r="V8" s="646"/>
      <c r="W8" s="646"/>
      <c r="X8" s="646"/>
      <c r="Y8" s="647"/>
      <c r="Z8" s="648">
        <v>
0.4</v>
      </c>
      <c r="AA8" s="648"/>
      <c r="AB8" s="648"/>
      <c r="AC8" s="648"/>
      <c r="AD8" s="649">
        <v>
107589</v>
      </c>
      <c r="AE8" s="649"/>
      <c r="AF8" s="649"/>
      <c r="AG8" s="649"/>
      <c r="AH8" s="649"/>
      <c r="AI8" s="649"/>
      <c r="AJ8" s="649"/>
      <c r="AK8" s="649"/>
      <c r="AL8" s="650">
        <v>
0.7</v>
      </c>
      <c r="AM8" s="651"/>
      <c r="AN8" s="651"/>
      <c r="AO8" s="652"/>
      <c r="AP8" s="642" t="s">
        <v>
242</v>
      </c>
      <c r="AQ8" s="643"/>
      <c r="AR8" s="643"/>
      <c r="AS8" s="643"/>
      <c r="AT8" s="643"/>
      <c r="AU8" s="643"/>
      <c r="AV8" s="643"/>
      <c r="AW8" s="643"/>
      <c r="AX8" s="643"/>
      <c r="AY8" s="643"/>
      <c r="AZ8" s="643"/>
      <c r="BA8" s="643"/>
      <c r="BB8" s="643"/>
      <c r="BC8" s="643"/>
      <c r="BD8" s="643"/>
      <c r="BE8" s="643"/>
      <c r="BF8" s="644"/>
      <c r="BG8" s="645">
        <v>
157085</v>
      </c>
      <c r="BH8" s="646"/>
      <c r="BI8" s="646"/>
      <c r="BJ8" s="646"/>
      <c r="BK8" s="646"/>
      <c r="BL8" s="646"/>
      <c r="BM8" s="646"/>
      <c r="BN8" s="647"/>
      <c r="BO8" s="648">
        <v>
1.2</v>
      </c>
      <c r="BP8" s="648"/>
      <c r="BQ8" s="648"/>
      <c r="BR8" s="648"/>
      <c r="BS8" s="654" t="s">
        <v>
243</v>
      </c>
      <c r="BT8" s="646"/>
      <c r="BU8" s="646"/>
      <c r="BV8" s="646"/>
      <c r="BW8" s="646"/>
      <c r="BX8" s="646"/>
      <c r="BY8" s="646"/>
      <c r="BZ8" s="646"/>
      <c r="CA8" s="646"/>
      <c r="CB8" s="655"/>
      <c r="CD8" s="660" t="s">
        <v>
244</v>
      </c>
      <c r="CE8" s="661"/>
      <c r="CF8" s="661"/>
      <c r="CG8" s="661"/>
      <c r="CH8" s="661"/>
      <c r="CI8" s="661"/>
      <c r="CJ8" s="661"/>
      <c r="CK8" s="661"/>
      <c r="CL8" s="661"/>
      <c r="CM8" s="661"/>
      <c r="CN8" s="661"/>
      <c r="CO8" s="661"/>
      <c r="CP8" s="661"/>
      <c r="CQ8" s="662"/>
      <c r="CR8" s="645">
        <v>
15494486</v>
      </c>
      <c r="CS8" s="646"/>
      <c r="CT8" s="646"/>
      <c r="CU8" s="646"/>
      <c r="CV8" s="646"/>
      <c r="CW8" s="646"/>
      <c r="CX8" s="646"/>
      <c r="CY8" s="647"/>
      <c r="CZ8" s="648">
        <v>
53.7</v>
      </c>
      <c r="DA8" s="648"/>
      <c r="DB8" s="648"/>
      <c r="DC8" s="648"/>
      <c r="DD8" s="654">
        <v>
952928</v>
      </c>
      <c r="DE8" s="646"/>
      <c r="DF8" s="646"/>
      <c r="DG8" s="646"/>
      <c r="DH8" s="646"/>
      <c r="DI8" s="646"/>
      <c r="DJ8" s="646"/>
      <c r="DK8" s="646"/>
      <c r="DL8" s="646"/>
      <c r="DM8" s="646"/>
      <c r="DN8" s="646"/>
      <c r="DO8" s="646"/>
      <c r="DP8" s="647"/>
      <c r="DQ8" s="654">
        <v>
7150888</v>
      </c>
      <c r="DR8" s="646"/>
      <c r="DS8" s="646"/>
      <c r="DT8" s="646"/>
      <c r="DU8" s="646"/>
      <c r="DV8" s="646"/>
      <c r="DW8" s="646"/>
      <c r="DX8" s="646"/>
      <c r="DY8" s="646"/>
      <c r="DZ8" s="646"/>
      <c r="EA8" s="646"/>
      <c r="EB8" s="646"/>
      <c r="EC8" s="655"/>
    </row>
    <row r="9" spans="2:143" ht="11.25" customHeight="1" x14ac:dyDescent="0.15">
      <c r="B9" s="642" t="s">
        <v>
245</v>
      </c>
      <c r="C9" s="643"/>
      <c r="D9" s="643"/>
      <c r="E9" s="643"/>
      <c r="F9" s="643"/>
      <c r="G9" s="643"/>
      <c r="H9" s="643"/>
      <c r="I9" s="643"/>
      <c r="J9" s="643"/>
      <c r="K9" s="643"/>
      <c r="L9" s="643"/>
      <c r="M9" s="643"/>
      <c r="N9" s="643"/>
      <c r="O9" s="643"/>
      <c r="P9" s="643"/>
      <c r="Q9" s="644"/>
      <c r="R9" s="645">
        <v>
66360</v>
      </c>
      <c r="S9" s="646"/>
      <c r="T9" s="646"/>
      <c r="U9" s="646"/>
      <c r="V9" s="646"/>
      <c r="W9" s="646"/>
      <c r="X9" s="646"/>
      <c r="Y9" s="647"/>
      <c r="Z9" s="648">
        <v>
0.2</v>
      </c>
      <c r="AA9" s="648"/>
      <c r="AB9" s="648"/>
      <c r="AC9" s="648"/>
      <c r="AD9" s="649">
        <v>
66360</v>
      </c>
      <c r="AE9" s="649"/>
      <c r="AF9" s="649"/>
      <c r="AG9" s="649"/>
      <c r="AH9" s="649"/>
      <c r="AI9" s="649"/>
      <c r="AJ9" s="649"/>
      <c r="AK9" s="649"/>
      <c r="AL9" s="650">
        <v>
0.4</v>
      </c>
      <c r="AM9" s="651"/>
      <c r="AN9" s="651"/>
      <c r="AO9" s="652"/>
      <c r="AP9" s="642" t="s">
        <v>
246</v>
      </c>
      <c r="AQ9" s="643"/>
      <c r="AR9" s="643"/>
      <c r="AS9" s="643"/>
      <c r="AT9" s="643"/>
      <c r="AU9" s="643"/>
      <c r="AV9" s="643"/>
      <c r="AW9" s="643"/>
      <c r="AX9" s="643"/>
      <c r="AY9" s="643"/>
      <c r="AZ9" s="643"/>
      <c r="BA9" s="643"/>
      <c r="BB9" s="643"/>
      <c r="BC9" s="643"/>
      <c r="BD9" s="643"/>
      <c r="BE9" s="643"/>
      <c r="BF9" s="644"/>
      <c r="BG9" s="645">
        <v>
6748687</v>
      </c>
      <c r="BH9" s="646"/>
      <c r="BI9" s="646"/>
      <c r="BJ9" s="646"/>
      <c r="BK9" s="646"/>
      <c r="BL9" s="646"/>
      <c r="BM9" s="646"/>
      <c r="BN9" s="647"/>
      <c r="BO9" s="648">
        <v>
52.4</v>
      </c>
      <c r="BP9" s="648"/>
      <c r="BQ9" s="648"/>
      <c r="BR9" s="648"/>
      <c r="BS9" s="654" t="s">
        <v>
247</v>
      </c>
      <c r="BT9" s="646"/>
      <c r="BU9" s="646"/>
      <c r="BV9" s="646"/>
      <c r="BW9" s="646"/>
      <c r="BX9" s="646"/>
      <c r="BY9" s="646"/>
      <c r="BZ9" s="646"/>
      <c r="CA9" s="646"/>
      <c r="CB9" s="655"/>
      <c r="CD9" s="660" t="s">
        <v>
248</v>
      </c>
      <c r="CE9" s="661"/>
      <c r="CF9" s="661"/>
      <c r="CG9" s="661"/>
      <c r="CH9" s="661"/>
      <c r="CI9" s="661"/>
      <c r="CJ9" s="661"/>
      <c r="CK9" s="661"/>
      <c r="CL9" s="661"/>
      <c r="CM9" s="661"/>
      <c r="CN9" s="661"/>
      <c r="CO9" s="661"/>
      <c r="CP9" s="661"/>
      <c r="CQ9" s="662"/>
      <c r="CR9" s="645">
        <v>
1947246</v>
      </c>
      <c r="CS9" s="646"/>
      <c r="CT9" s="646"/>
      <c r="CU9" s="646"/>
      <c r="CV9" s="646"/>
      <c r="CW9" s="646"/>
      <c r="CX9" s="646"/>
      <c r="CY9" s="647"/>
      <c r="CZ9" s="648">
        <v>
6.7</v>
      </c>
      <c r="DA9" s="648"/>
      <c r="DB9" s="648"/>
      <c r="DC9" s="648"/>
      <c r="DD9" s="654">
        <v>
8497</v>
      </c>
      <c r="DE9" s="646"/>
      <c r="DF9" s="646"/>
      <c r="DG9" s="646"/>
      <c r="DH9" s="646"/>
      <c r="DI9" s="646"/>
      <c r="DJ9" s="646"/>
      <c r="DK9" s="646"/>
      <c r="DL9" s="646"/>
      <c r="DM9" s="646"/>
      <c r="DN9" s="646"/>
      <c r="DO9" s="646"/>
      <c r="DP9" s="647"/>
      <c r="DQ9" s="654">
        <v>
1299902</v>
      </c>
      <c r="DR9" s="646"/>
      <c r="DS9" s="646"/>
      <c r="DT9" s="646"/>
      <c r="DU9" s="646"/>
      <c r="DV9" s="646"/>
      <c r="DW9" s="646"/>
      <c r="DX9" s="646"/>
      <c r="DY9" s="646"/>
      <c r="DZ9" s="646"/>
      <c r="EA9" s="646"/>
      <c r="EB9" s="646"/>
      <c r="EC9" s="655"/>
    </row>
    <row r="10" spans="2:143" ht="11.25" customHeight="1" x14ac:dyDescent="0.15">
      <c r="B10" s="642" t="s">
        <v>
249</v>
      </c>
      <c r="C10" s="643"/>
      <c r="D10" s="643"/>
      <c r="E10" s="643"/>
      <c r="F10" s="643"/>
      <c r="G10" s="643"/>
      <c r="H10" s="643"/>
      <c r="I10" s="643"/>
      <c r="J10" s="643"/>
      <c r="K10" s="643"/>
      <c r="L10" s="643"/>
      <c r="M10" s="643"/>
      <c r="N10" s="643"/>
      <c r="O10" s="643"/>
      <c r="P10" s="643"/>
      <c r="Q10" s="644"/>
      <c r="R10" s="645" t="s">
        <v>
243</v>
      </c>
      <c r="S10" s="646"/>
      <c r="T10" s="646"/>
      <c r="U10" s="646"/>
      <c r="V10" s="646"/>
      <c r="W10" s="646"/>
      <c r="X10" s="646"/>
      <c r="Y10" s="647"/>
      <c r="Z10" s="648" t="s">
        <v>
247</v>
      </c>
      <c r="AA10" s="648"/>
      <c r="AB10" s="648"/>
      <c r="AC10" s="648"/>
      <c r="AD10" s="649" t="s">
        <v>
247</v>
      </c>
      <c r="AE10" s="649"/>
      <c r="AF10" s="649"/>
      <c r="AG10" s="649"/>
      <c r="AH10" s="649"/>
      <c r="AI10" s="649"/>
      <c r="AJ10" s="649"/>
      <c r="AK10" s="649"/>
      <c r="AL10" s="650" t="s">
        <v>
247</v>
      </c>
      <c r="AM10" s="651"/>
      <c r="AN10" s="651"/>
      <c r="AO10" s="652"/>
      <c r="AP10" s="642" t="s">
        <v>
250</v>
      </c>
      <c r="AQ10" s="643"/>
      <c r="AR10" s="643"/>
      <c r="AS10" s="643"/>
      <c r="AT10" s="643"/>
      <c r="AU10" s="643"/>
      <c r="AV10" s="643"/>
      <c r="AW10" s="643"/>
      <c r="AX10" s="643"/>
      <c r="AY10" s="643"/>
      <c r="AZ10" s="643"/>
      <c r="BA10" s="643"/>
      <c r="BB10" s="643"/>
      <c r="BC10" s="643"/>
      <c r="BD10" s="643"/>
      <c r="BE10" s="643"/>
      <c r="BF10" s="644"/>
      <c r="BG10" s="645">
        <v>
147264</v>
      </c>
      <c r="BH10" s="646"/>
      <c r="BI10" s="646"/>
      <c r="BJ10" s="646"/>
      <c r="BK10" s="646"/>
      <c r="BL10" s="646"/>
      <c r="BM10" s="646"/>
      <c r="BN10" s="647"/>
      <c r="BO10" s="648">
        <v>
1.1000000000000001</v>
      </c>
      <c r="BP10" s="648"/>
      <c r="BQ10" s="648"/>
      <c r="BR10" s="648"/>
      <c r="BS10" s="654" t="s">
        <v>
247</v>
      </c>
      <c r="BT10" s="646"/>
      <c r="BU10" s="646"/>
      <c r="BV10" s="646"/>
      <c r="BW10" s="646"/>
      <c r="BX10" s="646"/>
      <c r="BY10" s="646"/>
      <c r="BZ10" s="646"/>
      <c r="CA10" s="646"/>
      <c r="CB10" s="655"/>
      <c r="CD10" s="660" t="s">
        <v>
251</v>
      </c>
      <c r="CE10" s="661"/>
      <c r="CF10" s="661"/>
      <c r="CG10" s="661"/>
      <c r="CH10" s="661"/>
      <c r="CI10" s="661"/>
      <c r="CJ10" s="661"/>
      <c r="CK10" s="661"/>
      <c r="CL10" s="661"/>
      <c r="CM10" s="661"/>
      <c r="CN10" s="661"/>
      <c r="CO10" s="661"/>
      <c r="CP10" s="661"/>
      <c r="CQ10" s="662"/>
      <c r="CR10" s="645">
        <v>
76926</v>
      </c>
      <c r="CS10" s="646"/>
      <c r="CT10" s="646"/>
      <c r="CU10" s="646"/>
      <c r="CV10" s="646"/>
      <c r="CW10" s="646"/>
      <c r="CX10" s="646"/>
      <c r="CY10" s="647"/>
      <c r="CZ10" s="648">
        <v>
0.3</v>
      </c>
      <c r="DA10" s="648"/>
      <c r="DB10" s="648"/>
      <c r="DC10" s="648"/>
      <c r="DD10" s="654" t="s">
        <v>
247</v>
      </c>
      <c r="DE10" s="646"/>
      <c r="DF10" s="646"/>
      <c r="DG10" s="646"/>
      <c r="DH10" s="646"/>
      <c r="DI10" s="646"/>
      <c r="DJ10" s="646"/>
      <c r="DK10" s="646"/>
      <c r="DL10" s="646"/>
      <c r="DM10" s="646"/>
      <c r="DN10" s="646"/>
      <c r="DO10" s="646"/>
      <c r="DP10" s="647"/>
      <c r="DQ10" s="654">
        <v>
51046</v>
      </c>
      <c r="DR10" s="646"/>
      <c r="DS10" s="646"/>
      <c r="DT10" s="646"/>
      <c r="DU10" s="646"/>
      <c r="DV10" s="646"/>
      <c r="DW10" s="646"/>
      <c r="DX10" s="646"/>
      <c r="DY10" s="646"/>
      <c r="DZ10" s="646"/>
      <c r="EA10" s="646"/>
      <c r="EB10" s="646"/>
      <c r="EC10" s="655"/>
    </row>
    <row r="11" spans="2:143" ht="11.25" customHeight="1" x14ac:dyDescent="0.15">
      <c r="B11" s="642" t="s">
        <v>
252</v>
      </c>
      <c r="C11" s="643"/>
      <c r="D11" s="643"/>
      <c r="E11" s="643"/>
      <c r="F11" s="643"/>
      <c r="G11" s="643"/>
      <c r="H11" s="643"/>
      <c r="I11" s="643"/>
      <c r="J11" s="643"/>
      <c r="K11" s="643"/>
      <c r="L11" s="643"/>
      <c r="M11" s="643"/>
      <c r="N11" s="643"/>
      <c r="O11" s="643"/>
      <c r="P11" s="643"/>
      <c r="Q11" s="644"/>
      <c r="R11" s="645">
        <v>
1244065</v>
      </c>
      <c r="S11" s="646"/>
      <c r="T11" s="646"/>
      <c r="U11" s="646"/>
      <c r="V11" s="646"/>
      <c r="W11" s="646"/>
      <c r="X11" s="646"/>
      <c r="Y11" s="647"/>
      <c r="Z11" s="650">
        <v>
4.2</v>
      </c>
      <c r="AA11" s="651"/>
      <c r="AB11" s="651"/>
      <c r="AC11" s="663"/>
      <c r="AD11" s="654">
        <v>
1244065</v>
      </c>
      <c r="AE11" s="646"/>
      <c r="AF11" s="646"/>
      <c r="AG11" s="646"/>
      <c r="AH11" s="646"/>
      <c r="AI11" s="646"/>
      <c r="AJ11" s="646"/>
      <c r="AK11" s="647"/>
      <c r="AL11" s="650">
        <v>
8.3000000000000007</v>
      </c>
      <c r="AM11" s="651"/>
      <c r="AN11" s="651"/>
      <c r="AO11" s="652"/>
      <c r="AP11" s="642" t="s">
        <v>
253</v>
      </c>
      <c r="AQ11" s="643"/>
      <c r="AR11" s="643"/>
      <c r="AS11" s="643"/>
      <c r="AT11" s="643"/>
      <c r="AU11" s="643"/>
      <c r="AV11" s="643"/>
      <c r="AW11" s="643"/>
      <c r="AX11" s="643"/>
      <c r="AY11" s="643"/>
      <c r="AZ11" s="643"/>
      <c r="BA11" s="643"/>
      <c r="BB11" s="643"/>
      <c r="BC11" s="643"/>
      <c r="BD11" s="643"/>
      <c r="BE11" s="643"/>
      <c r="BF11" s="644"/>
      <c r="BG11" s="645">
        <v>
192223</v>
      </c>
      <c r="BH11" s="646"/>
      <c r="BI11" s="646"/>
      <c r="BJ11" s="646"/>
      <c r="BK11" s="646"/>
      <c r="BL11" s="646"/>
      <c r="BM11" s="646"/>
      <c r="BN11" s="647"/>
      <c r="BO11" s="648">
        <v>
1.5</v>
      </c>
      <c r="BP11" s="648"/>
      <c r="BQ11" s="648"/>
      <c r="BR11" s="648"/>
      <c r="BS11" s="654">
        <v>
17739</v>
      </c>
      <c r="BT11" s="646"/>
      <c r="BU11" s="646"/>
      <c r="BV11" s="646"/>
      <c r="BW11" s="646"/>
      <c r="BX11" s="646"/>
      <c r="BY11" s="646"/>
      <c r="BZ11" s="646"/>
      <c r="CA11" s="646"/>
      <c r="CB11" s="655"/>
      <c r="CD11" s="660" t="s">
        <v>
254</v>
      </c>
      <c r="CE11" s="661"/>
      <c r="CF11" s="661"/>
      <c r="CG11" s="661"/>
      <c r="CH11" s="661"/>
      <c r="CI11" s="661"/>
      <c r="CJ11" s="661"/>
      <c r="CK11" s="661"/>
      <c r="CL11" s="661"/>
      <c r="CM11" s="661"/>
      <c r="CN11" s="661"/>
      <c r="CO11" s="661"/>
      <c r="CP11" s="661"/>
      <c r="CQ11" s="662"/>
      <c r="CR11" s="645">
        <v>
38095</v>
      </c>
      <c r="CS11" s="646"/>
      <c r="CT11" s="646"/>
      <c r="CU11" s="646"/>
      <c r="CV11" s="646"/>
      <c r="CW11" s="646"/>
      <c r="CX11" s="646"/>
      <c r="CY11" s="647"/>
      <c r="CZ11" s="648">
        <v>
0.1</v>
      </c>
      <c r="DA11" s="648"/>
      <c r="DB11" s="648"/>
      <c r="DC11" s="648"/>
      <c r="DD11" s="654">
        <v>
8800</v>
      </c>
      <c r="DE11" s="646"/>
      <c r="DF11" s="646"/>
      <c r="DG11" s="646"/>
      <c r="DH11" s="646"/>
      <c r="DI11" s="646"/>
      <c r="DJ11" s="646"/>
      <c r="DK11" s="646"/>
      <c r="DL11" s="646"/>
      <c r="DM11" s="646"/>
      <c r="DN11" s="646"/>
      <c r="DO11" s="646"/>
      <c r="DP11" s="647"/>
      <c r="DQ11" s="654">
        <v>
30001</v>
      </c>
      <c r="DR11" s="646"/>
      <c r="DS11" s="646"/>
      <c r="DT11" s="646"/>
      <c r="DU11" s="646"/>
      <c r="DV11" s="646"/>
      <c r="DW11" s="646"/>
      <c r="DX11" s="646"/>
      <c r="DY11" s="646"/>
      <c r="DZ11" s="646"/>
      <c r="EA11" s="646"/>
      <c r="EB11" s="646"/>
      <c r="EC11" s="655"/>
    </row>
    <row r="12" spans="2:143" ht="11.25" customHeight="1" x14ac:dyDescent="0.15">
      <c r="B12" s="642" t="s">
        <v>
255</v>
      </c>
      <c r="C12" s="643"/>
      <c r="D12" s="643"/>
      <c r="E12" s="643"/>
      <c r="F12" s="643"/>
      <c r="G12" s="643"/>
      <c r="H12" s="643"/>
      <c r="I12" s="643"/>
      <c r="J12" s="643"/>
      <c r="K12" s="643"/>
      <c r="L12" s="643"/>
      <c r="M12" s="643"/>
      <c r="N12" s="643"/>
      <c r="O12" s="643"/>
      <c r="P12" s="643"/>
      <c r="Q12" s="644"/>
      <c r="R12" s="645" t="s">
        <v>
247</v>
      </c>
      <c r="S12" s="646"/>
      <c r="T12" s="646"/>
      <c r="U12" s="646"/>
      <c r="V12" s="646"/>
      <c r="W12" s="646"/>
      <c r="X12" s="646"/>
      <c r="Y12" s="647"/>
      <c r="Z12" s="648" t="s">
        <v>
243</v>
      </c>
      <c r="AA12" s="648"/>
      <c r="AB12" s="648"/>
      <c r="AC12" s="648"/>
      <c r="AD12" s="649" t="s">
        <v>
247</v>
      </c>
      <c r="AE12" s="649"/>
      <c r="AF12" s="649"/>
      <c r="AG12" s="649"/>
      <c r="AH12" s="649"/>
      <c r="AI12" s="649"/>
      <c r="AJ12" s="649"/>
      <c r="AK12" s="649"/>
      <c r="AL12" s="650" t="s">
        <v>
247</v>
      </c>
      <c r="AM12" s="651"/>
      <c r="AN12" s="651"/>
      <c r="AO12" s="652"/>
      <c r="AP12" s="642" t="s">
        <v>
256</v>
      </c>
      <c r="AQ12" s="643"/>
      <c r="AR12" s="643"/>
      <c r="AS12" s="643"/>
      <c r="AT12" s="643"/>
      <c r="AU12" s="643"/>
      <c r="AV12" s="643"/>
      <c r="AW12" s="643"/>
      <c r="AX12" s="643"/>
      <c r="AY12" s="643"/>
      <c r="AZ12" s="643"/>
      <c r="BA12" s="643"/>
      <c r="BB12" s="643"/>
      <c r="BC12" s="643"/>
      <c r="BD12" s="643"/>
      <c r="BE12" s="643"/>
      <c r="BF12" s="644"/>
      <c r="BG12" s="645">
        <v>
4273498</v>
      </c>
      <c r="BH12" s="646"/>
      <c r="BI12" s="646"/>
      <c r="BJ12" s="646"/>
      <c r="BK12" s="646"/>
      <c r="BL12" s="646"/>
      <c r="BM12" s="646"/>
      <c r="BN12" s="647"/>
      <c r="BO12" s="648">
        <v>
33.200000000000003</v>
      </c>
      <c r="BP12" s="648"/>
      <c r="BQ12" s="648"/>
      <c r="BR12" s="648"/>
      <c r="BS12" s="654" t="s">
        <v>
243</v>
      </c>
      <c r="BT12" s="646"/>
      <c r="BU12" s="646"/>
      <c r="BV12" s="646"/>
      <c r="BW12" s="646"/>
      <c r="BX12" s="646"/>
      <c r="BY12" s="646"/>
      <c r="BZ12" s="646"/>
      <c r="CA12" s="646"/>
      <c r="CB12" s="655"/>
      <c r="CD12" s="660" t="s">
        <v>
257</v>
      </c>
      <c r="CE12" s="661"/>
      <c r="CF12" s="661"/>
      <c r="CG12" s="661"/>
      <c r="CH12" s="661"/>
      <c r="CI12" s="661"/>
      <c r="CJ12" s="661"/>
      <c r="CK12" s="661"/>
      <c r="CL12" s="661"/>
      <c r="CM12" s="661"/>
      <c r="CN12" s="661"/>
      <c r="CO12" s="661"/>
      <c r="CP12" s="661"/>
      <c r="CQ12" s="662"/>
      <c r="CR12" s="645">
        <v>
187229</v>
      </c>
      <c r="CS12" s="646"/>
      <c r="CT12" s="646"/>
      <c r="CU12" s="646"/>
      <c r="CV12" s="646"/>
      <c r="CW12" s="646"/>
      <c r="CX12" s="646"/>
      <c r="CY12" s="647"/>
      <c r="CZ12" s="648">
        <v>
0.6</v>
      </c>
      <c r="DA12" s="648"/>
      <c r="DB12" s="648"/>
      <c r="DC12" s="648"/>
      <c r="DD12" s="654" t="s">
        <v>
243</v>
      </c>
      <c r="DE12" s="646"/>
      <c r="DF12" s="646"/>
      <c r="DG12" s="646"/>
      <c r="DH12" s="646"/>
      <c r="DI12" s="646"/>
      <c r="DJ12" s="646"/>
      <c r="DK12" s="646"/>
      <c r="DL12" s="646"/>
      <c r="DM12" s="646"/>
      <c r="DN12" s="646"/>
      <c r="DO12" s="646"/>
      <c r="DP12" s="647"/>
      <c r="DQ12" s="654">
        <v>
117828</v>
      </c>
      <c r="DR12" s="646"/>
      <c r="DS12" s="646"/>
      <c r="DT12" s="646"/>
      <c r="DU12" s="646"/>
      <c r="DV12" s="646"/>
      <c r="DW12" s="646"/>
      <c r="DX12" s="646"/>
      <c r="DY12" s="646"/>
      <c r="DZ12" s="646"/>
      <c r="EA12" s="646"/>
      <c r="EB12" s="646"/>
      <c r="EC12" s="655"/>
    </row>
    <row r="13" spans="2:143" ht="11.25" customHeight="1" x14ac:dyDescent="0.15">
      <c r="B13" s="642" t="s">
        <v>
258</v>
      </c>
      <c r="C13" s="643"/>
      <c r="D13" s="643"/>
      <c r="E13" s="643"/>
      <c r="F13" s="643"/>
      <c r="G13" s="643"/>
      <c r="H13" s="643"/>
      <c r="I13" s="643"/>
      <c r="J13" s="643"/>
      <c r="K13" s="643"/>
      <c r="L13" s="643"/>
      <c r="M13" s="643"/>
      <c r="N13" s="643"/>
      <c r="O13" s="643"/>
      <c r="P13" s="643"/>
      <c r="Q13" s="644"/>
      <c r="R13" s="645" t="s">
        <v>
247</v>
      </c>
      <c r="S13" s="646"/>
      <c r="T13" s="646"/>
      <c r="U13" s="646"/>
      <c r="V13" s="646"/>
      <c r="W13" s="646"/>
      <c r="X13" s="646"/>
      <c r="Y13" s="647"/>
      <c r="Z13" s="648" t="s">
        <v>
247</v>
      </c>
      <c r="AA13" s="648"/>
      <c r="AB13" s="648"/>
      <c r="AC13" s="648"/>
      <c r="AD13" s="649" t="s">
        <v>
247</v>
      </c>
      <c r="AE13" s="649"/>
      <c r="AF13" s="649"/>
      <c r="AG13" s="649"/>
      <c r="AH13" s="649"/>
      <c r="AI13" s="649"/>
      <c r="AJ13" s="649"/>
      <c r="AK13" s="649"/>
      <c r="AL13" s="650" t="s">
        <v>
247</v>
      </c>
      <c r="AM13" s="651"/>
      <c r="AN13" s="651"/>
      <c r="AO13" s="652"/>
      <c r="AP13" s="642" t="s">
        <v>
259</v>
      </c>
      <c r="AQ13" s="643"/>
      <c r="AR13" s="643"/>
      <c r="AS13" s="643"/>
      <c r="AT13" s="643"/>
      <c r="AU13" s="643"/>
      <c r="AV13" s="643"/>
      <c r="AW13" s="643"/>
      <c r="AX13" s="643"/>
      <c r="AY13" s="643"/>
      <c r="AZ13" s="643"/>
      <c r="BA13" s="643"/>
      <c r="BB13" s="643"/>
      <c r="BC13" s="643"/>
      <c r="BD13" s="643"/>
      <c r="BE13" s="643"/>
      <c r="BF13" s="644"/>
      <c r="BG13" s="645">
        <v>
4200805</v>
      </c>
      <c r="BH13" s="646"/>
      <c r="BI13" s="646"/>
      <c r="BJ13" s="646"/>
      <c r="BK13" s="646"/>
      <c r="BL13" s="646"/>
      <c r="BM13" s="646"/>
      <c r="BN13" s="647"/>
      <c r="BO13" s="648">
        <v>
32.6</v>
      </c>
      <c r="BP13" s="648"/>
      <c r="BQ13" s="648"/>
      <c r="BR13" s="648"/>
      <c r="BS13" s="654" t="s">
        <v>
243</v>
      </c>
      <c r="BT13" s="646"/>
      <c r="BU13" s="646"/>
      <c r="BV13" s="646"/>
      <c r="BW13" s="646"/>
      <c r="BX13" s="646"/>
      <c r="BY13" s="646"/>
      <c r="BZ13" s="646"/>
      <c r="CA13" s="646"/>
      <c r="CB13" s="655"/>
      <c r="CD13" s="660" t="s">
        <v>
260</v>
      </c>
      <c r="CE13" s="661"/>
      <c r="CF13" s="661"/>
      <c r="CG13" s="661"/>
      <c r="CH13" s="661"/>
      <c r="CI13" s="661"/>
      <c r="CJ13" s="661"/>
      <c r="CK13" s="661"/>
      <c r="CL13" s="661"/>
      <c r="CM13" s="661"/>
      <c r="CN13" s="661"/>
      <c r="CO13" s="661"/>
      <c r="CP13" s="661"/>
      <c r="CQ13" s="662"/>
      <c r="CR13" s="645">
        <v>
1963089</v>
      </c>
      <c r="CS13" s="646"/>
      <c r="CT13" s="646"/>
      <c r="CU13" s="646"/>
      <c r="CV13" s="646"/>
      <c r="CW13" s="646"/>
      <c r="CX13" s="646"/>
      <c r="CY13" s="647"/>
      <c r="CZ13" s="648">
        <v>
6.8</v>
      </c>
      <c r="DA13" s="648"/>
      <c r="DB13" s="648"/>
      <c r="DC13" s="648"/>
      <c r="DD13" s="654">
        <v>
642224</v>
      </c>
      <c r="DE13" s="646"/>
      <c r="DF13" s="646"/>
      <c r="DG13" s="646"/>
      <c r="DH13" s="646"/>
      <c r="DI13" s="646"/>
      <c r="DJ13" s="646"/>
      <c r="DK13" s="646"/>
      <c r="DL13" s="646"/>
      <c r="DM13" s="646"/>
      <c r="DN13" s="646"/>
      <c r="DO13" s="646"/>
      <c r="DP13" s="647"/>
      <c r="DQ13" s="654">
        <v>
1363306</v>
      </c>
      <c r="DR13" s="646"/>
      <c r="DS13" s="646"/>
      <c r="DT13" s="646"/>
      <c r="DU13" s="646"/>
      <c r="DV13" s="646"/>
      <c r="DW13" s="646"/>
      <c r="DX13" s="646"/>
      <c r="DY13" s="646"/>
      <c r="DZ13" s="646"/>
      <c r="EA13" s="646"/>
      <c r="EB13" s="646"/>
      <c r="EC13" s="655"/>
    </row>
    <row r="14" spans="2:143" ht="11.25" customHeight="1" x14ac:dyDescent="0.15">
      <c r="B14" s="642" t="s">
        <v>
261</v>
      </c>
      <c r="C14" s="643"/>
      <c r="D14" s="643"/>
      <c r="E14" s="643"/>
      <c r="F14" s="643"/>
      <c r="G14" s="643"/>
      <c r="H14" s="643"/>
      <c r="I14" s="643"/>
      <c r="J14" s="643"/>
      <c r="K14" s="643"/>
      <c r="L14" s="643"/>
      <c r="M14" s="643"/>
      <c r="N14" s="643"/>
      <c r="O14" s="643"/>
      <c r="P14" s="643"/>
      <c r="Q14" s="644"/>
      <c r="R14" s="645">
        <v>
33284</v>
      </c>
      <c r="S14" s="646"/>
      <c r="T14" s="646"/>
      <c r="U14" s="646"/>
      <c r="V14" s="646"/>
      <c r="W14" s="646"/>
      <c r="X14" s="646"/>
      <c r="Y14" s="647"/>
      <c r="Z14" s="648">
        <v>
0.1</v>
      </c>
      <c r="AA14" s="648"/>
      <c r="AB14" s="648"/>
      <c r="AC14" s="648"/>
      <c r="AD14" s="649">
        <v>
33284</v>
      </c>
      <c r="AE14" s="649"/>
      <c r="AF14" s="649"/>
      <c r="AG14" s="649"/>
      <c r="AH14" s="649"/>
      <c r="AI14" s="649"/>
      <c r="AJ14" s="649"/>
      <c r="AK14" s="649"/>
      <c r="AL14" s="650">
        <v>
0.2</v>
      </c>
      <c r="AM14" s="651"/>
      <c r="AN14" s="651"/>
      <c r="AO14" s="652"/>
      <c r="AP14" s="642" t="s">
        <v>
262</v>
      </c>
      <c r="AQ14" s="643"/>
      <c r="AR14" s="643"/>
      <c r="AS14" s="643"/>
      <c r="AT14" s="643"/>
      <c r="AU14" s="643"/>
      <c r="AV14" s="643"/>
      <c r="AW14" s="643"/>
      <c r="AX14" s="643"/>
      <c r="AY14" s="643"/>
      <c r="AZ14" s="643"/>
      <c r="BA14" s="643"/>
      <c r="BB14" s="643"/>
      <c r="BC14" s="643"/>
      <c r="BD14" s="643"/>
      <c r="BE14" s="643"/>
      <c r="BF14" s="644"/>
      <c r="BG14" s="645">
        <v>
45439</v>
      </c>
      <c r="BH14" s="646"/>
      <c r="BI14" s="646"/>
      <c r="BJ14" s="646"/>
      <c r="BK14" s="646"/>
      <c r="BL14" s="646"/>
      <c r="BM14" s="646"/>
      <c r="BN14" s="647"/>
      <c r="BO14" s="648">
        <v>
0.4</v>
      </c>
      <c r="BP14" s="648"/>
      <c r="BQ14" s="648"/>
      <c r="BR14" s="648"/>
      <c r="BS14" s="654" t="s">
        <v>
247</v>
      </c>
      <c r="BT14" s="646"/>
      <c r="BU14" s="646"/>
      <c r="BV14" s="646"/>
      <c r="BW14" s="646"/>
      <c r="BX14" s="646"/>
      <c r="BY14" s="646"/>
      <c r="BZ14" s="646"/>
      <c r="CA14" s="646"/>
      <c r="CB14" s="655"/>
      <c r="CD14" s="660" t="s">
        <v>
263</v>
      </c>
      <c r="CE14" s="661"/>
      <c r="CF14" s="661"/>
      <c r="CG14" s="661"/>
      <c r="CH14" s="661"/>
      <c r="CI14" s="661"/>
      <c r="CJ14" s="661"/>
      <c r="CK14" s="661"/>
      <c r="CL14" s="661"/>
      <c r="CM14" s="661"/>
      <c r="CN14" s="661"/>
      <c r="CO14" s="661"/>
      <c r="CP14" s="661"/>
      <c r="CQ14" s="662"/>
      <c r="CR14" s="645">
        <v>
1129357</v>
      </c>
      <c r="CS14" s="646"/>
      <c r="CT14" s="646"/>
      <c r="CU14" s="646"/>
      <c r="CV14" s="646"/>
      <c r="CW14" s="646"/>
      <c r="CX14" s="646"/>
      <c r="CY14" s="647"/>
      <c r="CZ14" s="648">
        <v>
3.9</v>
      </c>
      <c r="DA14" s="648"/>
      <c r="DB14" s="648"/>
      <c r="DC14" s="648"/>
      <c r="DD14" s="654">
        <v>
24655</v>
      </c>
      <c r="DE14" s="646"/>
      <c r="DF14" s="646"/>
      <c r="DG14" s="646"/>
      <c r="DH14" s="646"/>
      <c r="DI14" s="646"/>
      <c r="DJ14" s="646"/>
      <c r="DK14" s="646"/>
      <c r="DL14" s="646"/>
      <c r="DM14" s="646"/>
      <c r="DN14" s="646"/>
      <c r="DO14" s="646"/>
      <c r="DP14" s="647"/>
      <c r="DQ14" s="654">
        <v>
941164</v>
      </c>
      <c r="DR14" s="646"/>
      <c r="DS14" s="646"/>
      <c r="DT14" s="646"/>
      <c r="DU14" s="646"/>
      <c r="DV14" s="646"/>
      <c r="DW14" s="646"/>
      <c r="DX14" s="646"/>
      <c r="DY14" s="646"/>
      <c r="DZ14" s="646"/>
      <c r="EA14" s="646"/>
      <c r="EB14" s="646"/>
      <c r="EC14" s="655"/>
    </row>
    <row r="15" spans="2:143" ht="11.25" customHeight="1" x14ac:dyDescent="0.15">
      <c r="B15" s="642" t="s">
        <v>
264</v>
      </c>
      <c r="C15" s="643"/>
      <c r="D15" s="643"/>
      <c r="E15" s="643"/>
      <c r="F15" s="643"/>
      <c r="G15" s="643"/>
      <c r="H15" s="643"/>
      <c r="I15" s="643"/>
      <c r="J15" s="643"/>
      <c r="K15" s="643"/>
      <c r="L15" s="643"/>
      <c r="M15" s="643"/>
      <c r="N15" s="643"/>
      <c r="O15" s="643"/>
      <c r="P15" s="643"/>
      <c r="Q15" s="644"/>
      <c r="R15" s="645" t="s">
        <v>
243</v>
      </c>
      <c r="S15" s="646"/>
      <c r="T15" s="646"/>
      <c r="U15" s="646"/>
      <c r="V15" s="646"/>
      <c r="W15" s="646"/>
      <c r="X15" s="646"/>
      <c r="Y15" s="647"/>
      <c r="Z15" s="648" t="s">
        <v>
247</v>
      </c>
      <c r="AA15" s="648"/>
      <c r="AB15" s="648"/>
      <c r="AC15" s="648"/>
      <c r="AD15" s="649" t="s">
        <v>
243</v>
      </c>
      <c r="AE15" s="649"/>
      <c r="AF15" s="649"/>
      <c r="AG15" s="649"/>
      <c r="AH15" s="649"/>
      <c r="AI15" s="649"/>
      <c r="AJ15" s="649"/>
      <c r="AK15" s="649"/>
      <c r="AL15" s="650" t="s">
        <v>
243</v>
      </c>
      <c r="AM15" s="651"/>
      <c r="AN15" s="651"/>
      <c r="AO15" s="652"/>
      <c r="AP15" s="642" t="s">
        <v>
265</v>
      </c>
      <c r="AQ15" s="643"/>
      <c r="AR15" s="643"/>
      <c r="AS15" s="643"/>
      <c r="AT15" s="643"/>
      <c r="AU15" s="643"/>
      <c r="AV15" s="643"/>
      <c r="AW15" s="643"/>
      <c r="AX15" s="643"/>
      <c r="AY15" s="643"/>
      <c r="AZ15" s="643"/>
      <c r="BA15" s="643"/>
      <c r="BB15" s="643"/>
      <c r="BC15" s="643"/>
      <c r="BD15" s="643"/>
      <c r="BE15" s="643"/>
      <c r="BF15" s="644"/>
      <c r="BG15" s="645">
        <v>
341301</v>
      </c>
      <c r="BH15" s="646"/>
      <c r="BI15" s="646"/>
      <c r="BJ15" s="646"/>
      <c r="BK15" s="646"/>
      <c r="BL15" s="646"/>
      <c r="BM15" s="646"/>
      <c r="BN15" s="647"/>
      <c r="BO15" s="648">
        <v>
2.6</v>
      </c>
      <c r="BP15" s="648"/>
      <c r="BQ15" s="648"/>
      <c r="BR15" s="648"/>
      <c r="BS15" s="654" t="s">
        <v>
243</v>
      </c>
      <c r="BT15" s="646"/>
      <c r="BU15" s="646"/>
      <c r="BV15" s="646"/>
      <c r="BW15" s="646"/>
      <c r="BX15" s="646"/>
      <c r="BY15" s="646"/>
      <c r="BZ15" s="646"/>
      <c r="CA15" s="646"/>
      <c r="CB15" s="655"/>
      <c r="CD15" s="660" t="s">
        <v>
266</v>
      </c>
      <c r="CE15" s="661"/>
      <c r="CF15" s="661"/>
      <c r="CG15" s="661"/>
      <c r="CH15" s="661"/>
      <c r="CI15" s="661"/>
      <c r="CJ15" s="661"/>
      <c r="CK15" s="661"/>
      <c r="CL15" s="661"/>
      <c r="CM15" s="661"/>
      <c r="CN15" s="661"/>
      <c r="CO15" s="661"/>
      <c r="CP15" s="661"/>
      <c r="CQ15" s="662"/>
      <c r="CR15" s="645">
        <v>
3045125</v>
      </c>
      <c r="CS15" s="646"/>
      <c r="CT15" s="646"/>
      <c r="CU15" s="646"/>
      <c r="CV15" s="646"/>
      <c r="CW15" s="646"/>
      <c r="CX15" s="646"/>
      <c r="CY15" s="647"/>
      <c r="CZ15" s="648">
        <v>
10.5</v>
      </c>
      <c r="DA15" s="648"/>
      <c r="DB15" s="648"/>
      <c r="DC15" s="648"/>
      <c r="DD15" s="654">
        <v>
551595</v>
      </c>
      <c r="DE15" s="646"/>
      <c r="DF15" s="646"/>
      <c r="DG15" s="646"/>
      <c r="DH15" s="646"/>
      <c r="DI15" s="646"/>
      <c r="DJ15" s="646"/>
      <c r="DK15" s="646"/>
      <c r="DL15" s="646"/>
      <c r="DM15" s="646"/>
      <c r="DN15" s="646"/>
      <c r="DO15" s="646"/>
      <c r="DP15" s="647"/>
      <c r="DQ15" s="654">
        <v>
2098130</v>
      </c>
      <c r="DR15" s="646"/>
      <c r="DS15" s="646"/>
      <c r="DT15" s="646"/>
      <c r="DU15" s="646"/>
      <c r="DV15" s="646"/>
      <c r="DW15" s="646"/>
      <c r="DX15" s="646"/>
      <c r="DY15" s="646"/>
      <c r="DZ15" s="646"/>
      <c r="EA15" s="646"/>
      <c r="EB15" s="646"/>
      <c r="EC15" s="655"/>
    </row>
    <row r="16" spans="2:143" ht="11.25" customHeight="1" x14ac:dyDescent="0.15">
      <c r="B16" s="642" t="s">
        <v>
267</v>
      </c>
      <c r="C16" s="643"/>
      <c r="D16" s="643"/>
      <c r="E16" s="643"/>
      <c r="F16" s="643"/>
      <c r="G16" s="643"/>
      <c r="H16" s="643"/>
      <c r="I16" s="643"/>
      <c r="J16" s="643"/>
      <c r="K16" s="643"/>
      <c r="L16" s="643"/>
      <c r="M16" s="643"/>
      <c r="N16" s="643"/>
      <c r="O16" s="643"/>
      <c r="P16" s="643"/>
      <c r="Q16" s="644"/>
      <c r="R16" s="645">
        <v>
11762</v>
      </c>
      <c r="S16" s="646"/>
      <c r="T16" s="646"/>
      <c r="U16" s="646"/>
      <c r="V16" s="646"/>
      <c r="W16" s="646"/>
      <c r="X16" s="646"/>
      <c r="Y16" s="647"/>
      <c r="Z16" s="648">
        <v>
0</v>
      </c>
      <c r="AA16" s="648"/>
      <c r="AB16" s="648"/>
      <c r="AC16" s="648"/>
      <c r="AD16" s="649">
        <v>
11762</v>
      </c>
      <c r="AE16" s="649"/>
      <c r="AF16" s="649"/>
      <c r="AG16" s="649"/>
      <c r="AH16" s="649"/>
      <c r="AI16" s="649"/>
      <c r="AJ16" s="649"/>
      <c r="AK16" s="649"/>
      <c r="AL16" s="650">
        <v>
0.1</v>
      </c>
      <c r="AM16" s="651"/>
      <c r="AN16" s="651"/>
      <c r="AO16" s="652"/>
      <c r="AP16" s="642" t="s">
        <v>
268</v>
      </c>
      <c r="AQ16" s="643"/>
      <c r="AR16" s="643"/>
      <c r="AS16" s="643"/>
      <c r="AT16" s="643"/>
      <c r="AU16" s="643"/>
      <c r="AV16" s="643"/>
      <c r="AW16" s="643"/>
      <c r="AX16" s="643"/>
      <c r="AY16" s="643"/>
      <c r="AZ16" s="643"/>
      <c r="BA16" s="643"/>
      <c r="BB16" s="643"/>
      <c r="BC16" s="643"/>
      <c r="BD16" s="643"/>
      <c r="BE16" s="643"/>
      <c r="BF16" s="644"/>
      <c r="BG16" s="645" t="s">
        <v>
247</v>
      </c>
      <c r="BH16" s="646"/>
      <c r="BI16" s="646"/>
      <c r="BJ16" s="646"/>
      <c r="BK16" s="646"/>
      <c r="BL16" s="646"/>
      <c r="BM16" s="646"/>
      <c r="BN16" s="647"/>
      <c r="BO16" s="648" t="s">
        <v>
243</v>
      </c>
      <c r="BP16" s="648"/>
      <c r="BQ16" s="648"/>
      <c r="BR16" s="648"/>
      <c r="BS16" s="654" t="s">
        <v>
247</v>
      </c>
      <c r="BT16" s="646"/>
      <c r="BU16" s="646"/>
      <c r="BV16" s="646"/>
      <c r="BW16" s="646"/>
      <c r="BX16" s="646"/>
      <c r="BY16" s="646"/>
      <c r="BZ16" s="646"/>
      <c r="CA16" s="646"/>
      <c r="CB16" s="655"/>
      <c r="CD16" s="660" t="s">
        <v>
269</v>
      </c>
      <c r="CE16" s="661"/>
      <c r="CF16" s="661"/>
      <c r="CG16" s="661"/>
      <c r="CH16" s="661"/>
      <c r="CI16" s="661"/>
      <c r="CJ16" s="661"/>
      <c r="CK16" s="661"/>
      <c r="CL16" s="661"/>
      <c r="CM16" s="661"/>
      <c r="CN16" s="661"/>
      <c r="CO16" s="661"/>
      <c r="CP16" s="661"/>
      <c r="CQ16" s="662"/>
      <c r="CR16" s="645" t="s">
        <v>
247</v>
      </c>
      <c r="CS16" s="646"/>
      <c r="CT16" s="646"/>
      <c r="CU16" s="646"/>
      <c r="CV16" s="646"/>
      <c r="CW16" s="646"/>
      <c r="CX16" s="646"/>
      <c r="CY16" s="647"/>
      <c r="CZ16" s="648" t="s">
        <v>
243</v>
      </c>
      <c r="DA16" s="648"/>
      <c r="DB16" s="648"/>
      <c r="DC16" s="648"/>
      <c r="DD16" s="654" t="s">
        <v>
247</v>
      </c>
      <c r="DE16" s="646"/>
      <c r="DF16" s="646"/>
      <c r="DG16" s="646"/>
      <c r="DH16" s="646"/>
      <c r="DI16" s="646"/>
      <c r="DJ16" s="646"/>
      <c r="DK16" s="646"/>
      <c r="DL16" s="646"/>
      <c r="DM16" s="646"/>
      <c r="DN16" s="646"/>
      <c r="DO16" s="646"/>
      <c r="DP16" s="647"/>
      <c r="DQ16" s="654" t="s">
        <v>
247</v>
      </c>
      <c r="DR16" s="646"/>
      <c r="DS16" s="646"/>
      <c r="DT16" s="646"/>
      <c r="DU16" s="646"/>
      <c r="DV16" s="646"/>
      <c r="DW16" s="646"/>
      <c r="DX16" s="646"/>
      <c r="DY16" s="646"/>
      <c r="DZ16" s="646"/>
      <c r="EA16" s="646"/>
      <c r="EB16" s="646"/>
      <c r="EC16" s="655"/>
    </row>
    <row r="17" spans="2:133" ht="11.25" customHeight="1" x14ac:dyDescent="0.15">
      <c r="B17" s="642" t="s">
        <v>
270</v>
      </c>
      <c r="C17" s="643"/>
      <c r="D17" s="643"/>
      <c r="E17" s="643"/>
      <c r="F17" s="643"/>
      <c r="G17" s="643"/>
      <c r="H17" s="643"/>
      <c r="I17" s="643"/>
      <c r="J17" s="643"/>
      <c r="K17" s="643"/>
      <c r="L17" s="643"/>
      <c r="M17" s="643"/>
      <c r="N17" s="643"/>
      <c r="O17" s="643"/>
      <c r="P17" s="643"/>
      <c r="Q17" s="644"/>
      <c r="R17" s="645">
        <v>
219651</v>
      </c>
      <c r="S17" s="646"/>
      <c r="T17" s="646"/>
      <c r="U17" s="646"/>
      <c r="V17" s="646"/>
      <c r="W17" s="646"/>
      <c r="X17" s="646"/>
      <c r="Y17" s="647"/>
      <c r="Z17" s="648">
        <v>
0.7</v>
      </c>
      <c r="AA17" s="648"/>
      <c r="AB17" s="648"/>
      <c r="AC17" s="648"/>
      <c r="AD17" s="649">
        <v>
219651</v>
      </c>
      <c r="AE17" s="649"/>
      <c r="AF17" s="649"/>
      <c r="AG17" s="649"/>
      <c r="AH17" s="649"/>
      <c r="AI17" s="649"/>
      <c r="AJ17" s="649"/>
      <c r="AK17" s="649"/>
      <c r="AL17" s="650">
        <v>
1.5</v>
      </c>
      <c r="AM17" s="651"/>
      <c r="AN17" s="651"/>
      <c r="AO17" s="652"/>
      <c r="AP17" s="642" t="s">
        <v>
271</v>
      </c>
      <c r="AQ17" s="643"/>
      <c r="AR17" s="643"/>
      <c r="AS17" s="643"/>
      <c r="AT17" s="643"/>
      <c r="AU17" s="643"/>
      <c r="AV17" s="643"/>
      <c r="AW17" s="643"/>
      <c r="AX17" s="643"/>
      <c r="AY17" s="643"/>
      <c r="AZ17" s="643"/>
      <c r="BA17" s="643"/>
      <c r="BB17" s="643"/>
      <c r="BC17" s="643"/>
      <c r="BD17" s="643"/>
      <c r="BE17" s="643"/>
      <c r="BF17" s="644"/>
      <c r="BG17" s="645" t="s">
        <v>
247</v>
      </c>
      <c r="BH17" s="646"/>
      <c r="BI17" s="646"/>
      <c r="BJ17" s="646"/>
      <c r="BK17" s="646"/>
      <c r="BL17" s="646"/>
      <c r="BM17" s="646"/>
      <c r="BN17" s="647"/>
      <c r="BO17" s="648" t="s">
        <v>
243</v>
      </c>
      <c r="BP17" s="648"/>
      <c r="BQ17" s="648"/>
      <c r="BR17" s="648"/>
      <c r="BS17" s="654" t="s">
        <v>
243</v>
      </c>
      <c r="BT17" s="646"/>
      <c r="BU17" s="646"/>
      <c r="BV17" s="646"/>
      <c r="BW17" s="646"/>
      <c r="BX17" s="646"/>
      <c r="BY17" s="646"/>
      <c r="BZ17" s="646"/>
      <c r="CA17" s="646"/>
      <c r="CB17" s="655"/>
      <c r="CD17" s="660" t="s">
        <v>
272</v>
      </c>
      <c r="CE17" s="661"/>
      <c r="CF17" s="661"/>
      <c r="CG17" s="661"/>
      <c r="CH17" s="661"/>
      <c r="CI17" s="661"/>
      <c r="CJ17" s="661"/>
      <c r="CK17" s="661"/>
      <c r="CL17" s="661"/>
      <c r="CM17" s="661"/>
      <c r="CN17" s="661"/>
      <c r="CO17" s="661"/>
      <c r="CP17" s="661"/>
      <c r="CQ17" s="662"/>
      <c r="CR17" s="645">
        <v>
1797391</v>
      </c>
      <c r="CS17" s="646"/>
      <c r="CT17" s="646"/>
      <c r="CU17" s="646"/>
      <c r="CV17" s="646"/>
      <c r="CW17" s="646"/>
      <c r="CX17" s="646"/>
      <c r="CY17" s="647"/>
      <c r="CZ17" s="648">
        <v>
6.2</v>
      </c>
      <c r="DA17" s="648"/>
      <c r="DB17" s="648"/>
      <c r="DC17" s="648"/>
      <c r="DD17" s="654" t="s">
        <v>
247</v>
      </c>
      <c r="DE17" s="646"/>
      <c r="DF17" s="646"/>
      <c r="DG17" s="646"/>
      <c r="DH17" s="646"/>
      <c r="DI17" s="646"/>
      <c r="DJ17" s="646"/>
      <c r="DK17" s="646"/>
      <c r="DL17" s="646"/>
      <c r="DM17" s="646"/>
      <c r="DN17" s="646"/>
      <c r="DO17" s="646"/>
      <c r="DP17" s="647"/>
      <c r="DQ17" s="654">
        <v>
1797391</v>
      </c>
      <c r="DR17" s="646"/>
      <c r="DS17" s="646"/>
      <c r="DT17" s="646"/>
      <c r="DU17" s="646"/>
      <c r="DV17" s="646"/>
      <c r="DW17" s="646"/>
      <c r="DX17" s="646"/>
      <c r="DY17" s="646"/>
      <c r="DZ17" s="646"/>
      <c r="EA17" s="646"/>
      <c r="EB17" s="646"/>
      <c r="EC17" s="655"/>
    </row>
    <row r="18" spans="2:133" ht="11.25" customHeight="1" x14ac:dyDescent="0.15">
      <c r="B18" s="642" t="s">
        <v>
273</v>
      </c>
      <c r="C18" s="643"/>
      <c r="D18" s="643"/>
      <c r="E18" s="643"/>
      <c r="F18" s="643"/>
      <c r="G18" s="643"/>
      <c r="H18" s="643"/>
      <c r="I18" s="643"/>
      <c r="J18" s="643"/>
      <c r="K18" s="643"/>
      <c r="L18" s="643"/>
      <c r="M18" s="643"/>
      <c r="N18" s="643"/>
      <c r="O18" s="643"/>
      <c r="P18" s="643"/>
      <c r="Q18" s="644"/>
      <c r="R18" s="645">
        <v>
75581</v>
      </c>
      <c r="S18" s="646"/>
      <c r="T18" s="646"/>
      <c r="U18" s="646"/>
      <c r="V18" s="646"/>
      <c r="W18" s="646"/>
      <c r="X18" s="646"/>
      <c r="Y18" s="647"/>
      <c r="Z18" s="648">
        <v>
0.3</v>
      </c>
      <c r="AA18" s="648"/>
      <c r="AB18" s="648"/>
      <c r="AC18" s="648"/>
      <c r="AD18" s="649">
        <v>
75581</v>
      </c>
      <c r="AE18" s="649"/>
      <c r="AF18" s="649"/>
      <c r="AG18" s="649"/>
      <c r="AH18" s="649"/>
      <c r="AI18" s="649"/>
      <c r="AJ18" s="649"/>
      <c r="AK18" s="649"/>
      <c r="AL18" s="650">
        <v>
0.5</v>
      </c>
      <c r="AM18" s="651"/>
      <c r="AN18" s="651"/>
      <c r="AO18" s="652"/>
      <c r="AP18" s="642" t="s">
        <v>
274</v>
      </c>
      <c r="AQ18" s="643"/>
      <c r="AR18" s="643"/>
      <c r="AS18" s="643"/>
      <c r="AT18" s="643"/>
      <c r="AU18" s="643"/>
      <c r="AV18" s="643"/>
      <c r="AW18" s="643"/>
      <c r="AX18" s="643"/>
      <c r="AY18" s="643"/>
      <c r="AZ18" s="643"/>
      <c r="BA18" s="643"/>
      <c r="BB18" s="643"/>
      <c r="BC18" s="643"/>
      <c r="BD18" s="643"/>
      <c r="BE18" s="643"/>
      <c r="BF18" s="644"/>
      <c r="BG18" s="645" t="s">
        <v>
275</v>
      </c>
      <c r="BH18" s="646"/>
      <c r="BI18" s="646"/>
      <c r="BJ18" s="646"/>
      <c r="BK18" s="646"/>
      <c r="BL18" s="646"/>
      <c r="BM18" s="646"/>
      <c r="BN18" s="647"/>
      <c r="BO18" s="648" t="s">
        <v>
247</v>
      </c>
      <c r="BP18" s="648"/>
      <c r="BQ18" s="648"/>
      <c r="BR18" s="648"/>
      <c r="BS18" s="654" t="s">
        <v>
247</v>
      </c>
      <c r="BT18" s="646"/>
      <c r="BU18" s="646"/>
      <c r="BV18" s="646"/>
      <c r="BW18" s="646"/>
      <c r="BX18" s="646"/>
      <c r="BY18" s="646"/>
      <c r="BZ18" s="646"/>
      <c r="CA18" s="646"/>
      <c r="CB18" s="655"/>
      <c r="CD18" s="660" t="s">
        <v>
276</v>
      </c>
      <c r="CE18" s="661"/>
      <c r="CF18" s="661"/>
      <c r="CG18" s="661"/>
      <c r="CH18" s="661"/>
      <c r="CI18" s="661"/>
      <c r="CJ18" s="661"/>
      <c r="CK18" s="661"/>
      <c r="CL18" s="661"/>
      <c r="CM18" s="661"/>
      <c r="CN18" s="661"/>
      <c r="CO18" s="661"/>
      <c r="CP18" s="661"/>
      <c r="CQ18" s="662"/>
      <c r="CR18" s="645" t="s">
        <v>
247</v>
      </c>
      <c r="CS18" s="646"/>
      <c r="CT18" s="646"/>
      <c r="CU18" s="646"/>
      <c r="CV18" s="646"/>
      <c r="CW18" s="646"/>
      <c r="CX18" s="646"/>
      <c r="CY18" s="647"/>
      <c r="CZ18" s="648" t="s">
        <v>
243</v>
      </c>
      <c r="DA18" s="648"/>
      <c r="DB18" s="648"/>
      <c r="DC18" s="648"/>
      <c r="DD18" s="654" t="s">
        <v>
243</v>
      </c>
      <c r="DE18" s="646"/>
      <c r="DF18" s="646"/>
      <c r="DG18" s="646"/>
      <c r="DH18" s="646"/>
      <c r="DI18" s="646"/>
      <c r="DJ18" s="646"/>
      <c r="DK18" s="646"/>
      <c r="DL18" s="646"/>
      <c r="DM18" s="646"/>
      <c r="DN18" s="646"/>
      <c r="DO18" s="646"/>
      <c r="DP18" s="647"/>
      <c r="DQ18" s="654" t="s">
        <v>
243</v>
      </c>
      <c r="DR18" s="646"/>
      <c r="DS18" s="646"/>
      <c r="DT18" s="646"/>
      <c r="DU18" s="646"/>
      <c r="DV18" s="646"/>
      <c r="DW18" s="646"/>
      <c r="DX18" s="646"/>
      <c r="DY18" s="646"/>
      <c r="DZ18" s="646"/>
      <c r="EA18" s="646"/>
      <c r="EB18" s="646"/>
      <c r="EC18" s="655"/>
    </row>
    <row r="19" spans="2:133" ht="11.25" customHeight="1" x14ac:dyDescent="0.15">
      <c r="B19" s="642" t="s">
        <v>
277</v>
      </c>
      <c r="C19" s="643"/>
      <c r="D19" s="643"/>
      <c r="E19" s="643"/>
      <c r="F19" s="643"/>
      <c r="G19" s="643"/>
      <c r="H19" s="643"/>
      <c r="I19" s="643"/>
      <c r="J19" s="643"/>
      <c r="K19" s="643"/>
      <c r="L19" s="643"/>
      <c r="M19" s="643"/>
      <c r="N19" s="643"/>
      <c r="O19" s="643"/>
      <c r="P19" s="643"/>
      <c r="Q19" s="644"/>
      <c r="R19" s="645">
        <v>
5656</v>
      </c>
      <c r="S19" s="646"/>
      <c r="T19" s="646"/>
      <c r="U19" s="646"/>
      <c r="V19" s="646"/>
      <c r="W19" s="646"/>
      <c r="X19" s="646"/>
      <c r="Y19" s="647"/>
      <c r="Z19" s="648">
        <v>
0</v>
      </c>
      <c r="AA19" s="648"/>
      <c r="AB19" s="648"/>
      <c r="AC19" s="648"/>
      <c r="AD19" s="649">
        <v>
5656</v>
      </c>
      <c r="AE19" s="649"/>
      <c r="AF19" s="649"/>
      <c r="AG19" s="649"/>
      <c r="AH19" s="649"/>
      <c r="AI19" s="649"/>
      <c r="AJ19" s="649"/>
      <c r="AK19" s="649"/>
      <c r="AL19" s="650">
        <v>
0</v>
      </c>
      <c r="AM19" s="651"/>
      <c r="AN19" s="651"/>
      <c r="AO19" s="652"/>
      <c r="AP19" s="642" t="s">
        <v>
278</v>
      </c>
      <c r="AQ19" s="643"/>
      <c r="AR19" s="643"/>
      <c r="AS19" s="643"/>
      <c r="AT19" s="643"/>
      <c r="AU19" s="643"/>
      <c r="AV19" s="643"/>
      <c r="AW19" s="643"/>
      <c r="AX19" s="643"/>
      <c r="AY19" s="643"/>
      <c r="AZ19" s="643"/>
      <c r="BA19" s="643"/>
      <c r="BB19" s="643"/>
      <c r="BC19" s="643"/>
      <c r="BD19" s="643"/>
      <c r="BE19" s="643"/>
      <c r="BF19" s="644"/>
      <c r="BG19" s="645">
        <v>
974401</v>
      </c>
      <c r="BH19" s="646"/>
      <c r="BI19" s="646"/>
      <c r="BJ19" s="646"/>
      <c r="BK19" s="646"/>
      <c r="BL19" s="646"/>
      <c r="BM19" s="646"/>
      <c r="BN19" s="647"/>
      <c r="BO19" s="648">
        <v>
7.6</v>
      </c>
      <c r="BP19" s="648"/>
      <c r="BQ19" s="648"/>
      <c r="BR19" s="648"/>
      <c r="BS19" s="654" t="s">
        <v>
243</v>
      </c>
      <c r="BT19" s="646"/>
      <c r="BU19" s="646"/>
      <c r="BV19" s="646"/>
      <c r="BW19" s="646"/>
      <c r="BX19" s="646"/>
      <c r="BY19" s="646"/>
      <c r="BZ19" s="646"/>
      <c r="CA19" s="646"/>
      <c r="CB19" s="655"/>
      <c r="CD19" s="660" t="s">
        <v>
279</v>
      </c>
      <c r="CE19" s="661"/>
      <c r="CF19" s="661"/>
      <c r="CG19" s="661"/>
      <c r="CH19" s="661"/>
      <c r="CI19" s="661"/>
      <c r="CJ19" s="661"/>
      <c r="CK19" s="661"/>
      <c r="CL19" s="661"/>
      <c r="CM19" s="661"/>
      <c r="CN19" s="661"/>
      <c r="CO19" s="661"/>
      <c r="CP19" s="661"/>
      <c r="CQ19" s="662"/>
      <c r="CR19" s="645" t="s">
        <v>
247</v>
      </c>
      <c r="CS19" s="646"/>
      <c r="CT19" s="646"/>
      <c r="CU19" s="646"/>
      <c r="CV19" s="646"/>
      <c r="CW19" s="646"/>
      <c r="CX19" s="646"/>
      <c r="CY19" s="647"/>
      <c r="CZ19" s="648" t="s">
        <v>
275</v>
      </c>
      <c r="DA19" s="648"/>
      <c r="DB19" s="648"/>
      <c r="DC19" s="648"/>
      <c r="DD19" s="654" t="s">
        <v>
243</v>
      </c>
      <c r="DE19" s="646"/>
      <c r="DF19" s="646"/>
      <c r="DG19" s="646"/>
      <c r="DH19" s="646"/>
      <c r="DI19" s="646"/>
      <c r="DJ19" s="646"/>
      <c r="DK19" s="646"/>
      <c r="DL19" s="646"/>
      <c r="DM19" s="646"/>
      <c r="DN19" s="646"/>
      <c r="DO19" s="646"/>
      <c r="DP19" s="647"/>
      <c r="DQ19" s="654" t="s">
        <v>
247</v>
      </c>
      <c r="DR19" s="646"/>
      <c r="DS19" s="646"/>
      <c r="DT19" s="646"/>
      <c r="DU19" s="646"/>
      <c r="DV19" s="646"/>
      <c r="DW19" s="646"/>
      <c r="DX19" s="646"/>
      <c r="DY19" s="646"/>
      <c r="DZ19" s="646"/>
      <c r="EA19" s="646"/>
      <c r="EB19" s="646"/>
      <c r="EC19" s="655"/>
    </row>
    <row r="20" spans="2:133" ht="11.25" customHeight="1" x14ac:dyDescent="0.15">
      <c r="B20" s="642" t="s">
        <v>
280</v>
      </c>
      <c r="C20" s="643"/>
      <c r="D20" s="643"/>
      <c r="E20" s="643"/>
      <c r="F20" s="643"/>
      <c r="G20" s="643"/>
      <c r="H20" s="643"/>
      <c r="I20" s="643"/>
      <c r="J20" s="643"/>
      <c r="K20" s="643"/>
      <c r="L20" s="643"/>
      <c r="M20" s="643"/>
      <c r="N20" s="643"/>
      <c r="O20" s="643"/>
      <c r="P20" s="643"/>
      <c r="Q20" s="644"/>
      <c r="R20" s="645">
        <v>
563</v>
      </c>
      <c r="S20" s="646"/>
      <c r="T20" s="646"/>
      <c r="U20" s="646"/>
      <c r="V20" s="646"/>
      <c r="W20" s="646"/>
      <c r="X20" s="646"/>
      <c r="Y20" s="647"/>
      <c r="Z20" s="648">
        <v>
0</v>
      </c>
      <c r="AA20" s="648"/>
      <c r="AB20" s="648"/>
      <c r="AC20" s="648"/>
      <c r="AD20" s="649">
        <v>
563</v>
      </c>
      <c r="AE20" s="649"/>
      <c r="AF20" s="649"/>
      <c r="AG20" s="649"/>
      <c r="AH20" s="649"/>
      <c r="AI20" s="649"/>
      <c r="AJ20" s="649"/>
      <c r="AK20" s="649"/>
      <c r="AL20" s="650">
        <v>
0</v>
      </c>
      <c r="AM20" s="651"/>
      <c r="AN20" s="651"/>
      <c r="AO20" s="652"/>
      <c r="AP20" s="642" t="s">
        <v>
281</v>
      </c>
      <c r="AQ20" s="643"/>
      <c r="AR20" s="643"/>
      <c r="AS20" s="643"/>
      <c r="AT20" s="643"/>
      <c r="AU20" s="643"/>
      <c r="AV20" s="643"/>
      <c r="AW20" s="643"/>
      <c r="AX20" s="643"/>
      <c r="AY20" s="643"/>
      <c r="AZ20" s="643"/>
      <c r="BA20" s="643"/>
      <c r="BB20" s="643"/>
      <c r="BC20" s="643"/>
      <c r="BD20" s="643"/>
      <c r="BE20" s="643"/>
      <c r="BF20" s="644"/>
      <c r="BG20" s="645">
        <v>
974401</v>
      </c>
      <c r="BH20" s="646"/>
      <c r="BI20" s="646"/>
      <c r="BJ20" s="646"/>
      <c r="BK20" s="646"/>
      <c r="BL20" s="646"/>
      <c r="BM20" s="646"/>
      <c r="BN20" s="647"/>
      <c r="BO20" s="648">
        <v>
7.6</v>
      </c>
      <c r="BP20" s="648"/>
      <c r="BQ20" s="648"/>
      <c r="BR20" s="648"/>
      <c r="BS20" s="654" t="s">
        <v>
247</v>
      </c>
      <c r="BT20" s="646"/>
      <c r="BU20" s="646"/>
      <c r="BV20" s="646"/>
      <c r="BW20" s="646"/>
      <c r="BX20" s="646"/>
      <c r="BY20" s="646"/>
      <c r="BZ20" s="646"/>
      <c r="CA20" s="646"/>
      <c r="CB20" s="655"/>
      <c r="CD20" s="660" t="s">
        <v>
282</v>
      </c>
      <c r="CE20" s="661"/>
      <c r="CF20" s="661"/>
      <c r="CG20" s="661"/>
      <c r="CH20" s="661"/>
      <c r="CI20" s="661"/>
      <c r="CJ20" s="661"/>
      <c r="CK20" s="661"/>
      <c r="CL20" s="661"/>
      <c r="CM20" s="661"/>
      <c r="CN20" s="661"/>
      <c r="CO20" s="661"/>
      <c r="CP20" s="661"/>
      <c r="CQ20" s="662"/>
      <c r="CR20" s="645">
        <v>
28875637</v>
      </c>
      <c r="CS20" s="646"/>
      <c r="CT20" s="646"/>
      <c r="CU20" s="646"/>
      <c r="CV20" s="646"/>
      <c r="CW20" s="646"/>
      <c r="CX20" s="646"/>
      <c r="CY20" s="647"/>
      <c r="CZ20" s="648">
        <v>
100</v>
      </c>
      <c r="DA20" s="648"/>
      <c r="DB20" s="648"/>
      <c r="DC20" s="648"/>
      <c r="DD20" s="654">
        <v>
2197471</v>
      </c>
      <c r="DE20" s="646"/>
      <c r="DF20" s="646"/>
      <c r="DG20" s="646"/>
      <c r="DH20" s="646"/>
      <c r="DI20" s="646"/>
      <c r="DJ20" s="646"/>
      <c r="DK20" s="646"/>
      <c r="DL20" s="646"/>
      <c r="DM20" s="646"/>
      <c r="DN20" s="646"/>
      <c r="DO20" s="646"/>
      <c r="DP20" s="647"/>
      <c r="DQ20" s="654">
        <v>
17669921</v>
      </c>
      <c r="DR20" s="646"/>
      <c r="DS20" s="646"/>
      <c r="DT20" s="646"/>
      <c r="DU20" s="646"/>
      <c r="DV20" s="646"/>
      <c r="DW20" s="646"/>
      <c r="DX20" s="646"/>
      <c r="DY20" s="646"/>
      <c r="DZ20" s="646"/>
      <c r="EA20" s="646"/>
      <c r="EB20" s="646"/>
      <c r="EC20" s="655"/>
    </row>
    <row r="21" spans="2:133" ht="11.25" customHeight="1" x14ac:dyDescent="0.15">
      <c r="B21" s="642" t="s">
        <v>
283</v>
      </c>
      <c r="C21" s="643"/>
      <c r="D21" s="643"/>
      <c r="E21" s="643"/>
      <c r="F21" s="643"/>
      <c r="G21" s="643"/>
      <c r="H21" s="643"/>
      <c r="I21" s="643"/>
      <c r="J21" s="643"/>
      <c r="K21" s="643"/>
      <c r="L21" s="643"/>
      <c r="M21" s="643"/>
      <c r="N21" s="643"/>
      <c r="O21" s="643"/>
      <c r="P21" s="643"/>
      <c r="Q21" s="644"/>
      <c r="R21" s="645">
        <v>
137851</v>
      </c>
      <c r="S21" s="646"/>
      <c r="T21" s="646"/>
      <c r="U21" s="646"/>
      <c r="V21" s="646"/>
      <c r="W21" s="646"/>
      <c r="X21" s="646"/>
      <c r="Y21" s="647"/>
      <c r="Z21" s="648">
        <v>
0.5</v>
      </c>
      <c r="AA21" s="648"/>
      <c r="AB21" s="648"/>
      <c r="AC21" s="648"/>
      <c r="AD21" s="649">
        <v>
137851</v>
      </c>
      <c r="AE21" s="649"/>
      <c r="AF21" s="649"/>
      <c r="AG21" s="649"/>
      <c r="AH21" s="649"/>
      <c r="AI21" s="649"/>
      <c r="AJ21" s="649"/>
      <c r="AK21" s="649"/>
      <c r="AL21" s="650">
        <v>
0.9</v>
      </c>
      <c r="AM21" s="651"/>
      <c r="AN21" s="651"/>
      <c r="AO21" s="652"/>
      <c r="AP21" s="664" t="s">
        <v>
284</v>
      </c>
      <c r="AQ21" s="665"/>
      <c r="AR21" s="665"/>
      <c r="AS21" s="665"/>
      <c r="AT21" s="665"/>
      <c r="AU21" s="665"/>
      <c r="AV21" s="665"/>
      <c r="AW21" s="665"/>
      <c r="AX21" s="665"/>
      <c r="AY21" s="665"/>
      <c r="AZ21" s="665"/>
      <c r="BA21" s="665"/>
      <c r="BB21" s="665"/>
      <c r="BC21" s="665"/>
      <c r="BD21" s="665"/>
      <c r="BE21" s="665"/>
      <c r="BF21" s="666"/>
      <c r="BG21" s="645" t="s">
        <v>
247</v>
      </c>
      <c r="BH21" s="646"/>
      <c r="BI21" s="646"/>
      <c r="BJ21" s="646"/>
      <c r="BK21" s="646"/>
      <c r="BL21" s="646"/>
      <c r="BM21" s="646"/>
      <c r="BN21" s="647"/>
      <c r="BO21" s="648" t="s">
        <v>
247</v>
      </c>
      <c r="BP21" s="648"/>
      <c r="BQ21" s="648"/>
      <c r="BR21" s="648"/>
      <c r="BS21" s="654" t="s">
        <v>
243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
285</v>
      </c>
      <c r="C22" s="643"/>
      <c r="D22" s="643"/>
      <c r="E22" s="643"/>
      <c r="F22" s="643"/>
      <c r="G22" s="643"/>
      <c r="H22" s="643"/>
      <c r="I22" s="643"/>
      <c r="J22" s="643"/>
      <c r="K22" s="643"/>
      <c r="L22" s="643"/>
      <c r="M22" s="643"/>
      <c r="N22" s="643"/>
      <c r="O22" s="643"/>
      <c r="P22" s="643"/>
      <c r="Q22" s="644"/>
      <c r="R22" s="645">
        <v>
1433825</v>
      </c>
      <c r="S22" s="646"/>
      <c r="T22" s="646"/>
      <c r="U22" s="646"/>
      <c r="V22" s="646"/>
      <c r="W22" s="646"/>
      <c r="X22" s="646"/>
      <c r="Y22" s="647"/>
      <c r="Z22" s="648">
        <v>
4.8</v>
      </c>
      <c r="AA22" s="648"/>
      <c r="AB22" s="648"/>
      <c r="AC22" s="648"/>
      <c r="AD22" s="649">
        <v>
1137729</v>
      </c>
      <c r="AE22" s="649"/>
      <c r="AF22" s="649"/>
      <c r="AG22" s="649"/>
      <c r="AH22" s="649"/>
      <c r="AI22" s="649"/>
      <c r="AJ22" s="649"/>
      <c r="AK22" s="649"/>
      <c r="AL22" s="650">
        <v>
7.6</v>
      </c>
      <c r="AM22" s="651"/>
      <c r="AN22" s="651"/>
      <c r="AO22" s="652"/>
      <c r="AP22" s="664" t="s">
        <v>
286</v>
      </c>
      <c r="AQ22" s="665"/>
      <c r="AR22" s="665"/>
      <c r="AS22" s="665"/>
      <c r="AT22" s="665"/>
      <c r="AU22" s="665"/>
      <c r="AV22" s="665"/>
      <c r="AW22" s="665"/>
      <c r="AX22" s="665"/>
      <c r="AY22" s="665"/>
      <c r="AZ22" s="665"/>
      <c r="BA22" s="665"/>
      <c r="BB22" s="665"/>
      <c r="BC22" s="665"/>
      <c r="BD22" s="665"/>
      <c r="BE22" s="665"/>
      <c r="BF22" s="666"/>
      <c r="BG22" s="645" t="s">
        <v>
243</v>
      </c>
      <c r="BH22" s="646"/>
      <c r="BI22" s="646"/>
      <c r="BJ22" s="646"/>
      <c r="BK22" s="646"/>
      <c r="BL22" s="646"/>
      <c r="BM22" s="646"/>
      <c r="BN22" s="647"/>
      <c r="BO22" s="648" t="s">
        <v>
243</v>
      </c>
      <c r="BP22" s="648"/>
      <c r="BQ22" s="648"/>
      <c r="BR22" s="648"/>
      <c r="BS22" s="654" t="s">
        <v>
247</v>
      </c>
      <c r="BT22" s="646"/>
      <c r="BU22" s="646"/>
      <c r="BV22" s="646"/>
      <c r="BW22" s="646"/>
      <c r="BX22" s="646"/>
      <c r="BY22" s="646"/>
      <c r="BZ22" s="646"/>
      <c r="CA22" s="646"/>
      <c r="CB22" s="655"/>
      <c r="CD22" s="627" t="s">
        <v>
287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
288</v>
      </c>
      <c r="C23" s="643"/>
      <c r="D23" s="643"/>
      <c r="E23" s="643"/>
      <c r="F23" s="643"/>
      <c r="G23" s="643"/>
      <c r="H23" s="643"/>
      <c r="I23" s="643"/>
      <c r="J23" s="643"/>
      <c r="K23" s="643"/>
      <c r="L23" s="643"/>
      <c r="M23" s="643"/>
      <c r="N23" s="643"/>
      <c r="O23" s="643"/>
      <c r="P23" s="643"/>
      <c r="Q23" s="644"/>
      <c r="R23" s="645">
        <v>
1137729</v>
      </c>
      <c r="S23" s="646"/>
      <c r="T23" s="646"/>
      <c r="U23" s="646"/>
      <c r="V23" s="646"/>
      <c r="W23" s="646"/>
      <c r="X23" s="646"/>
      <c r="Y23" s="647"/>
      <c r="Z23" s="648">
        <v>
3.8</v>
      </c>
      <c r="AA23" s="648"/>
      <c r="AB23" s="648"/>
      <c r="AC23" s="648"/>
      <c r="AD23" s="649">
        <v>
1137729</v>
      </c>
      <c r="AE23" s="649"/>
      <c r="AF23" s="649"/>
      <c r="AG23" s="649"/>
      <c r="AH23" s="649"/>
      <c r="AI23" s="649"/>
      <c r="AJ23" s="649"/>
      <c r="AK23" s="649"/>
      <c r="AL23" s="650">
        <v>
7.6</v>
      </c>
      <c r="AM23" s="651"/>
      <c r="AN23" s="651"/>
      <c r="AO23" s="652"/>
      <c r="AP23" s="664" t="s">
        <v>
289</v>
      </c>
      <c r="AQ23" s="665"/>
      <c r="AR23" s="665"/>
      <c r="AS23" s="665"/>
      <c r="AT23" s="665"/>
      <c r="AU23" s="665"/>
      <c r="AV23" s="665"/>
      <c r="AW23" s="665"/>
      <c r="AX23" s="665"/>
      <c r="AY23" s="665"/>
      <c r="AZ23" s="665"/>
      <c r="BA23" s="665"/>
      <c r="BB23" s="665"/>
      <c r="BC23" s="665"/>
      <c r="BD23" s="665"/>
      <c r="BE23" s="665"/>
      <c r="BF23" s="666"/>
      <c r="BG23" s="645">
        <v>
974401</v>
      </c>
      <c r="BH23" s="646"/>
      <c r="BI23" s="646"/>
      <c r="BJ23" s="646"/>
      <c r="BK23" s="646"/>
      <c r="BL23" s="646"/>
      <c r="BM23" s="646"/>
      <c r="BN23" s="647"/>
      <c r="BO23" s="648">
        <v>
7.6</v>
      </c>
      <c r="BP23" s="648"/>
      <c r="BQ23" s="648"/>
      <c r="BR23" s="648"/>
      <c r="BS23" s="654" t="s">
        <v>
247</v>
      </c>
      <c r="BT23" s="646"/>
      <c r="BU23" s="646"/>
      <c r="BV23" s="646"/>
      <c r="BW23" s="646"/>
      <c r="BX23" s="646"/>
      <c r="BY23" s="646"/>
      <c r="BZ23" s="646"/>
      <c r="CA23" s="646"/>
      <c r="CB23" s="655"/>
      <c r="CD23" s="627" t="s">
        <v>
226</v>
      </c>
      <c r="CE23" s="628"/>
      <c r="CF23" s="628"/>
      <c r="CG23" s="628"/>
      <c r="CH23" s="628"/>
      <c r="CI23" s="628"/>
      <c r="CJ23" s="628"/>
      <c r="CK23" s="628"/>
      <c r="CL23" s="628"/>
      <c r="CM23" s="628"/>
      <c r="CN23" s="628"/>
      <c r="CO23" s="628"/>
      <c r="CP23" s="628"/>
      <c r="CQ23" s="629"/>
      <c r="CR23" s="627" t="s">
        <v>
290</v>
      </c>
      <c r="CS23" s="628"/>
      <c r="CT23" s="628"/>
      <c r="CU23" s="628"/>
      <c r="CV23" s="628"/>
      <c r="CW23" s="628"/>
      <c r="CX23" s="628"/>
      <c r="CY23" s="629"/>
      <c r="CZ23" s="627" t="s">
        <v>
291</v>
      </c>
      <c r="DA23" s="628"/>
      <c r="DB23" s="628"/>
      <c r="DC23" s="629"/>
      <c r="DD23" s="627" t="s">
        <v>
292</v>
      </c>
      <c r="DE23" s="628"/>
      <c r="DF23" s="628"/>
      <c r="DG23" s="628"/>
      <c r="DH23" s="628"/>
      <c r="DI23" s="628"/>
      <c r="DJ23" s="628"/>
      <c r="DK23" s="629"/>
      <c r="DL23" s="676" t="s">
        <v>
293</v>
      </c>
      <c r="DM23" s="677"/>
      <c r="DN23" s="677"/>
      <c r="DO23" s="677"/>
      <c r="DP23" s="677"/>
      <c r="DQ23" s="677"/>
      <c r="DR23" s="677"/>
      <c r="DS23" s="677"/>
      <c r="DT23" s="677"/>
      <c r="DU23" s="677"/>
      <c r="DV23" s="678"/>
      <c r="DW23" s="627" t="s">
        <v>
294</v>
      </c>
      <c r="DX23" s="628"/>
      <c r="DY23" s="628"/>
      <c r="DZ23" s="628"/>
      <c r="EA23" s="628"/>
      <c r="EB23" s="628"/>
      <c r="EC23" s="629"/>
    </row>
    <row r="24" spans="2:133" ht="11.25" customHeight="1" x14ac:dyDescent="0.15">
      <c r="B24" s="642" t="s">
        <v>
295</v>
      </c>
      <c r="C24" s="643"/>
      <c r="D24" s="643"/>
      <c r="E24" s="643"/>
      <c r="F24" s="643"/>
      <c r="G24" s="643"/>
      <c r="H24" s="643"/>
      <c r="I24" s="643"/>
      <c r="J24" s="643"/>
      <c r="K24" s="643"/>
      <c r="L24" s="643"/>
      <c r="M24" s="643"/>
      <c r="N24" s="643"/>
      <c r="O24" s="643"/>
      <c r="P24" s="643"/>
      <c r="Q24" s="644"/>
      <c r="R24" s="645">
        <v>
296056</v>
      </c>
      <c r="S24" s="646"/>
      <c r="T24" s="646"/>
      <c r="U24" s="646"/>
      <c r="V24" s="646"/>
      <c r="W24" s="646"/>
      <c r="X24" s="646"/>
      <c r="Y24" s="647"/>
      <c r="Z24" s="648">
        <v>
1</v>
      </c>
      <c r="AA24" s="648"/>
      <c r="AB24" s="648"/>
      <c r="AC24" s="648"/>
      <c r="AD24" s="649" t="s">
        <v>
296</v>
      </c>
      <c r="AE24" s="649"/>
      <c r="AF24" s="649"/>
      <c r="AG24" s="649"/>
      <c r="AH24" s="649"/>
      <c r="AI24" s="649"/>
      <c r="AJ24" s="649"/>
      <c r="AK24" s="649"/>
      <c r="AL24" s="650" t="s">
        <v>
243</v>
      </c>
      <c r="AM24" s="651"/>
      <c r="AN24" s="651"/>
      <c r="AO24" s="652"/>
      <c r="AP24" s="664" t="s">
        <v>
297</v>
      </c>
      <c r="AQ24" s="665"/>
      <c r="AR24" s="665"/>
      <c r="AS24" s="665"/>
      <c r="AT24" s="665"/>
      <c r="AU24" s="665"/>
      <c r="AV24" s="665"/>
      <c r="AW24" s="665"/>
      <c r="AX24" s="665"/>
      <c r="AY24" s="665"/>
      <c r="AZ24" s="665"/>
      <c r="BA24" s="665"/>
      <c r="BB24" s="665"/>
      <c r="BC24" s="665"/>
      <c r="BD24" s="665"/>
      <c r="BE24" s="665"/>
      <c r="BF24" s="666"/>
      <c r="BG24" s="645" t="s">
        <v>
243</v>
      </c>
      <c r="BH24" s="646"/>
      <c r="BI24" s="646"/>
      <c r="BJ24" s="646"/>
      <c r="BK24" s="646"/>
      <c r="BL24" s="646"/>
      <c r="BM24" s="646"/>
      <c r="BN24" s="647"/>
      <c r="BO24" s="648" t="s">
        <v>
247</v>
      </c>
      <c r="BP24" s="648"/>
      <c r="BQ24" s="648"/>
      <c r="BR24" s="648"/>
      <c r="BS24" s="654" t="s">
        <v>
247</v>
      </c>
      <c r="BT24" s="646"/>
      <c r="BU24" s="646"/>
      <c r="BV24" s="646"/>
      <c r="BW24" s="646"/>
      <c r="BX24" s="646"/>
      <c r="BY24" s="646"/>
      <c r="BZ24" s="646"/>
      <c r="CA24" s="646"/>
      <c r="CB24" s="655"/>
      <c r="CD24" s="656" t="s">
        <v>
298</v>
      </c>
      <c r="CE24" s="657"/>
      <c r="CF24" s="657"/>
      <c r="CG24" s="657"/>
      <c r="CH24" s="657"/>
      <c r="CI24" s="657"/>
      <c r="CJ24" s="657"/>
      <c r="CK24" s="657"/>
      <c r="CL24" s="657"/>
      <c r="CM24" s="657"/>
      <c r="CN24" s="657"/>
      <c r="CO24" s="657"/>
      <c r="CP24" s="657"/>
      <c r="CQ24" s="658"/>
      <c r="CR24" s="634">
        <v>
14758724</v>
      </c>
      <c r="CS24" s="635"/>
      <c r="CT24" s="635"/>
      <c r="CU24" s="635"/>
      <c r="CV24" s="635"/>
      <c r="CW24" s="635"/>
      <c r="CX24" s="635"/>
      <c r="CY24" s="636"/>
      <c r="CZ24" s="639">
        <v>
51.1</v>
      </c>
      <c r="DA24" s="640"/>
      <c r="DB24" s="640"/>
      <c r="DC24" s="659"/>
      <c r="DD24" s="684">
        <v>
8139131</v>
      </c>
      <c r="DE24" s="635"/>
      <c r="DF24" s="635"/>
      <c r="DG24" s="635"/>
      <c r="DH24" s="635"/>
      <c r="DI24" s="635"/>
      <c r="DJ24" s="635"/>
      <c r="DK24" s="636"/>
      <c r="DL24" s="684">
        <v>
8045702</v>
      </c>
      <c r="DM24" s="635"/>
      <c r="DN24" s="635"/>
      <c r="DO24" s="635"/>
      <c r="DP24" s="635"/>
      <c r="DQ24" s="635"/>
      <c r="DR24" s="635"/>
      <c r="DS24" s="635"/>
      <c r="DT24" s="635"/>
      <c r="DU24" s="635"/>
      <c r="DV24" s="636"/>
      <c r="DW24" s="639">
        <v>
51.1</v>
      </c>
      <c r="DX24" s="640"/>
      <c r="DY24" s="640"/>
      <c r="DZ24" s="640"/>
      <c r="EA24" s="640"/>
      <c r="EB24" s="640"/>
      <c r="EC24" s="641"/>
    </row>
    <row r="25" spans="2:133" ht="11.25" customHeight="1" x14ac:dyDescent="0.15">
      <c r="B25" s="642" t="s">
        <v>
299</v>
      </c>
      <c r="C25" s="643"/>
      <c r="D25" s="643"/>
      <c r="E25" s="643"/>
      <c r="F25" s="643"/>
      <c r="G25" s="643"/>
      <c r="H25" s="643"/>
      <c r="I25" s="643"/>
      <c r="J25" s="643"/>
      <c r="K25" s="643"/>
      <c r="L25" s="643"/>
      <c r="M25" s="643"/>
      <c r="N25" s="643"/>
      <c r="O25" s="643"/>
      <c r="P25" s="643"/>
      <c r="Q25" s="644"/>
      <c r="R25" s="645">
        <v>
40</v>
      </c>
      <c r="S25" s="646"/>
      <c r="T25" s="646"/>
      <c r="U25" s="646"/>
      <c r="V25" s="646"/>
      <c r="W25" s="646"/>
      <c r="X25" s="646"/>
      <c r="Y25" s="647"/>
      <c r="Z25" s="648">
        <v>
0</v>
      </c>
      <c r="AA25" s="648"/>
      <c r="AB25" s="648"/>
      <c r="AC25" s="648"/>
      <c r="AD25" s="649" t="s">
        <v>
247</v>
      </c>
      <c r="AE25" s="649"/>
      <c r="AF25" s="649"/>
      <c r="AG25" s="649"/>
      <c r="AH25" s="649"/>
      <c r="AI25" s="649"/>
      <c r="AJ25" s="649"/>
      <c r="AK25" s="649"/>
      <c r="AL25" s="650" t="s">
        <v>
247</v>
      </c>
      <c r="AM25" s="651"/>
      <c r="AN25" s="651"/>
      <c r="AO25" s="652"/>
      <c r="AP25" s="664" t="s">
        <v>
300</v>
      </c>
      <c r="AQ25" s="665"/>
      <c r="AR25" s="665"/>
      <c r="AS25" s="665"/>
      <c r="AT25" s="665"/>
      <c r="AU25" s="665"/>
      <c r="AV25" s="665"/>
      <c r="AW25" s="665"/>
      <c r="AX25" s="665"/>
      <c r="AY25" s="665"/>
      <c r="AZ25" s="665"/>
      <c r="BA25" s="665"/>
      <c r="BB25" s="665"/>
      <c r="BC25" s="665"/>
      <c r="BD25" s="665"/>
      <c r="BE25" s="665"/>
      <c r="BF25" s="666"/>
      <c r="BG25" s="645" t="s">
        <v>
247</v>
      </c>
      <c r="BH25" s="646"/>
      <c r="BI25" s="646"/>
      <c r="BJ25" s="646"/>
      <c r="BK25" s="646"/>
      <c r="BL25" s="646"/>
      <c r="BM25" s="646"/>
      <c r="BN25" s="647"/>
      <c r="BO25" s="648" t="s">
        <v>
247</v>
      </c>
      <c r="BP25" s="648"/>
      <c r="BQ25" s="648"/>
      <c r="BR25" s="648"/>
      <c r="BS25" s="654" t="s">
        <v>
247</v>
      </c>
      <c r="BT25" s="646"/>
      <c r="BU25" s="646"/>
      <c r="BV25" s="646"/>
      <c r="BW25" s="646"/>
      <c r="BX25" s="646"/>
      <c r="BY25" s="646"/>
      <c r="BZ25" s="646"/>
      <c r="CA25" s="646"/>
      <c r="CB25" s="655"/>
      <c r="CD25" s="660" t="s">
        <v>
301</v>
      </c>
      <c r="CE25" s="661"/>
      <c r="CF25" s="661"/>
      <c r="CG25" s="661"/>
      <c r="CH25" s="661"/>
      <c r="CI25" s="661"/>
      <c r="CJ25" s="661"/>
      <c r="CK25" s="661"/>
      <c r="CL25" s="661"/>
      <c r="CM25" s="661"/>
      <c r="CN25" s="661"/>
      <c r="CO25" s="661"/>
      <c r="CP25" s="661"/>
      <c r="CQ25" s="662"/>
      <c r="CR25" s="645">
        <v>
4486227</v>
      </c>
      <c r="CS25" s="681"/>
      <c r="CT25" s="681"/>
      <c r="CU25" s="681"/>
      <c r="CV25" s="681"/>
      <c r="CW25" s="681"/>
      <c r="CX25" s="681"/>
      <c r="CY25" s="682"/>
      <c r="CZ25" s="650">
        <v>
15.5</v>
      </c>
      <c r="DA25" s="679"/>
      <c r="DB25" s="679"/>
      <c r="DC25" s="683"/>
      <c r="DD25" s="654">
        <v>
3932132</v>
      </c>
      <c r="DE25" s="681"/>
      <c r="DF25" s="681"/>
      <c r="DG25" s="681"/>
      <c r="DH25" s="681"/>
      <c r="DI25" s="681"/>
      <c r="DJ25" s="681"/>
      <c r="DK25" s="682"/>
      <c r="DL25" s="654">
        <v>
3854758</v>
      </c>
      <c r="DM25" s="681"/>
      <c r="DN25" s="681"/>
      <c r="DO25" s="681"/>
      <c r="DP25" s="681"/>
      <c r="DQ25" s="681"/>
      <c r="DR25" s="681"/>
      <c r="DS25" s="681"/>
      <c r="DT25" s="681"/>
      <c r="DU25" s="681"/>
      <c r="DV25" s="682"/>
      <c r="DW25" s="650">
        <v>
24.5</v>
      </c>
      <c r="DX25" s="679"/>
      <c r="DY25" s="679"/>
      <c r="DZ25" s="679"/>
      <c r="EA25" s="679"/>
      <c r="EB25" s="679"/>
      <c r="EC25" s="680"/>
    </row>
    <row r="26" spans="2:133" ht="11.25" customHeight="1" x14ac:dyDescent="0.15">
      <c r="B26" s="642" t="s">
        <v>
302</v>
      </c>
      <c r="C26" s="643"/>
      <c r="D26" s="643"/>
      <c r="E26" s="643"/>
      <c r="F26" s="643"/>
      <c r="G26" s="643"/>
      <c r="H26" s="643"/>
      <c r="I26" s="643"/>
      <c r="J26" s="643"/>
      <c r="K26" s="643"/>
      <c r="L26" s="643"/>
      <c r="M26" s="643"/>
      <c r="N26" s="643"/>
      <c r="O26" s="643"/>
      <c r="P26" s="643"/>
      <c r="Q26" s="644"/>
      <c r="R26" s="645">
        <v>
16131847</v>
      </c>
      <c r="S26" s="646"/>
      <c r="T26" s="646"/>
      <c r="U26" s="646"/>
      <c r="V26" s="646"/>
      <c r="W26" s="646"/>
      <c r="X26" s="646"/>
      <c r="Y26" s="647"/>
      <c r="Z26" s="648">
        <v>
54</v>
      </c>
      <c r="AA26" s="648"/>
      <c r="AB26" s="648"/>
      <c r="AC26" s="648"/>
      <c r="AD26" s="649">
        <v>
14861350</v>
      </c>
      <c r="AE26" s="649"/>
      <c r="AF26" s="649"/>
      <c r="AG26" s="649"/>
      <c r="AH26" s="649"/>
      <c r="AI26" s="649"/>
      <c r="AJ26" s="649"/>
      <c r="AK26" s="649"/>
      <c r="AL26" s="650">
        <v>
99.2</v>
      </c>
      <c r="AM26" s="651"/>
      <c r="AN26" s="651"/>
      <c r="AO26" s="652"/>
      <c r="AP26" s="664" t="s">
        <v>
303</v>
      </c>
      <c r="AQ26" s="694"/>
      <c r="AR26" s="694"/>
      <c r="AS26" s="694"/>
      <c r="AT26" s="694"/>
      <c r="AU26" s="694"/>
      <c r="AV26" s="694"/>
      <c r="AW26" s="694"/>
      <c r="AX26" s="694"/>
      <c r="AY26" s="694"/>
      <c r="AZ26" s="694"/>
      <c r="BA26" s="694"/>
      <c r="BB26" s="694"/>
      <c r="BC26" s="694"/>
      <c r="BD26" s="694"/>
      <c r="BE26" s="694"/>
      <c r="BF26" s="666"/>
      <c r="BG26" s="645" t="s">
        <v>
247</v>
      </c>
      <c r="BH26" s="646"/>
      <c r="BI26" s="646"/>
      <c r="BJ26" s="646"/>
      <c r="BK26" s="646"/>
      <c r="BL26" s="646"/>
      <c r="BM26" s="646"/>
      <c r="BN26" s="647"/>
      <c r="BO26" s="648" t="s">
        <v>
247</v>
      </c>
      <c r="BP26" s="648"/>
      <c r="BQ26" s="648"/>
      <c r="BR26" s="648"/>
      <c r="BS26" s="654" t="s">
        <v>
247</v>
      </c>
      <c r="BT26" s="646"/>
      <c r="BU26" s="646"/>
      <c r="BV26" s="646"/>
      <c r="BW26" s="646"/>
      <c r="BX26" s="646"/>
      <c r="BY26" s="646"/>
      <c r="BZ26" s="646"/>
      <c r="CA26" s="646"/>
      <c r="CB26" s="655"/>
      <c r="CD26" s="660" t="s">
        <v>
304</v>
      </c>
      <c r="CE26" s="661"/>
      <c r="CF26" s="661"/>
      <c r="CG26" s="661"/>
      <c r="CH26" s="661"/>
      <c r="CI26" s="661"/>
      <c r="CJ26" s="661"/>
      <c r="CK26" s="661"/>
      <c r="CL26" s="661"/>
      <c r="CM26" s="661"/>
      <c r="CN26" s="661"/>
      <c r="CO26" s="661"/>
      <c r="CP26" s="661"/>
      <c r="CQ26" s="662"/>
      <c r="CR26" s="645">
        <v>
2641436</v>
      </c>
      <c r="CS26" s="646"/>
      <c r="CT26" s="646"/>
      <c r="CU26" s="646"/>
      <c r="CV26" s="646"/>
      <c r="CW26" s="646"/>
      <c r="CX26" s="646"/>
      <c r="CY26" s="647"/>
      <c r="CZ26" s="650">
        <v>
9.1</v>
      </c>
      <c r="DA26" s="679"/>
      <c r="DB26" s="679"/>
      <c r="DC26" s="683"/>
      <c r="DD26" s="654">
        <v>
2235248</v>
      </c>
      <c r="DE26" s="646"/>
      <c r="DF26" s="646"/>
      <c r="DG26" s="646"/>
      <c r="DH26" s="646"/>
      <c r="DI26" s="646"/>
      <c r="DJ26" s="646"/>
      <c r="DK26" s="647"/>
      <c r="DL26" s="654" t="s">
        <v>
247</v>
      </c>
      <c r="DM26" s="646"/>
      <c r="DN26" s="646"/>
      <c r="DO26" s="646"/>
      <c r="DP26" s="646"/>
      <c r="DQ26" s="646"/>
      <c r="DR26" s="646"/>
      <c r="DS26" s="646"/>
      <c r="DT26" s="646"/>
      <c r="DU26" s="646"/>
      <c r="DV26" s="647"/>
      <c r="DW26" s="650" t="s">
        <v>
243</v>
      </c>
      <c r="DX26" s="679"/>
      <c r="DY26" s="679"/>
      <c r="DZ26" s="679"/>
      <c r="EA26" s="679"/>
      <c r="EB26" s="679"/>
      <c r="EC26" s="680"/>
    </row>
    <row r="27" spans="2:133" ht="11.25" customHeight="1" x14ac:dyDescent="0.15">
      <c r="B27" s="642" t="s">
        <v>
305</v>
      </c>
      <c r="C27" s="643"/>
      <c r="D27" s="643"/>
      <c r="E27" s="643"/>
      <c r="F27" s="643"/>
      <c r="G27" s="643"/>
      <c r="H27" s="643"/>
      <c r="I27" s="643"/>
      <c r="J27" s="643"/>
      <c r="K27" s="643"/>
      <c r="L27" s="643"/>
      <c r="M27" s="643"/>
      <c r="N27" s="643"/>
      <c r="O27" s="643"/>
      <c r="P27" s="643"/>
      <c r="Q27" s="644"/>
      <c r="R27" s="645">
        <v>
5956</v>
      </c>
      <c r="S27" s="646"/>
      <c r="T27" s="646"/>
      <c r="U27" s="646"/>
      <c r="V27" s="646"/>
      <c r="W27" s="646"/>
      <c r="X27" s="646"/>
      <c r="Y27" s="647"/>
      <c r="Z27" s="648">
        <v>
0</v>
      </c>
      <c r="AA27" s="648"/>
      <c r="AB27" s="648"/>
      <c r="AC27" s="648"/>
      <c r="AD27" s="649">
        <v>
5956</v>
      </c>
      <c r="AE27" s="649"/>
      <c r="AF27" s="649"/>
      <c r="AG27" s="649"/>
      <c r="AH27" s="649"/>
      <c r="AI27" s="649"/>
      <c r="AJ27" s="649"/>
      <c r="AK27" s="649"/>
      <c r="AL27" s="650">
        <v>
0</v>
      </c>
      <c r="AM27" s="651"/>
      <c r="AN27" s="651"/>
      <c r="AO27" s="652"/>
      <c r="AP27" s="642" t="s">
        <v>
306</v>
      </c>
      <c r="AQ27" s="643"/>
      <c r="AR27" s="643"/>
      <c r="AS27" s="643"/>
      <c r="AT27" s="643"/>
      <c r="AU27" s="643"/>
      <c r="AV27" s="643"/>
      <c r="AW27" s="643"/>
      <c r="AX27" s="643"/>
      <c r="AY27" s="643"/>
      <c r="AZ27" s="643"/>
      <c r="BA27" s="643"/>
      <c r="BB27" s="643"/>
      <c r="BC27" s="643"/>
      <c r="BD27" s="643"/>
      <c r="BE27" s="643"/>
      <c r="BF27" s="644"/>
      <c r="BG27" s="645">
        <v>
12879898</v>
      </c>
      <c r="BH27" s="646"/>
      <c r="BI27" s="646"/>
      <c r="BJ27" s="646"/>
      <c r="BK27" s="646"/>
      <c r="BL27" s="646"/>
      <c r="BM27" s="646"/>
      <c r="BN27" s="647"/>
      <c r="BO27" s="648">
        <v>
100</v>
      </c>
      <c r="BP27" s="648"/>
      <c r="BQ27" s="648"/>
      <c r="BR27" s="648"/>
      <c r="BS27" s="654">
        <v>
17739</v>
      </c>
      <c r="BT27" s="646"/>
      <c r="BU27" s="646"/>
      <c r="BV27" s="646"/>
      <c r="BW27" s="646"/>
      <c r="BX27" s="646"/>
      <c r="BY27" s="646"/>
      <c r="BZ27" s="646"/>
      <c r="CA27" s="646"/>
      <c r="CB27" s="655"/>
      <c r="CD27" s="660" t="s">
        <v>
307</v>
      </c>
      <c r="CE27" s="661"/>
      <c r="CF27" s="661"/>
      <c r="CG27" s="661"/>
      <c r="CH27" s="661"/>
      <c r="CI27" s="661"/>
      <c r="CJ27" s="661"/>
      <c r="CK27" s="661"/>
      <c r="CL27" s="661"/>
      <c r="CM27" s="661"/>
      <c r="CN27" s="661"/>
      <c r="CO27" s="661"/>
      <c r="CP27" s="661"/>
      <c r="CQ27" s="662"/>
      <c r="CR27" s="645">
        <v>
8475106</v>
      </c>
      <c r="CS27" s="681"/>
      <c r="CT27" s="681"/>
      <c r="CU27" s="681"/>
      <c r="CV27" s="681"/>
      <c r="CW27" s="681"/>
      <c r="CX27" s="681"/>
      <c r="CY27" s="682"/>
      <c r="CZ27" s="650">
        <v>
29.4</v>
      </c>
      <c r="DA27" s="679"/>
      <c r="DB27" s="679"/>
      <c r="DC27" s="683"/>
      <c r="DD27" s="654">
        <v>
2409608</v>
      </c>
      <c r="DE27" s="681"/>
      <c r="DF27" s="681"/>
      <c r="DG27" s="681"/>
      <c r="DH27" s="681"/>
      <c r="DI27" s="681"/>
      <c r="DJ27" s="681"/>
      <c r="DK27" s="682"/>
      <c r="DL27" s="654">
        <v>
2393553</v>
      </c>
      <c r="DM27" s="681"/>
      <c r="DN27" s="681"/>
      <c r="DO27" s="681"/>
      <c r="DP27" s="681"/>
      <c r="DQ27" s="681"/>
      <c r="DR27" s="681"/>
      <c r="DS27" s="681"/>
      <c r="DT27" s="681"/>
      <c r="DU27" s="681"/>
      <c r="DV27" s="682"/>
      <c r="DW27" s="650">
        <v>
15.2</v>
      </c>
      <c r="DX27" s="679"/>
      <c r="DY27" s="679"/>
      <c r="DZ27" s="679"/>
      <c r="EA27" s="679"/>
      <c r="EB27" s="679"/>
      <c r="EC27" s="680"/>
    </row>
    <row r="28" spans="2:133" ht="11.25" customHeight="1" x14ac:dyDescent="0.15">
      <c r="B28" s="642" t="s">
        <v>
308</v>
      </c>
      <c r="C28" s="643"/>
      <c r="D28" s="643"/>
      <c r="E28" s="643"/>
      <c r="F28" s="643"/>
      <c r="G28" s="643"/>
      <c r="H28" s="643"/>
      <c r="I28" s="643"/>
      <c r="J28" s="643"/>
      <c r="K28" s="643"/>
      <c r="L28" s="643"/>
      <c r="M28" s="643"/>
      <c r="N28" s="643"/>
      <c r="O28" s="643"/>
      <c r="P28" s="643"/>
      <c r="Q28" s="644"/>
      <c r="R28" s="645">
        <v>
286377</v>
      </c>
      <c r="S28" s="646"/>
      <c r="T28" s="646"/>
      <c r="U28" s="646"/>
      <c r="V28" s="646"/>
      <c r="W28" s="646"/>
      <c r="X28" s="646"/>
      <c r="Y28" s="647"/>
      <c r="Z28" s="648">
        <v>
1</v>
      </c>
      <c r="AA28" s="648"/>
      <c r="AB28" s="648"/>
      <c r="AC28" s="648"/>
      <c r="AD28" s="649" t="s">
        <v>
243</v>
      </c>
      <c r="AE28" s="649"/>
      <c r="AF28" s="649"/>
      <c r="AG28" s="649"/>
      <c r="AH28" s="649"/>
      <c r="AI28" s="649"/>
      <c r="AJ28" s="649"/>
      <c r="AK28" s="649"/>
      <c r="AL28" s="650" t="s">
        <v>
275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309</v>
      </c>
      <c r="CE28" s="661"/>
      <c r="CF28" s="661"/>
      <c r="CG28" s="661"/>
      <c r="CH28" s="661"/>
      <c r="CI28" s="661"/>
      <c r="CJ28" s="661"/>
      <c r="CK28" s="661"/>
      <c r="CL28" s="661"/>
      <c r="CM28" s="661"/>
      <c r="CN28" s="661"/>
      <c r="CO28" s="661"/>
      <c r="CP28" s="661"/>
      <c r="CQ28" s="662"/>
      <c r="CR28" s="645">
        <v>
1797391</v>
      </c>
      <c r="CS28" s="646"/>
      <c r="CT28" s="646"/>
      <c r="CU28" s="646"/>
      <c r="CV28" s="646"/>
      <c r="CW28" s="646"/>
      <c r="CX28" s="646"/>
      <c r="CY28" s="647"/>
      <c r="CZ28" s="650">
        <v>
6.2</v>
      </c>
      <c r="DA28" s="679"/>
      <c r="DB28" s="679"/>
      <c r="DC28" s="683"/>
      <c r="DD28" s="654">
        <v>
1797391</v>
      </c>
      <c r="DE28" s="646"/>
      <c r="DF28" s="646"/>
      <c r="DG28" s="646"/>
      <c r="DH28" s="646"/>
      <c r="DI28" s="646"/>
      <c r="DJ28" s="646"/>
      <c r="DK28" s="647"/>
      <c r="DL28" s="654">
        <v>
1797391</v>
      </c>
      <c r="DM28" s="646"/>
      <c r="DN28" s="646"/>
      <c r="DO28" s="646"/>
      <c r="DP28" s="646"/>
      <c r="DQ28" s="646"/>
      <c r="DR28" s="646"/>
      <c r="DS28" s="646"/>
      <c r="DT28" s="646"/>
      <c r="DU28" s="646"/>
      <c r="DV28" s="647"/>
      <c r="DW28" s="650">
        <v>
11.4</v>
      </c>
      <c r="DX28" s="679"/>
      <c r="DY28" s="679"/>
      <c r="DZ28" s="679"/>
      <c r="EA28" s="679"/>
      <c r="EB28" s="679"/>
      <c r="EC28" s="680"/>
    </row>
    <row r="29" spans="2:133" ht="11.25" customHeight="1" x14ac:dyDescent="0.15">
      <c r="B29" s="642" t="s">
        <v>
310</v>
      </c>
      <c r="C29" s="643"/>
      <c r="D29" s="643"/>
      <c r="E29" s="643"/>
      <c r="F29" s="643"/>
      <c r="G29" s="643"/>
      <c r="H29" s="643"/>
      <c r="I29" s="643"/>
      <c r="J29" s="643"/>
      <c r="K29" s="643"/>
      <c r="L29" s="643"/>
      <c r="M29" s="643"/>
      <c r="N29" s="643"/>
      <c r="O29" s="643"/>
      <c r="P29" s="643"/>
      <c r="Q29" s="644"/>
      <c r="R29" s="645">
        <v>
226283</v>
      </c>
      <c r="S29" s="646"/>
      <c r="T29" s="646"/>
      <c r="U29" s="646"/>
      <c r="V29" s="646"/>
      <c r="W29" s="646"/>
      <c r="X29" s="646"/>
      <c r="Y29" s="647"/>
      <c r="Z29" s="648">
        <v>
0.8</v>
      </c>
      <c r="AA29" s="648"/>
      <c r="AB29" s="648"/>
      <c r="AC29" s="648"/>
      <c r="AD29" s="649">
        <v>
120613</v>
      </c>
      <c r="AE29" s="649"/>
      <c r="AF29" s="649"/>
      <c r="AG29" s="649"/>
      <c r="AH29" s="649"/>
      <c r="AI29" s="649"/>
      <c r="AJ29" s="649"/>
      <c r="AK29" s="649"/>
      <c r="AL29" s="650">
        <v>
0.8</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
311</v>
      </c>
      <c r="CE29" s="686"/>
      <c r="CF29" s="660" t="s">
        <v>
312</v>
      </c>
      <c r="CG29" s="661"/>
      <c r="CH29" s="661"/>
      <c r="CI29" s="661"/>
      <c r="CJ29" s="661"/>
      <c r="CK29" s="661"/>
      <c r="CL29" s="661"/>
      <c r="CM29" s="661"/>
      <c r="CN29" s="661"/>
      <c r="CO29" s="661"/>
      <c r="CP29" s="661"/>
      <c r="CQ29" s="662"/>
      <c r="CR29" s="645">
        <v>
1797358</v>
      </c>
      <c r="CS29" s="681"/>
      <c r="CT29" s="681"/>
      <c r="CU29" s="681"/>
      <c r="CV29" s="681"/>
      <c r="CW29" s="681"/>
      <c r="CX29" s="681"/>
      <c r="CY29" s="682"/>
      <c r="CZ29" s="650">
        <v>
6.2</v>
      </c>
      <c r="DA29" s="679"/>
      <c r="DB29" s="679"/>
      <c r="DC29" s="683"/>
      <c r="DD29" s="654">
        <v>
1797358</v>
      </c>
      <c r="DE29" s="681"/>
      <c r="DF29" s="681"/>
      <c r="DG29" s="681"/>
      <c r="DH29" s="681"/>
      <c r="DI29" s="681"/>
      <c r="DJ29" s="681"/>
      <c r="DK29" s="682"/>
      <c r="DL29" s="654">
        <v>
1797358</v>
      </c>
      <c r="DM29" s="681"/>
      <c r="DN29" s="681"/>
      <c r="DO29" s="681"/>
      <c r="DP29" s="681"/>
      <c r="DQ29" s="681"/>
      <c r="DR29" s="681"/>
      <c r="DS29" s="681"/>
      <c r="DT29" s="681"/>
      <c r="DU29" s="681"/>
      <c r="DV29" s="682"/>
      <c r="DW29" s="650">
        <v>
11.4</v>
      </c>
      <c r="DX29" s="679"/>
      <c r="DY29" s="679"/>
      <c r="DZ29" s="679"/>
      <c r="EA29" s="679"/>
      <c r="EB29" s="679"/>
      <c r="EC29" s="680"/>
    </row>
    <row r="30" spans="2:133" ht="11.25" customHeight="1" x14ac:dyDescent="0.15">
      <c r="B30" s="642" t="s">
        <v>
313</v>
      </c>
      <c r="C30" s="643"/>
      <c r="D30" s="643"/>
      <c r="E30" s="643"/>
      <c r="F30" s="643"/>
      <c r="G30" s="643"/>
      <c r="H30" s="643"/>
      <c r="I30" s="643"/>
      <c r="J30" s="643"/>
      <c r="K30" s="643"/>
      <c r="L30" s="643"/>
      <c r="M30" s="643"/>
      <c r="N30" s="643"/>
      <c r="O30" s="643"/>
      <c r="P30" s="643"/>
      <c r="Q30" s="644"/>
      <c r="R30" s="645">
        <v>
352028</v>
      </c>
      <c r="S30" s="646"/>
      <c r="T30" s="646"/>
      <c r="U30" s="646"/>
      <c r="V30" s="646"/>
      <c r="W30" s="646"/>
      <c r="X30" s="646"/>
      <c r="Y30" s="647"/>
      <c r="Z30" s="648">
        <v>
1.2</v>
      </c>
      <c r="AA30" s="648"/>
      <c r="AB30" s="648"/>
      <c r="AC30" s="648"/>
      <c r="AD30" s="649" t="s">
        <v>
247</v>
      </c>
      <c r="AE30" s="649"/>
      <c r="AF30" s="649"/>
      <c r="AG30" s="649"/>
      <c r="AH30" s="649"/>
      <c r="AI30" s="649"/>
      <c r="AJ30" s="649"/>
      <c r="AK30" s="649"/>
      <c r="AL30" s="650" t="s">
        <v>
247</v>
      </c>
      <c r="AM30" s="651"/>
      <c r="AN30" s="651"/>
      <c r="AO30" s="652"/>
      <c r="AP30" s="624" t="s">
        <v>
226</v>
      </c>
      <c r="AQ30" s="625"/>
      <c r="AR30" s="625"/>
      <c r="AS30" s="625"/>
      <c r="AT30" s="625"/>
      <c r="AU30" s="625"/>
      <c r="AV30" s="625"/>
      <c r="AW30" s="625"/>
      <c r="AX30" s="625"/>
      <c r="AY30" s="625"/>
      <c r="AZ30" s="625"/>
      <c r="BA30" s="625"/>
      <c r="BB30" s="625"/>
      <c r="BC30" s="625"/>
      <c r="BD30" s="625"/>
      <c r="BE30" s="625"/>
      <c r="BF30" s="626"/>
      <c r="BG30" s="624" t="s">
        <v>
314</v>
      </c>
      <c r="BH30" s="698"/>
      <c r="BI30" s="698"/>
      <c r="BJ30" s="698"/>
      <c r="BK30" s="698"/>
      <c r="BL30" s="698"/>
      <c r="BM30" s="698"/>
      <c r="BN30" s="698"/>
      <c r="BO30" s="698"/>
      <c r="BP30" s="698"/>
      <c r="BQ30" s="699"/>
      <c r="BR30" s="624" t="s">
        <v>
315</v>
      </c>
      <c r="BS30" s="698"/>
      <c r="BT30" s="698"/>
      <c r="BU30" s="698"/>
      <c r="BV30" s="698"/>
      <c r="BW30" s="698"/>
      <c r="BX30" s="698"/>
      <c r="BY30" s="698"/>
      <c r="BZ30" s="698"/>
      <c r="CA30" s="698"/>
      <c r="CB30" s="699"/>
      <c r="CD30" s="687"/>
      <c r="CE30" s="688"/>
      <c r="CF30" s="660" t="s">
        <v>
316</v>
      </c>
      <c r="CG30" s="661"/>
      <c r="CH30" s="661"/>
      <c r="CI30" s="661"/>
      <c r="CJ30" s="661"/>
      <c r="CK30" s="661"/>
      <c r="CL30" s="661"/>
      <c r="CM30" s="661"/>
      <c r="CN30" s="661"/>
      <c r="CO30" s="661"/>
      <c r="CP30" s="661"/>
      <c r="CQ30" s="662"/>
      <c r="CR30" s="645">
        <v>
1672760</v>
      </c>
      <c r="CS30" s="646"/>
      <c r="CT30" s="646"/>
      <c r="CU30" s="646"/>
      <c r="CV30" s="646"/>
      <c r="CW30" s="646"/>
      <c r="CX30" s="646"/>
      <c r="CY30" s="647"/>
      <c r="CZ30" s="650">
        <v>
5.8</v>
      </c>
      <c r="DA30" s="679"/>
      <c r="DB30" s="679"/>
      <c r="DC30" s="683"/>
      <c r="DD30" s="654">
        <v>
1672760</v>
      </c>
      <c r="DE30" s="646"/>
      <c r="DF30" s="646"/>
      <c r="DG30" s="646"/>
      <c r="DH30" s="646"/>
      <c r="DI30" s="646"/>
      <c r="DJ30" s="646"/>
      <c r="DK30" s="647"/>
      <c r="DL30" s="654">
        <v>
1672760</v>
      </c>
      <c r="DM30" s="646"/>
      <c r="DN30" s="646"/>
      <c r="DO30" s="646"/>
      <c r="DP30" s="646"/>
      <c r="DQ30" s="646"/>
      <c r="DR30" s="646"/>
      <c r="DS30" s="646"/>
      <c r="DT30" s="646"/>
      <c r="DU30" s="646"/>
      <c r="DV30" s="647"/>
      <c r="DW30" s="650">
        <v>
10.6</v>
      </c>
      <c r="DX30" s="679"/>
      <c r="DY30" s="679"/>
      <c r="DZ30" s="679"/>
      <c r="EA30" s="679"/>
      <c r="EB30" s="679"/>
      <c r="EC30" s="680"/>
    </row>
    <row r="31" spans="2:133" ht="11.25" customHeight="1" x14ac:dyDescent="0.15">
      <c r="B31" s="642" t="s">
        <v>
317</v>
      </c>
      <c r="C31" s="643"/>
      <c r="D31" s="643"/>
      <c r="E31" s="643"/>
      <c r="F31" s="643"/>
      <c r="G31" s="643"/>
      <c r="H31" s="643"/>
      <c r="I31" s="643"/>
      <c r="J31" s="643"/>
      <c r="K31" s="643"/>
      <c r="L31" s="643"/>
      <c r="M31" s="643"/>
      <c r="N31" s="643"/>
      <c r="O31" s="643"/>
      <c r="P31" s="643"/>
      <c r="Q31" s="644"/>
      <c r="R31" s="645">
        <v>
4564322</v>
      </c>
      <c r="S31" s="646"/>
      <c r="T31" s="646"/>
      <c r="U31" s="646"/>
      <c r="V31" s="646"/>
      <c r="W31" s="646"/>
      <c r="X31" s="646"/>
      <c r="Y31" s="647"/>
      <c r="Z31" s="648">
        <v>
15.3</v>
      </c>
      <c r="AA31" s="648"/>
      <c r="AB31" s="648"/>
      <c r="AC31" s="648"/>
      <c r="AD31" s="649" t="s">
        <v>
247</v>
      </c>
      <c r="AE31" s="649"/>
      <c r="AF31" s="649"/>
      <c r="AG31" s="649"/>
      <c r="AH31" s="649"/>
      <c r="AI31" s="649"/>
      <c r="AJ31" s="649"/>
      <c r="AK31" s="649"/>
      <c r="AL31" s="650" t="s">
        <v>
243</v>
      </c>
      <c r="AM31" s="651"/>
      <c r="AN31" s="651"/>
      <c r="AO31" s="652"/>
      <c r="AP31" s="702" t="s">
        <v>
318</v>
      </c>
      <c r="AQ31" s="703"/>
      <c r="AR31" s="703"/>
      <c r="AS31" s="703"/>
      <c r="AT31" s="708" t="s">
        <v>
319</v>
      </c>
      <c r="AU31" s="231"/>
      <c r="AV31" s="231"/>
      <c r="AW31" s="231"/>
      <c r="AX31" s="631" t="s">
        <v>
191</v>
      </c>
      <c r="AY31" s="632"/>
      <c r="AZ31" s="632"/>
      <c r="BA31" s="632"/>
      <c r="BB31" s="632"/>
      <c r="BC31" s="632"/>
      <c r="BD31" s="632"/>
      <c r="BE31" s="632"/>
      <c r="BF31" s="633"/>
      <c r="BG31" s="713">
        <v>
99.6</v>
      </c>
      <c r="BH31" s="700"/>
      <c r="BI31" s="700"/>
      <c r="BJ31" s="700"/>
      <c r="BK31" s="700"/>
      <c r="BL31" s="700"/>
      <c r="BM31" s="640">
        <v>
99.4</v>
      </c>
      <c r="BN31" s="700"/>
      <c r="BO31" s="700"/>
      <c r="BP31" s="700"/>
      <c r="BQ31" s="701"/>
      <c r="BR31" s="713">
        <v>
99.8</v>
      </c>
      <c r="BS31" s="700"/>
      <c r="BT31" s="700"/>
      <c r="BU31" s="700"/>
      <c r="BV31" s="700"/>
      <c r="BW31" s="700"/>
      <c r="BX31" s="640">
        <v>
99.6</v>
      </c>
      <c r="BY31" s="700"/>
      <c r="BZ31" s="700"/>
      <c r="CA31" s="700"/>
      <c r="CB31" s="701"/>
      <c r="CD31" s="687"/>
      <c r="CE31" s="688"/>
      <c r="CF31" s="660" t="s">
        <v>
320</v>
      </c>
      <c r="CG31" s="661"/>
      <c r="CH31" s="661"/>
      <c r="CI31" s="661"/>
      <c r="CJ31" s="661"/>
      <c r="CK31" s="661"/>
      <c r="CL31" s="661"/>
      <c r="CM31" s="661"/>
      <c r="CN31" s="661"/>
      <c r="CO31" s="661"/>
      <c r="CP31" s="661"/>
      <c r="CQ31" s="662"/>
      <c r="CR31" s="645">
        <v>
124598</v>
      </c>
      <c r="CS31" s="681"/>
      <c r="CT31" s="681"/>
      <c r="CU31" s="681"/>
      <c r="CV31" s="681"/>
      <c r="CW31" s="681"/>
      <c r="CX31" s="681"/>
      <c r="CY31" s="682"/>
      <c r="CZ31" s="650">
        <v>
0.4</v>
      </c>
      <c r="DA31" s="679"/>
      <c r="DB31" s="679"/>
      <c r="DC31" s="683"/>
      <c r="DD31" s="654">
        <v>
124598</v>
      </c>
      <c r="DE31" s="681"/>
      <c r="DF31" s="681"/>
      <c r="DG31" s="681"/>
      <c r="DH31" s="681"/>
      <c r="DI31" s="681"/>
      <c r="DJ31" s="681"/>
      <c r="DK31" s="682"/>
      <c r="DL31" s="654">
        <v>
124598</v>
      </c>
      <c r="DM31" s="681"/>
      <c r="DN31" s="681"/>
      <c r="DO31" s="681"/>
      <c r="DP31" s="681"/>
      <c r="DQ31" s="681"/>
      <c r="DR31" s="681"/>
      <c r="DS31" s="681"/>
      <c r="DT31" s="681"/>
      <c r="DU31" s="681"/>
      <c r="DV31" s="682"/>
      <c r="DW31" s="650">
        <v>
0.8</v>
      </c>
      <c r="DX31" s="679"/>
      <c r="DY31" s="679"/>
      <c r="DZ31" s="679"/>
      <c r="EA31" s="679"/>
      <c r="EB31" s="679"/>
      <c r="EC31" s="680"/>
    </row>
    <row r="32" spans="2:133" ht="11.25" customHeight="1" x14ac:dyDescent="0.15">
      <c r="B32" s="691" t="s">
        <v>
321</v>
      </c>
      <c r="C32" s="692"/>
      <c r="D32" s="692"/>
      <c r="E32" s="692"/>
      <c r="F32" s="692"/>
      <c r="G32" s="692"/>
      <c r="H32" s="692"/>
      <c r="I32" s="692"/>
      <c r="J32" s="692"/>
      <c r="K32" s="692"/>
      <c r="L32" s="692"/>
      <c r="M32" s="692"/>
      <c r="N32" s="692"/>
      <c r="O32" s="692"/>
      <c r="P32" s="692"/>
      <c r="Q32" s="693"/>
      <c r="R32" s="645" t="s">
        <v>
243</v>
      </c>
      <c r="S32" s="646"/>
      <c r="T32" s="646"/>
      <c r="U32" s="646"/>
      <c r="V32" s="646"/>
      <c r="W32" s="646"/>
      <c r="X32" s="646"/>
      <c r="Y32" s="647"/>
      <c r="Z32" s="648" t="s">
        <v>
243</v>
      </c>
      <c r="AA32" s="648"/>
      <c r="AB32" s="648"/>
      <c r="AC32" s="648"/>
      <c r="AD32" s="649" t="s">
        <v>
243</v>
      </c>
      <c r="AE32" s="649"/>
      <c r="AF32" s="649"/>
      <c r="AG32" s="649"/>
      <c r="AH32" s="649"/>
      <c r="AI32" s="649"/>
      <c r="AJ32" s="649"/>
      <c r="AK32" s="649"/>
      <c r="AL32" s="650" t="s">
        <v>
247</v>
      </c>
      <c r="AM32" s="651"/>
      <c r="AN32" s="651"/>
      <c r="AO32" s="652"/>
      <c r="AP32" s="704"/>
      <c r="AQ32" s="705"/>
      <c r="AR32" s="705"/>
      <c r="AS32" s="705"/>
      <c r="AT32" s="709"/>
      <c r="AU32" s="230" t="s">
        <v>
322</v>
      </c>
      <c r="AV32" s="230"/>
      <c r="AW32" s="230"/>
      <c r="AX32" s="642" t="s">
        <v>
323</v>
      </c>
      <c r="AY32" s="643"/>
      <c r="AZ32" s="643"/>
      <c r="BA32" s="643"/>
      <c r="BB32" s="643"/>
      <c r="BC32" s="643"/>
      <c r="BD32" s="643"/>
      <c r="BE32" s="643"/>
      <c r="BF32" s="644"/>
      <c r="BG32" s="714">
        <v>
99.5</v>
      </c>
      <c r="BH32" s="681"/>
      <c r="BI32" s="681"/>
      <c r="BJ32" s="681"/>
      <c r="BK32" s="681"/>
      <c r="BL32" s="681"/>
      <c r="BM32" s="651">
        <v>
99.2</v>
      </c>
      <c r="BN32" s="711"/>
      <c r="BO32" s="711"/>
      <c r="BP32" s="711"/>
      <c r="BQ32" s="712"/>
      <c r="BR32" s="714">
        <v>
99.7</v>
      </c>
      <c r="BS32" s="681"/>
      <c r="BT32" s="681"/>
      <c r="BU32" s="681"/>
      <c r="BV32" s="681"/>
      <c r="BW32" s="681"/>
      <c r="BX32" s="651">
        <v>
99.3</v>
      </c>
      <c r="BY32" s="711"/>
      <c r="BZ32" s="711"/>
      <c r="CA32" s="711"/>
      <c r="CB32" s="712"/>
      <c r="CD32" s="689"/>
      <c r="CE32" s="690"/>
      <c r="CF32" s="660" t="s">
        <v>
324</v>
      </c>
      <c r="CG32" s="661"/>
      <c r="CH32" s="661"/>
      <c r="CI32" s="661"/>
      <c r="CJ32" s="661"/>
      <c r="CK32" s="661"/>
      <c r="CL32" s="661"/>
      <c r="CM32" s="661"/>
      <c r="CN32" s="661"/>
      <c r="CO32" s="661"/>
      <c r="CP32" s="661"/>
      <c r="CQ32" s="662"/>
      <c r="CR32" s="645">
        <v>
33</v>
      </c>
      <c r="CS32" s="646"/>
      <c r="CT32" s="646"/>
      <c r="CU32" s="646"/>
      <c r="CV32" s="646"/>
      <c r="CW32" s="646"/>
      <c r="CX32" s="646"/>
      <c r="CY32" s="647"/>
      <c r="CZ32" s="650">
        <v>
0</v>
      </c>
      <c r="DA32" s="679"/>
      <c r="DB32" s="679"/>
      <c r="DC32" s="683"/>
      <c r="DD32" s="654">
        <v>
33</v>
      </c>
      <c r="DE32" s="646"/>
      <c r="DF32" s="646"/>
      <c r="DG32" s="646"/>
      <c r="DH32" s="646"/>
      <c r="DI32" s="646"/>
      <c r="DJ32" s="646"/>
      <c r="DK32" s="647"/>
      <c r="DL32" s="654">
        <v>
33</v>
      </c>
      <c r="DM32" s="646"/>
      <c r="DN32" s="646"/>
      <c r="DO32" s="646"/>
      <c r="DP32" s="646"/>
      <c r="DQ32" s="646"/>
      <c r="DR32" s="646"/>
      <c r="DS32" s="646"/>
      <c r="DT32" s="646"/>
      <c r="DU32" s="646"/>
      <c r="DV32" s="647"/>
      <c r="DW32" s="650">
        <v>
0</v>
      </c>
      <c r="DX32" s="679"/>
      <c r="DY32" s="679"/>
      <c r="DZ32" s="679"/>
      <c r="EA32" s="679"/>
      <c r="EB32" s="679"/>
      <c r="EC32" s="680"/>
    </row>
    <row r="33" spans="2:133" ht="11.25" customHeight="1" x14ac:dyDescent="0.15">
      <c r="B33" s="642" t="s">
        <v>
325</v>
      </c>
      <c r="C33" s="643"/>
      <c r="D33" s="643"/>
      <c r="E33" s="643"/>
      <c r="F33" s="643"/>
      <c r="G33" s="643"/>
      <c r="H33" s="643"/>
      <c r="I33" s="643"/>
      <c r="J33" s="643"/>
      <c r="K33" s="643"/>
      <c r="L33" s="643"/>
      <c r="M33" s="643"/>
      <c r="N33" s="643"/>
      <c r="O33" s="643"/>
      <c r="P33" s="643"/>
      <c r="Q33" s="644"/>
      <c r="R33" s="645">
        <v>
4972264</v>
      </c>
      <c r="S33" s="646"/>
      <c r="T33" s="646"/>
      <c r="U33" s="646"/>
      <c r="V33" s="646"/>
      <c r="W33" s="646"/>
      <c r="X33" s="646"/>
      <c r="Y33" s="647"/>
      <c r="Z33" s="648">
        <v>
16.7</v>
      </c>
      <c r="AA33" s="648"/>
      <c r="AB33" s="648"/>
      <c r="AC33" s="648"/>
      <c r="AD33" s="649" t="s">
        <v>
243</v>
      </c>
      <c r="AE33" s="649"/>
      <c r="AF33" s="649"/>
      <c r="AG33" s="649"/>
      <c r="AH33" s="649"/>
      <c r="AI33" s="649"/>
      <c r="AJ33" s="649"/>
      <c r="AK33" s="649"/>
      <c r="AL33" s="650" t="s">
        <v>
275</v>
      </c>
      <c r="AM33" s="651"/>
      <c r="AN33" s="651"/>
      <c r="AO33" s="652"/>
      <c r="AP33" s="706"/>
      <c r="AQ33" s="707"/>
      <c r="AR33" s="707"/>
      <c r="AS33" s="707"/>
      <c r="AT33" s="710"/>
      <c r="AU33" s="232"/>
      <c r="AV33" s="232"/>
      <c r="AW33" s="232"/>
      <c r="AX33" s="695" t="s">
        <v>
326</v>
      </c>
      <c r="AY33" s="696"/>
      <c r="AZ33" s="696"/>
      <c r="BA33" s="696"/>
      <c r="BB33" s="696"/>
      <c r="BC33" s="696"/>
      <c r="BD33" s="696"/>
      <c r="BE33" s="696"/>
      <c r="BF33" s="697"/>
      <c r="BG33" s="715">
        <v>
99.8</v>
      </c>
      <c r="BH33" s="716"/>
      <c r="BI33" s="716"/>
      <c r="BJ33" s="716"/>
      <c r="BK33" s="716"/>
      <c r="BL33" s="716"/>
      <c r="BM33" s="717">
        <v>
99.7</v>
      </c>
      <c r="BN33" s="716"/>
      <c r="BO33" s="716"/>
      <c r="BP33" s="716"/>
      <c r="BQ33" s="718"/>
      <c r="BR33" s="715">
        <v>
99.9</v>
      </c>
      <c r="BS33" s="716"/>
      <c r="BT33" s="716"/>
      <c r="BU33" s="716"/>
      <c r="BV33" s="716"/>
      <c r="BW33" s="716"/>
      <c r="BX33" s="717">
        <v>
99.9</v>
      </c>
      <c r="BY33" s="716"/>
      <c r="BZ33" s="716"/>
      <c r="CA33" s="716"/>
      <c r="CB33" s="718"/>
      <c r="CD33" s="660" t="s">
        <v>
327</v>
      </c>
      <c r="CE33" s="661"/>
      <c r="CF33" s="661"/>
      <c r="CG33" s="661"/>
      <c r="CH33" s="661"/>
      <c r="CI33" s="661"/>
      <c r="CJ33" s="661"/>
      <c r="CK33" s="661"/>
      <c r="CL33" s="661"/>
      <c r="CM33" s="661"/>
      <c r="CN33" s="661"/>
      <c r="CO33" s="661"/>
      <c r="CP33" s="661"/>
      <c r="CQ33" s="662"/>
      <c r="CR33" s="645">
        <v>
11919442</v>
      </c>
      <c r="CS33" s="681"/>
      <c r="CT33" s="681"/>
      <c r="CU33" s="681"/>
      <c r="CV33" s="681"/>
      <c r="CW33" s="681"/>
      <c r="CX33" s="681"/>
      <c r="CY33" s="682"/>
      <c r="CZ33" s="650">
        <v>
41.3</v>
      </c>
      <c r="DA33" s="679"/>
      <c r="DB33" s="679"/>
      <c r="DC33" s="683"/>
      <c r="DD33" s="654">
        <v>
9009409</v>
      </c>
      <c r="DE33" s="681"/>
      <c r="DF33" s="681"/>
      <c r="DG33" s="681"/>
      <c r="DH33" s="681"/>
      <c r="DI33" s="681"/>
      <c r="DJ33" s="681"/>
      <c r="DK33" s="682"/>
      <c r="DL33" s="654">
        <v>
6547149</v>
      </c>
      <c r="DM33" s="681"/>
      <c r="DN33" s="681"/>
      <c r="DO33" s="681"/>
      <c r="DP33" s="681"/>
      <c r="DQ33" s="681"/>
      <c r="DR33" s="681"/>
      <c r="DS33" s="681"/>
      <c r="DT33" s="681"/>
      <c r="DU33" s="681"/>
      <c r="DV33" s="682"/>
      <c r="DW33" s="650">
        <v>
41.6</v>
      </c>
      <c r="DX33" s="679"/>
      <c r="DY33" s="679"/>
      <c r="DZ33" s="679"/>
      <c r="EA33" s="679"/>
      <c r="EB33" s="679"/>
      <c r="EC33" s="680"/>
    </row>
    <row r="34" spans="2:133" ht="11.25" customHeight="1" x14ac:dyDescent="0.15">
      <c r="B34" s="642" t="s">
        <v>
328</v>
      </c>
      <c r="C34" s="643"/>
      <c r="D34" s="643"/>
      <c r="E34" s="643"/>
      <c r="F34" s="643"/>
      <c r="G34" s="643"/>
      <c r="H34" s="643"/>
      <c r="I34" s="643"/>
      <c r="J34" s="643"/>
      <c r="K34" s="643"/>
      <c r="L34" s="643"/>
      <c r="M34" s="643"/>
      <c r="N34" s="643"/>
      <c r="O34" s="643"/>
      <c r="P34" s="643"/>
      <c r="Q34" s="644"/>
      <c r="R34" s="645">
        <v>
20300</v>
      </c>
      <c r="S34" s="646"/>
      <c r="T34" s="646"/>
      <c r="U34" s="646"/>
      <c r="V34" s="646"/>
      <c r="W34" s="646"/>
      <c r="X34" s="646"/>
      <c r="Y34" s="647"/>
      <c r="Z34" s="648">
        <v>
0.1</v>
      </c>
      <c r="AA34" s="648"/>
      <c r="AB34" s="648"/>
      <c r="AC34" s="648"/>
      <c r="AD34" s="649" t="s">
        <v>
275</v>
      </c>
      <c r="AE34" s="649"/>
      <c r="AF34" s="649"/>
      <c r="AG34" s="649"/>
      <c r="AH34" s="649"/>
      <c r="AI34" s="649"/>
      <c r="AJ34" s="649"/>
      <c r="AK34" s="649"/>
      <c r="AL34" s="650" t="s">
        <v>
247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329</v>
      </c>
      <c r="CE34" s="661"/>
      <c r="CF34" s="661"/>
      <c r="CG34" s="661"/>
      <c r="CH34" s="661"/>
      <c r="CI34" s="661"/>
      <c r="CJ34" s="661"/>
      <c r="CK34" s="661"/>
      <c r="CL34" s="661"/>
      <c r="CM34" s="661"/>
      <c r="CN34" s="661"/>
      <c r="CO34" s="661"/>
      <c r="CP34" s="661"/>
      <c r="CQ34" s="662"/>
      <c r="CR34" s="645">
        <v>
4458257</v>
      </c>
      <c r="CS34" s="646"/>
      <c r="CT34" s="646"/>
      <c r="CU34" s="646"/>
      <c r="CV34" s="646"/>
      <c r="CW34" s="646"/>
      <c r="CX34" s="646"/>
      <c r="CY34" s="647"/>
      <c r="CZ34" s="650">
        <v>
15.4</v>
      </c>
      <c r="DA34" s="679"/>
      <c r="DB34" s="679"/>
      <c r="DC34" s="683"/>
      <c r="DD34" s="654">
        <v>
3111466</v>
      </c>
      <c r="DE34" s="646"/>
      <c r="DF34" s="646"/>
      <c r="DG34" s="646"/>
      <c r="DH34" s="646"/>
      <c r="DI34" s="646"/>
      <c r="DJ34" s="646"/>
      <c r="DK34" s="647"/>
      <c r="DL34" s="654">
        <v>
2451250</v>
      </c>
      <c r="DM34" s="646"/>
      <c r="DN34" s="646"/>
      <c r="DO34" s="646"/>
      <c r="DP34" s="646"/>
      <c r="DQ34" s="646"/>
      <c r="DR34" s="646"/>
      <c r="DS34" s="646"/>
      <c r="DT34" s="646"/>
      <c r="DU34" s="646"/>
      <c r="DV34" s="647"/>
      <c r="DW34" s="650">
        <v>
15.6</v>
      </c>
      <c r="DX34" s="679"/>
      <c r="DY34" s="679"/>
      <c r="DZ34" s="679"/>
      <c r="EA34" s="679"/>
      <c r="EB34" s="679"/>
      <c r="EC34" s="680"/>
    </row>
    <row r="35" spans="2:133" ht="11.25" customHeight="1" x14ac:dyDescent="0.15">
      <c r="B35" s="642" t="s">
        <v>
330</v>
      </c>
      <c r="C35" s="643"/>
      <c r="D35" s="643"/>
      <c r="E35" s="643"/>
      <c r="F35" s="643"/>
      <c r="G35" s="643"/>
      <c r="H35" s="643"/>
      <c r="I35" s="643"/>
      <c r="J35" s="643"/>
      <c r="K35" s="643"/>
      <c r="L35" s="643"/>
      <c r="M35" s="643"/>
      <c r="N35" s="643"/>
      <c r="O35" s="643"/>
      <c r="P35" s="643"/>
      <c r="Q35" s="644"/>
      <c r="R35" s="645">
        <v>
51390</v>
      </c>
      <c r="S35" s="646"/>
      <c r="T35" s="646"/>
      <c r="U35" s="646"/>
      <c r="V35" s="646"/>
      <c r="W35" s="646"/>
      <c r="X35" s="646"/>
      <c r="Y35" s="647"/>
      <c r="Z35" s="648">
        <v>
0.2</v>
      </c>
      <c r="AA35" s="648"/>
      <c r="AB35" s="648"/>
      <c r="AC35" s="648"/>
      <c r="AD35" s="649" t="s">
        <v>
247</v>
      </c>
      <c r="AE35" s="649"/>
      <c r="AF35" s="649"/>
      <c r="AG35" s="649"/>
      <c r="AH35" s="649"/>
      <c r="AI35" s="649"/>
      <c r="AJ35" s="649"/>
      <c r="AK35" s="649"/>
      <c r="AL35" s="650" t="s">
        <v>
247</v>
      </c>
      <c r="AM35" s="651"/>
      <c r="AN35" s="651"/>
      <c r="AO35" s="652"/>
      <c r="AP35" s="235"/>
      <c r="AQ35" s="624" t="s">
        <v>
331</v>
      </c>
      <c r="AR35" s="625"/>
      <c r="AS35" s="625"/>
      <c r="AT35" s="625"/>
      <c r="AU35" s="625"/>
      <c r="AV35" s="625"/>
      <c r="AW35" s="625"/>
      <c r="AX35" s="625"/>
      <c r="AY35" s="625"/>
      <c r="AZ35" s="625"/>
      <c r="BA35" s="625"/>
      <c r="BB35" s="625"/>
      <c r="BC35" s="625"/>
      <c r="BD35" s="625"/>
      <c r="BE35" s="625"/>
      <c r="BF35" s="626"/>
      <c r="BG35" s="624" t="s">
        <v>
332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333</v>
      </c>
      <c r="CE35" s="661"/>
      <c r="CF35" s="661"/>
      <c r="CG35" s="661"/>
      <c r="CH35" s="661"/>
      <c r="CI35" s="661"/>
      <c r="CJ35" s="661"/>
      <c r="CK35" s="661"/>
      <c r="CL35" s="661"/>
      <c r="CM35" s="661"/>
      <c r="CN35" s="661"/>
      <c r="CO35" s="661"/>
      <c r="CP35" s="661"/>
      <c r="CQ35" s="662"/>
      <c r="CR35" s="645">
        <v>
66390</v>
      </c>
      <c r="CS35" s="681"/>
      <c r="CT35" s="681"/>
      <c r="CU35" s="681"/>
      <c r="CV35" s="681"/>
      <c r="CW35" s="681"/>
      <c r="CX35" s="681"/>
      <c r="CY35" s="682"/>
      <c r="CZ35" s="650">
        <v>
0.2</v>
      </c>
      <c r="DA35" s="679"/>
      <c r="DB35" s="679"/>
      <c r="DC35" s="683"/>
      <c r="DD35" s="654">
        <v>
61504</v>
      </c>
      <c r="DE35" s="681"/>
      <c r="DF35" s="681"/>
      <c r="DG35" s="681"/>
      <c r="DH35" s="681"/>
      <c r="DI35" s="681"/>
      <c r="DJ35" s="681"/>
      <c r="DK35" s="682"/>
      <c r="DL35" s="654">
        <v>
59877</v>
      </c>
      <c r="DM35" s="681"/>
      <c r="DN35" s="681"/>
      <c r="DO35" s="681"/>
      <c r="DP35" s="681"/>
      <c r="DQ35" s="681"/>
      <c r="DR35" s="681"/>
      <c r="DS35" s="681"/>
      <c r="DT35" s="681"/>
      <c r="DU35" s="681"/>
      <c r="DV35" s="682"/>
      <c r="DW35" s="650">
        <v>
0.4</v>
      </c>
      <c r="DX35" s="679"/>
      <c r="DY35" s="679"/>
      <c r="DZ35" s="679"/>
      <c r="EA35" s="679"/>
      <c r="EB35" s="679"/>
      <c r="EC35" s="680"/>
    </row>
    <row r="36" spans="2:133" ht="11.25" customHeight="1" x14ac:dyDescent="0.15">
      <c r="B36" s="642" t="s">
        <v>
334</v>
      </c>
      <c r="C36" s="643"/>
      <c r="D36" s="643"/>
      <c r="E36" s="643"/>
      <c r="F36" s="643"/>
      <c r="G36" s="643"/>
      <c r="H36" s="643"/>
      <c r="I36" s="643"/>
      <c r="J36" s="643"/>
      <c r="K36" s="643"/>
      <c r="L36" s="643"/>
      <c r="M36" s="643"/>
      <c r="N36" s="643"/>
      <c r="O36" s="643"/>
      <c r="P36" s="643"/>
      <c r="Q36" s="644"/>
      <c r="R36" s="645">
        <v>
378515</v>
      </c>
      <c r="S36" s="646"/>
      <c r="T36" s="646"/>
      <c r="U36" s="646"/>
      <c r="V36" s="646"/>
      <c r="W36" s="646"/>
      <c r="X36" s="646"/>
      <c r="Y36" s="647"/>
      <c r="Z36" s="648">
        <v>
1.3</v>
      </c>
      <c r="AA36" s="648"/>
      <c r="AB36" s="648"/>
      <c r="AC36" s="648"/>
      <c r="AD36" s="649" t="s">
        <v>
247</v>
      </c>
      <c r="AE36" s="649"/>
      <c r="AF36" s="649"/>
      <c r="AG36" s="649"/>
      <c r="AH36" s="649"/>
      <c r="AI36" s="649"/>
      <c r="AJ36" s="649"/>
      <c r="AK36" s="649"/>
      <c r="AL36" s="650" t="s">
        <v>
243</v>
      </c>
      <c r="AM36" s="651"/>
      <c r="AN36" s="651"/>
      <c r="AO36" s="652"/>
      <c r="AP36" s="235"/>
      <c r="AQ36" s="719" t="s">
        <v>
335</v>
      </c>
      <c r="AR36" s="720"/>
      <c r="AS36" s="720"/>
      <c r="AT36" s="720"/>
      <c r="AU36" s="720"/>
      <c r="AV36" s="720"/>
      <c r="AW36" s="720"/>
      <c r="AX36" s="720"/>
      <c r="AY36" s="721"/>
      <c r="AZ36" s="634">
        <v>
3408356</v>
      </c>
      <c r="BA36" s="635"/>
      <c r="BB36" s="635"/>
      <c r="BC36" s="635"/>
      <c r="BD36" s="635"/>
      <c r="BE36" s="635"/>
      <c r="BF36" s="722"/>
      <c r="BG36" s="656" t="s">
        <v>
336</v>
      </c>
      <c r="BH36" s="657"/>
      <c r="BI36" s="657"/>
      <c r="BJ36" s="657"/>
      <c r="BK36" s="657"/>
      <c r="BL36" s="657"/>
      <c r="BM36" s="657"/>
      <c r="BN36" s="657"/>
      <c r="BO36" s="657"/>
      <c r="BP36" s="657"/>
      <c r="BQ36" s="657"/>
      <c r="BR36" s="657"/>
      <c r="BS36" s="657"/>
      <c r="BT36" s="657"/>
      <c r="BU36" s="658"/>
      <c r="BV36" s="634">
        <v>
36947</v>
      </c>
      <c r="BW36" s="635"/>
      <c r="BX36" s="635"/>
      <c r="BY36" s="635"/>
      <c r="BZ36" s="635"/>
      <c r="CA36" s="635"/>
      <c r="CB36" s="722"/>
      <c r="CD36" s="660" t="s">
        <v>
337</v>
      </c>
      <c r="CE36" s="661"/>
      <c r="CF36" s="661"/>
      <c r="CG36" s="661"/>
      <c r="CH36" s="661"/>
      <c r="CI36" s="661"/>
      <c r="CJ36" s="661"/>
      <c r="CK36" s="661"/>
      <c r="CL36" s="661"/>
      <c r="CM36" s="661"/>
      <c r="CN36" s="661"/>
      <c r="CO36" s="661"/>
      <c r="CP36" s="661"/>
      <c r="CQ36" s="662"/>
      <c r="CR36" s="645">
        <v>
3254523</v>
      </c>
      <c r="CS36" s="646"/>
      <c r="CT36" s="646"/>
      <c r="CU36" s="646"/>
      <c r="CV36" s="646"/>
      <c r="CW36" s="646"/>
      <c r="CX36" s="646"/>
      <c r="CY36" s="647"/>
      <c r="CZ36" s="650">
        <v>
11.3</v>
      </c>
      <c r="DA36" s="679"/>
      <c r="DB36" s="679"/>
      <c r="DC36" s="683"/>
      <c r="DD36" s="654">
        <v>
2096897</v>
      </c>
      <c r="DE36" s="646"/>
      <c r="DF36" s="646"/>
      <c r="DG36" s="646"/>
      <c r="DH36" s="646"/>
      <c r="DI36" s="646"/>
      <c r="DJ36" s="646"/>
      <c r="DK36" s="647"/>
      <c r="DL36" s="654">
        <v>
1653546</v>
      </c>
      <c r="DM36" s="646"/>
      <c r="DN36" s="646"/>
      <c r="DO36" s="646"/>
      <c r="DP36" s="646"/>
      <c r="DQ36" s="646"/>
      <c r="DR36" s="646"/>
      <c r="DS36" s="646"/>
      <c r="DT36" s="646"/>
      <c r="DU36" s="646"/>
      <c r="DV36" s="647"/>
      <c r="DW36" s="650">
        <v>
10.5</v>
      </c>
      <c r="DX36" s="679"/>
      <c r="DY36" s="679"/>
      <c r="DZ36" s="679"/>
      <c r="EA36" s="679"/>
      <c r="EB36" s="679"/>
      <c r="EC36" s="680"/>
    </row>
    <row r="37" spans="2:133" ht="11.25" customHeight="1" x14ac:dyDescent="0.15">
      <c r="B37" s="642" t="s">
        <v>
338</v>
      </c>
      <c r="C37" s="643"/>
      <c r="D37" s="643"/>
      <c r="E37" s="643"/>
      <c r="F37" s="643"/>
      <c r="G37" s="643"/>
      <c r="H37" s="643"/>
      <c r="I37" s="643"/>
      <c r="J37" s="643"/>
      <c r="K37" s="643"/>
      <c r="L37" s="643"/>
      <c r="M37" s="643"/>
      <c r="N37" s="643"/>
      <c r="O37" s="643"/>
      <c r="P37" s="643"/>
      <c r="Q37" s="644"/>
      <c r="R37" s="645">
        <v>
1154223</v>
      </c>
      <c r="S37" s="646"/>
      <c r="T37" s="646"/>
      <c r="U37" s="646"/>
      <c r="V37" s="646"/>
      <c r="W37" s="646"/>
      <c r="X37" s="646"/>
      <c r="Y37" s="647"/>
      <c r="Z37" s="648">
        <v>
3.9</v>
      </c>
      <c r="AA37" s="648"/>
      <c r="AB37" s="648"/>
      <c r="AC37" s="648"/>
      <c r="AD37" s="649" t="s">
        <v>
243</v>
      </c>
      <c r="AE37" s="649"/>
      <c r="AF37" s="649"/>
      <c r="AG37" s="649"/>
      <c r="AH37" s="649"/>
      <c r="AI37" s="649"/>
      <c r="AJ37" s="649"/>
      <c r="AK37" s="649"/>
      <c r="AL37" s="650" t="s">
        <v>
275</v>
      </c>
      <c r="AM37" s="651"/>
      <c r="AN37" s="651"/>
      <c r="AO37" s="652"/>
      <c r="AQ37" s="723" t="s">
        <v>
339</v>
      </c>
      <c r="AR37" s="724"/>
      <c r="AS37" s="724"/>
      <c r="AT37" s="724"/>
      <c r="AU37" s="724"/>
      <c r="AV37" s="724"/>
      <c r="AW37" s="724"/>
      <c r="AX37" s="724"/>
      <c r="AY37" s="725"/>
      <c r="AZ37" s="645">
        <v>
498550</v>
      </c>
      <c r="BA37" s="646"/>
      <c r="BB37" s="646"/>
      <c r="BC37" s="646"/>
      <c r="BD37" s="681"/>
      <c r="BE37" s="681"/>
      <c r="BF37" s="712"/>
      <c r="BG37" s="660" t="s">
        <v>
340</v>
      </c>
      <c r="BH37" s="661"/>
      <c r="BI37" s="661"/>
      <c r="BJ37" s="661"/>
      <c r="BK37" s="661"/>
      <c r="BL37" s="661"/>
      <c r="BM37" s="661"/>
      <c r="BN37" s="661"/>
      <c r="BO37" s="661"/>
      <c r="BP37" s="661"/>
      <c r="BQ37" s="661"/>
      <c r="BR37" s="661"/>
      <c r="BS37" s="661"/>
      <c r="BT37" s="661"/>
      <c r="BU37" s="662"/>
      <c r="BV37" s="645">
        <v>
-385811</v>
      </c>
      <c r="BW37" s="646"/>
      <c r="BX37" s="646"/>
      <c r="BY37" s="646"/>
      <c r="BZ37" s="646"/>
      <c r="CA37" s="646"/>
      <c r="CB37" s="655"/>
      <c r="CD37" s="660" t="s">
        <v>
341</v>
      </c>
      <c r="CE37" s="661"/>
      <c r="CF37" s="661"/>
      <c r="CG37" s="661"/>
      <c r="CH37" s="661"/>
      <c r="CI37" s="661"/>
      <c r="CJ37" s="661"/>
      <c r="CK37" s="661"/>
      <c r="CL37" s="661"/>
      <c r="CM37" s="661"/>
      <c r="CN37" s="661"/>
      <c r="CO37" s="661"/>
      <c r="CP37" s="661"/>
      <c r="CQ37" s="662"/>
      <c r="CR37" s="645">
        <v>
488856</v>
      </c>
      <c r="CS37" s="681"/>
      <c r="CT37" s="681"/>
      <c r="CU37" s="681"/>
      <c r="CV37" s="681"/>
      <c r="CW37" s="681"/>
      <c r="CX37" s="681"/>
      <c r="CY37" s="682"/>
      <c r="CZ37" s="650">
        <v>
1.7</v>
      </c>
      <c r="DA37" s="679"/>
      <c r="DB37" s="679"/>
      <c r="DC37" s="683"/>
      <c r="DD37" s="654">
        <v>
267221</v>
      </c>
      <c r="DE37" s="681"/>
      <c r="DF37" s="681"/>
      <c r="DG37" s="681"/>
      <c r="DH37" s="681"/>
      <c r="DI37" s="681"/>
      <c r="DJ37" s="681"/>
      <c r="DK37" s="682"/>
      <c r="DL37" s="654">
        <v>
219373</v>
      </c>
      <c r="DM37" s="681"/>
      <c r="DN37" s="681"/>
      <c r="DO37" s="681"/>
      <c r="DP37" s="681"/>
      <c r="DQ37" s="681"/>
      <c r="DR37" s="681"/>
      <c r="DS37" s="681"/>
      <c r="DT37" s="681"/>
      <c r="DU37" s="681"/>
      <c r="DV37" s="682"/>
      <c r="DW37" s="650">
        <v>
1.4</v>
      </c>
      <c r="DX37" s="679"/>
      <c r="DY37" s="679"/>
      <c r="DZ37" s="679"/>
      <c r="EA37" s="679"/>
      <c r="EB37" s="679"/>
      <c r="EC37" s="680"/>
    </row>
    <row r="38" spans="2:133" ht="11.25" customHeight="1" x14ac:dyDescent="0.15">
      <c r="B38" s="642" t="s">
        <v>
342</v>
      </c>
      <c r="C38" s="643"/>
      <c r="D38" s="643"/>
      <c r="E38" s="643"/>
      <c r="F38" s="643"/>
      <c r="G38" s="643"/>
      <c r="H38" s="643"/>
      <c r="I38" s="643"/>
      <c r="J38" s="643"/>
      <c r="K38" s="643"/>
      <c r="L38" s="643"/>
      <c r="M38" s="643"/>
      <c r="N38" s="643"/>
      <c r="O38" s="643"/>
      <c r="P38" s="643"/>
      <c r="Q38" s="644"/>
      <c r="R38" s="645">
        <v>
203271</v>
      </c>
      <c r="S38" s="646"/>
      <c r="T38" s="646"/>
      <c r="U38" s="646"/>
      <c r="V38" s="646"/>
      <c r="W38" s="646"/>
      <c r="X38" s="646"/>
      <c r="Y38" s="647"/>
      <c r="Z38" s="648">
        <v>
0.7</v>
      </c>
      <c r="AA38" s="648"/>
      <c r="AB38" s="648"/>
      <c r="AC38" s="648"/>
      <c r="AD38" s="649">
        <v>
27</v>
      </c>
      <c r="AE38" s="649"/>
      <c r="AF38" s="649"/>
      <c r="AG38" s="649"/>
      <c r="AH38" s="649"/>
      <c r="AI38" s="649"/>
      <c r="AJ38" s="649"/>
      <c r="AK38" s="649"/>
      <c r="AL38" s="650">
        <v>
0</v>
      </c>
      <c r="AM38" s="651"/>
      <c r="AN38" s="651"/>
      <c r="AO38" s="652"/>
      <c r="AQ38" s="723" t="s">
        <v>
343</v>
      </c>
      <c r="AR38" s="724"/>
      <c r="AS38" s="724"/>
      <c r="AT38" s="724"/>
      <c r="AU38" s="724"/>
      <c r="AV38" s="724"/>
      <c r="AW38" s="724"/>
      <c r="AX38" s="724"/>
      <c r="AY38" s="725"/>
      <c r="AZ38" s="645" t="s">
        <v>
243</v>
      </c>
      <c r="BA38" s="646"/>
      <c r="BB38" s="646"/>
      <c r="BC38" s="646"/>
      <c r="BD38" s="681"/>
      <c r="BE38" s="681"/>
      <c r="BF38" s="712"/>
      <c r="BG38" s="660" t="s">
        <v>
344</v>
      </c>
      <c r="BH38" s="661"/>
      <c r="BI38" s="661"/>
      <c r="BJ38" s="661"/>
      <c r="BK38" s="661"/>
      <c r="BL38" s="661"/>
      <c r="BM38" s="661"/>
      <c r="BN38" s="661"/>
      <c r="BO38" s="661"/>
      <c r="BP38" s="661"/>
      <c r="BQ38" s="661"/>
      <c r="BR38" s="661"/>
      <c r="BS38" s="661"/>
      <c r="BT38" s="661"/>
      <c r="BU38" s="662"/>
      <c r="BV38" s="645">
        <v>
12051</v>
      </c>
      <c r="BW38" s="646"/>
      <c r="BX38" s="646"/>
      <c r="BY38" s="646"/>
      <c r="BZ38" s="646"/>
      <c r="CA38" s="646"/>
      <c r="CB38" s="655"/>
      <c r="CD38" s="660" t="s">
        <v>
345</v>
      </c>
      <c r="CE38" s="661"/>
      <c r="CF38" s="661"/>
      <c r="CG38" s="661"/>
      <c r="CH38" s="661"/>
      <c r="CI38" s="661"/>
      <c r="CJ38" s="661"/>
      <c r="CK38" s="661"/>
      <c r="CL38" s="661"/>
      <c r="CM38" s="661"/>
      <c r="CN38" s="661"/>
      <c r="CO38" s="661"/>
      <c r="CP38" s="661"/>
      <c r="CQ38" s="662"/>
      <c r="CR38" s="645">
        <v>
3408356</v>
      </c>
      <c r="CS38" s="646"/>
      <c r="CT38" s="646"/>
      <c r="CU38" s="646"/>
      <c r="CV38" s="646"/>
      <c r="CW38" s="646"/>
      <c r="CX38" s="646"/>
      <c r="CY38" s="647"/>
      <c r="CZ38" s="650">
        <v>
11.8</v>
      </c>
      <c r="DA38" s="679"/>
      <c r="DB38" s="679"/>
      <c r="DC38" s="683"/>
      <c r="DD38" s="654">
        <v>
3055707</v>
      </c>
      <c r="DE38" s="646"/>
      <c r="DF38" s="646"/>
      <c r="DG38" s="646"/>
      <c r="DH38" s="646"/>
      <c r="DI38" s="646"/>
      <c r="DJ38" s="646"/>
      <c r="DK38" s="647"/>
      <c r="DL38" s="654">
        <v>
2382476</v>
      </c>
      <c r="DM38" s="646"/>
      <c r="DN38" s="646"/>
      <c r="DO38" s="646"/>
      <c r="DP38" s="646"/>
      <c r="DQ38" s="646"/>
      <c r="DR38" s="646"/>
      <c r="DS38" s="646"/>
      <c r="DT38" s="646"/>
      <c r="DU38" s="646"/>
      <c r="DV38" s="647"/>
      <c r="DW38" s="650">
        <v>
15.1</v>
      </c>
      <c r="DX38" s="679"/>
      <c r="DY38" s="679"/>
      <c r="DZ38" s="679"/>
      <c r="EA38" s="679"/>
      <c r="EB38" s="679"/>
      <c r="EC38" s="680"/>
    </row>
    <row r="39" spans="2:133" ht="11.25" customHeight="1" x14ac:dyDescent="0.15">
      <c r="B39" s="642" t="s">
        <v>
346</v>
      </c>
      <c r="C39" s="643"/>
      <c r="D39" s="643"/>
      <c r="E39" s="643"/>
      <c r="F39" s="643"/>
      <c r="G39" s="643"/>
      <c r="H39" s="643"/>
      <c r="I39" s="643"/>
      <c r="J39" s="643"/>
      <c r="K39" s="643"/>
      <c r="L39" s="643"/>
      <c r="M39" s="643"/>
      <c r="N39" s="643"/>
      <c r="O39" s="643"/>
      <c r="P39" s="643"/>
      <c r="Q39" s="644"/>
      <c r="R39" s="645">
        <v>
1511100</v>
      </c>
      <c r="S39" s="646"/>
      <c r="T39" s="646"/>
      <c r="U39" s="646"/>
      <c r="V39" s="646"/>
      <c r="W39" s="646"/>
      <c r="X39" s="646"/>
      <c r="Y39" s="647"/>
      <c r="Z39" s="648">
        <v>
5.0999999999999996</v>
      </c>
      <c r="AA39" s="648"/>
      <c r="AB39" s="648"/>
      <c r="AC39" s="648"/>
      <c r="AD39" s="649" t="s">
        <v>
243</v>
      </c>
      <c r="AE39" s="649"/>
      <c r="AF39" s="649"/>
      <c r="AG39" s="649"/>
      <c r="AH39" s="649"/>
      <c r="AI39" s="649"/>
      <c r="AJ39" s="649"/>
      <c r="AK39" s="649"/>
      <c r="AL39" s="650" t="s">
        <v>
243</v>
      </c>
      <c r="AM39" s="651"/>
      <c r="AN39" s="651"/>
      <c r="AO39" s="652"/>
      <c r="AQ39" s="723" t="s">
        <v>
347</v>
      </c>
      <c r="AR39" s="724"/>
      <c r="AS39" s="724"/>
      <c r="AT39" s="724"/>
      <c r="AU39" s="724"/>
      <c r="AV39" s="724"/>
      <c r="AW39" s="724"/>
      <c r="AX39" s="724"/>
      <c r="AY39" s="725"/>
      <c r="AZ39" s="645" t="s">
        <v>
243</v>
      </c>
      <c r="BA39" s="646"/>
      <c r="BB39" s="646"/>
      <c r="BC39" s="646"/>
      <c r="BD39" s="681"/>
      <c r="BE39" s="681"/>
      <c r="BF39" s="712"/>
      <c r="BG39" s="660" t="s">
        <v>
348</v>
      </c>
      <c r="BH39" s="661"/>
      <c r="BI39" s="661"/>
      <c r="BJ39" s="661"/>
      <c r="BK39" s="661"/>
      <c r="BL39" s="661"/>
      <c r="BM39" s="661"/>
      <c r="BN39" s="661"/>
      <c r="BO39" s="661"/>
      <c r="BP39" s="661"/>
      <c r="BQ39" s="661"/>
      <c r="BR39" s="661"/>
      <c r="BS39" s="661"/>
      <c r="BT39" s="661"/>
      <c r="BU39" s="662"/>
      <c r="BV39" s="645">
        <v>
17100</v>
      </c>
      <c r="BW39" s="646"/>
      <c r="BX39" s="646"/>
      <c r="BY39" s="646"/>
      <c r="BZ39" s="646"/>
      <c r="CA39" s="646"/>
      <c r="CB39" s="655"/>
      <c r="CD39" s="660" t="s">
        <v>
349</v>
      </c>
      <c r="CE39" s="661"/>
      <c r="CF39" s="661"/>
      <c r="CG39" s="661"/>
      <c r="CH39" s="661"/>
      <c r="CI39" s="661"/>
      <c r="CJ39" s="661"/>
      <c r="CK39" s="661"/>
      <c r="CL39" s="661"/>
      <c r="CM39" s="661"/>
      <c r="CN39" s="661"/>
      <c r="CO39" s="661"/>
      <c r="CP39" s="661"/>
      <c r="CQ39" s="662"/>
      <c r="CR39" s="645">
        <v>
731916</v>
      </c>
      <c r="CS39" s="681"/>
      <c r="CT39" s="681"/>
      <c r="CU39" s="681"/>
      <c r="CV39" s="681"/>
      <c r="CW39" s="681"/>
      <c r="CX39" s="681"/>
      <c r="CY39" s="682"/>
      <c r="CZ39" s="650">
        <v>
2.5</v>
      </c>
      <c r="DA39" s="679"/>
      <c r="DB39" s="679"/>
      <c r="DC39" s="683"/>
      <c r="DD39" s="654">
        <v>
683835</v>
      </c>
      <c r="DE39" s="681"/>
      <c r="DF39" s="681"/>
      <c r="DG39" s="681"/>
      <c r="DH39" s="681"/>
      <c r="DI39" s="681"/>
      <c r="DJ39" s="681"/>
      <c r="DK39" s="682"/>
      <c r="DL39" s="654" t="s">
        <v>
243</v>
      </c>
      <c r="DM39" s="681"/>
      <c r="DN39" s="681"/>
      <c r="DO39" s="681"/>
      <c r="DP39" s="681"/>
      <c r="DQ39" s="681"/>
      <c r="DR39" s="681"/>
      <c r="DS39" s="681"/>
      <c r="DT39" s="681"/>
      <c r="DU39" s="681"/>
      <c r="DV39" s="682"/>
      <c r="DW39" s="650" t="s">
        <v>
247</v>
      </c>
      <c r="DX39" s="679"/>
      <c r="DY39" s="679"/>
      <c r="DZ39" s="679"/>
      <c r="EA39" s="679"/>
      <c r="EB39" s="679"/>
      <c r="EC39" s="680"/>
    </row>
    <row r="40" spans="2:133" ht="11.25" customHeight="1" x14ac:dyDescent="0.15">
      <c r="B40" s="642" t="s">
        <v>
350</v>
      </c>
      <c r="C40" s="643"/>
      <c r="D40" s="643"/>
      <c r="E40" s="643"/>
      <c r="F40" s="643"/>
      <c r="G40" s="643"/>
      <c r="H40" s="643"/>
      <c r="I40" s="643"/>
      <c r="J40" s="643"/>
      <c r="K40" s="643"/>
      <c r="L40" s="643"/>
      <c r="M40" s="643"/>
      <c r="N40" s="643"/>
      <c r="O40" s="643"/>
      <c r="P40" s="643"/>
      <c r="Q40" s="644"/>
      <c r="R40" s="645" t="s">
        <v>
247</v>
      </c>
      <c r="S40" s="646"/>
      <c r="T40" s="646"/>
      <c r="U40" s="646"/>
      <c r="V40" s="646"/>
      <c r="W40" s="646"/>
      <c r="X40" s="646"/>
      <c r="Y40" s="647"/>
      <c r="Z40" s="648" t="s">
        <v>
243</v>
      </c>
      <c r="AA40" s="648"/>
      <c r="AB40" s="648"/>
      <c r="AC40" s="648"/>
      <c r="AD40" s="649" t="s">
        <v>
243</v>
      </c>
      <c r="AE40" s="649"/>
      <c r="AF40" s="649"/>
      <c r="AG40" s="649"/>
      <c r="AH40" s="649"/>
      <c r="AI40" s="649"/>
      <c r="AJ40" s="649"/>
      <c r="AK40" s="649"/>
      <c r="AL40" s="650" t="s">
        <v>
243</v>
      </c>
      <c r="AM40" s="651"/>
      <c r="AN40" s="651"/>
      <c r="AO40" s="652"/>
      <c r="AQ40" s="723" t="s">
        <v>
351</v>
      </c>
      <c r="AR40" s="724"/>
      <c r="AS40" s="724"/>
      <c r="AT40" s="724"/>
      <c r="AU40" s="724"/>
      <c r="AV40" s="724"/>
      <c r="AW40" s="724"/>
      <c r="AX40" s="724"/>
      <c r="AY40" s="725"/>
      <c r="AZ40" s="645" t="s">
        <v>
247</v>
      </c>
      <c r="BA40" s="646"/>
      <c r="BB40" s="646"/>
      <c r="BC40" s="646"/>
      <c r="BD40" s="681"/>
      <c r="BE40" s="681"/>
      <c r="BF40" s="712"/>
      <c r="BG40" s="726" t="s">
        <v>
352</v>
      </c>
      <c r="BH40" s="727"/>
      <c r="BI40" s="727"/>
      <c r="BJ40" s="727"/>
      <c r="BK40" s="727"/>
      <c r="BL40" s="236"/>
      <c r="BM40" s="661" t="s">
        <v>
353</v>
      </c>
      <c r="BN40" s="661"/>
      <c r="BO40" s="661"/>
      <c r="BP40" s="661"/>
      <c r="BQ40" s="661"/>
      <c r="BR40" s="661"/>
      <c r="BS40" s="661"/>
      <c r="BT40" s="661"/>
      <c r="BU40" s="662"/>
      <c r="BV40" s="645">
        <v>
98</v>
      </c>
      <c r="BW40" s="646"/>
      <c r="BX40" s="646"/>
      <c r="BY40" s="646"/>
      <c r="BZ40" s="646"/>
      <c r="CA40" s="646"/>
      <c r="CB40" s="655"/>
      <c r="CD40" s="660" t="s">
        <v>
354</v>
      </c>
      <c r="CE40" s="661"/>
      <c r="CF40" s="661"/>
      <c r="CG40" s="661"/>
      <c r="CH40" s="661"/>
      <c r="CI40" s="661"/>
      <c r="CJ40" s="661"/>
      <c r="CK40" s="661"/>
      <c r="CL40" s="661"/>
      <c r="CM40" s="661"/>
      <c r="CN40" s="661"/>
      <c r="CO40" s="661"/>
      <c r="CP40" s="661"/>
      <c r="CQ40" s="662"/>
      <c r="CR40" s="645" t="s">
        <v>
247</v>
      </c>
      <c r="CS40" s="646"/>
      <c r="CT40" s="646"/>
      <c r="CU40" s="646"/>
      <c r="CV40" s="646"/>
      <c r="CW40" s="646"/>
      <c r="CX40" s="646"/>
      <c r="CY40" s="647"/>
      <c r="CZ40" s="650" t="s">
        <v>
247</v>
      </c>
      <c r="DA40" s="679"/>
      <c r="DB40" s="679"/>
      <c r="DC40" s="683"/>
      <c r="DD40" s="654" t="s">
        <v>
243</v>
      </c>
      <c r="DE40" s="646"/>
      <c r="DF40" s="646"/>
      <c r="DG40" s="646"/>
      <c r="DH40" s="646"/>
      <c r="DI40" s="646"/>
      <c r="DJ40" s="646"/>
      <c r="DK40" s="647"/>
      <c r="DL40" s="654" t="s">
        <v>
243</v>
      </c>
      <c r="DM40" s="646"/>
      <c r="DN40" s="646"/>
      <c r="DO40" s="646"/>
      <c r="DP40" s="646"/>
      <c r="DQ40" s="646"/>
      <c r="DR40" s="646"/>
      <c r="DS40" s="646"/>
      <c r="DT40" s="646"/>
      <c r="DU40" s="646"/>
      <c r="DV40" s="647"/>
      <c r="DW40" s="650" t="s">
        <v>
247</v>
      </c>
      <c r="DX40" s="679"/>
      <c r="DY40" s="679"/>
      <c r="DZ40" s="679"/>
      <c r="EA40" s="679"/>
      <c r="EB40" s="679"/>
      <c r="EC40" s="680"/>
    </row>
    <row r="41" spans="2:133" ht="11.25" customHeight="1" x14ac:dyDescent="0.15">
      <c r="B41" s="642" t="s">
        <v>
355</v>
      </c>
      <c r="C41" s="643"/>
      <c r="D41" s="643"/>
      <c r="E41" s="643"/>
      <c r="F41" s="643"/>
      <c r="G41" s="643"/>
      <c r="H41" s="643"/>
      <c r="I41" s="643"/>
      <c r="J41" s="643"/>
      <c r="K41" s="643"/>
      <c r="L41" s="643"/>
      <c r="M41" s="643"/>
      <c r="N41" s="643"/>
      <c r="O41" s="643"/>
      <c r="P41" s="643"/>
      <c r="Q41" s="644"/>
      <c r="R41" s="645">
        <v>
749000</v>
      </c>
      <c r="S41" s="646"/>
      <c r="T41" s="646"/>
      <c r="U41" s="646"/>
      <c r="V41" s="646"/>
      <c r="W41" s="646"/>
      <c r="X41" s="646"/>
      <c r="Y41" s="647"/>
      <c r="Z41" s="648">
        <v>
2.5</v>
      </c>
      <c r="AA41" s="648"/>
      <c r="AB41" s="648"/>
      <c r="AC41" s="648"/>
      <c r="AD41" s="649" t="s">
        <v>
243</v>
      </c>
      <c r="AE41" s="649"/>
      <c r="AF41" s="649"/>
      <c r="AG41" s="649"/>
      <c r="AH41" s="649"/>
      <c r="AI41" s="649"/>
      <c r="AJ41" s="649"/>
      <c r="AK41" s="649"/>
      <c r="AL41" s="650" t="s">
        <v>
247</v>
      </c>
      <c r="AM41" s="651"/>
      <c r="AN41" s="651"/>
      <c r="AO41" s="652"/>
      <c r="AQ41" s="723" t="s">
        <v>
356</v>
      </c>
      <c r="AR41" s="724"/>
      <c r="AS41" s="724"/>
      <c r="AT41" s="724"/>
      <c r="AU41" s="724"/>
      <c r="AV41" s="724"/>
      <c r="AW41" s="724"/>
      <c r="AX41" s="724"/>
      <c r="AY41" s="725"/>
      <c r="AZ41" s="645">
        <v>
937559</v>
      </c>
      <c r="BA41" s="646"/>
      <c r="BB41" s="646"/>
      <c r="BC41" s="646"/>
      <c r="BD41" s="681"/>
      <c r="BE41" s="681"/>
      <c r="BF41" s="712"/>
      <c r="BG41" s="726"/>
      <c r="BH41" s="727"/>
      <c r="BI41" s="727"/>
      <c r="BJ41" s="727"/>
      <c r="BK41" s="727"/>
      <c r="BL41" s="236"/>
      <c r="BM41" s="661" t="s">
        <v>
357</v>
      </c>
      <c r="BN41" s="661"/>
      <c r="BO41" s="661"/>
      <c r="BP41" s="661"/>
      <c r="BQ41" s="661"/>
      <c r="BR41" s="661"/>
      <c r="BS41" s="661"/>
      <c r="BT41" s="661"/>
      <c r="BU41" s="662"/>
      <c r="BV41" s="645" t="s">
        <v>
247</v>
      </c>
      <c r="BW41" s="646"/>
      <c r="BX41" s="646"/>
      <c r="BY41" s="646"/>
      <c r="BZ41" s="646"/>
      <c r="CA41" s="646"/>
      <c r="CB41" s="655"/>
      <c r="CD41" s="660" t="s">
        <v>
358</v>
      </c>
      <c r="CE41" s="661"/>
      <c r="CF41" s="661"/>
      <c r="CG41" s="661"/>
      <c r="CH41" s="661"/>
      <c r="CI41" s="661"/>
      <c r="CJ41" s="661"/>
      <c r="CK41" s="661"/>
      <c r="CL41" s="661"/>
      <c r="CM41" s="661"/>
      <c r="CN41" s="661"/>
      <c r="CO41" s="661"/>
      <c r="CP41" s="661"/>
      <c r="CQ41" s="662"/>
      <c r="CR41" s="645" t="s">
        <v>
243</v>
      </c>
      <c r="CS41" s="681"/>
      <c r="CT41" s="681"/>
      <c r="CU41" s="681"/>
      <c r="CV41" s="681"/>
      <c r="CW41" s="681"/>
      <c r="CX41" s="681"/>
      <c r="CY41" s="682"/>
      <c r="CZ41" s="650" t="s">
        <v>
243</v>
      </c>
      <c r="DA41" s="679"/>
      <c r="DB41" s="679"/>
      <c r="DC41" s="683"/>
      <c r="DD41" s="654" t="s">
        <v>
243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
359</v>
      </c>
      <c r="C42" s="696"/>
      <c r="D42" s="696"/>
      <c r="E42" s="696"/>
      <c r="F42" s="696"/>
      <c r="G42" s="696"/>
      <c r="H42" s="696"/>
      <c r="I42" s="696"/>
      <c r="J42" s="696"/>
      <c r="K42" s="696"/>
      <c r="L42" s="696"/>
      <c r="M42" s="696"/>
      <c r="N42" s="696"/>
      <c r="O42" s="696"/>
      <c r="P42" s="696"/>
      <c r="Q42" s="697"/>
      <c r="R42" s="730">
        <v>
29857876</v>
      </c>
      <c r="S42" s="731"/>
      <c r="T42" s="731"/>
      <c r="U42" s="731"/>
      <c r="V42" s="731"/>
      <c r="W42" s="731"/>
      <c r="X42" s="731"/>
      <c r="Y42" s="739"/>
      <c r="Z42" s="740">
        <v>
100</v>
      </c>
      <c r="AA42" s="740"/>
      <c r="AB42" s="740"/>
      <c r="AC42" s="740"/>
      <c r="AD42" s="741">
        <v>
14987946</v>
      </c>
      <c r="AE42" s="741"/>
      <c r="AF42" s="741"/>
      <c r="AG42" s="741"/>
      <c r="AH42" s="741"/>
      <c r="AI42" s="741"/>
      <c r="AJ42" s="741"/>
      <c r="AK42" s="741"/>
      <c r="AL42" s="742">
        <v>
100</v>
      </c>
      <c r="AM42" s="717"/>
      <c r="AN42" s="717"/>
      <c r="AO42" s="743"/>
      <c r="AQ42" s="744" t="s">
        <v>
360</v>
      </c>
      <c r="AR42" s="745"/>
      <c r="AS42" s="745"/>
      <c r="AT42" s="745"/>
      <c r="AU42" s="745"/>
      <c r="AV42" s="745"/>
      <c r="AW42" s="745"/>
      <c r="AX42" s="745"/>
      <c r="AY42" s="746"/>
      <c r="AZ42" s="730">
        <v>
1972247</v>
      </c>
      <c r="BA42" s="731"/>
      <c r="BB42" s="731"/>
      <c r="BC42" s="731"/>
      <c r="BD42" s="716"/>
      <c r="BE42" s="716"/>
      <c r="BF42" s="718"/>
      <c r="BG42" s="728"/>
      <c r="BH42" s="729"/>
      <c r="BI42" s="729"/>
      <c r="BJ42" s="729"/>
      <c r="BK42" s="729"/>
      <c r="BL42" s="237"/>
      <c r="BM42" s="671" t="s">
        <v>
361</v>
      </c>
      <c r="BN42" s="671"/>
      <c r="BO42" s="671"/>
      <c r="BP42" s="671"/>
      <c r="BQ42" s="671"/>
      <c r="BR42" s="671"/>
      <c r="BS42" s="671"/>
      <c r="BT42" s="671"/>
      <c r="BU42" s="672"/>
      <c r="BV42" s="730">
        <v>
284</v>
      </c>
      <c r="BW42" s="731"/>
      <c r="BX42" s="731"/>
      <c r="BY42" s="731"/>
      <c r="BZ42" s="731"/>
      <c r="CA42" s="731"/>
      <c r="CB42" s="738"/>
      <c r="CD42" s="642" t="s">
        <v>
362</v>
      </c>
      <c r="CE42" s="643"/>
      <c r="CF42" s="643"/>
      <c r="CG42" s="643"/>
      <c r="CH42" s="643"/>
      <c r="CI42" s="643"/>
      <c r="CJ42" s="643"/>
      <c r="CK42" s="643"/>
      <c r="CL42" s="643"/>
      <c r="CM42" s="643"/>
      <c r="CN42" s="643"/>
      <c r="CO42" s="643"/>
      <c r="CP42" s="643"/>
      <c r="CQ42" s="644"/>
      <c r="CR42" s="645">
        <v>
2197471</v>
      </c>
      <c r="CS42" s="646"/>
      <c r="CT42" s="646"/>
      <c r="CU42" s="646"/>
      <c r="CV42" s="646"/>
      <c r="CW42" s="646"/>
      <c r="CX42" s="646"/>
      <c r="CY42" s="647"/>
      <c r="CZ42" s="650">
        <v>
7.6</v>
      </c>
      <c r="DA42" s="651"/>
      <c r="DB42" s="651"/>
      <c r="DC42" s="663"/>
      <c r="DD42" s="654">
        <v>
521381</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
363</v>
      </c>
      <c r="CE43" s="643"/>
      <c r="CF43" s="643"/>
      <c r="CG43" s="643"/>
      <c r="CH43" s="643"/>
      <c r="CI43" s="643"/>
      <c r="CJ43" s="643"/>
      <c r="CK43" s="643"/>
      <c r="CL43" s="643"/>
      <c r="CM43" s="643"/>
      <c r="CN43" s="643"/>
      <c r="CO43" s="643"/>
      <c r="CP43" s="643"/>
      <c r="CQ43" s="644"/>
      <c r="CR43" s="645">
        <v>
125063</v>
      </c>
      <c r="CS43" s="681"/>
      <c r="CT43" s="681"/>
      <c r="CU43" s="681"/>
      <c r="CV43" s="681"/>
      <c r="CW43" s="681"/>
      <c r="CX43" s="681"/>
      <c r="CY43" s="682"/>
      <c r="CZ43" s="650">
        <v>
0.4</v>
      </c>
      <c r="DA43" s="679"/>
      <c r="DB43" s="679"/>
      <c r="DC43" s="683"/>
      <c r="DD43" s="654">
        <v>
125063</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
311</v>
      </c>
      <c r="CE44" s="758"/>
      <c r="CF44" s="642" t="s">
        <v>
364</v>
      </c>
      <c r="CG44" s="643"/>
      <c r="CH44" s="643"/>
      <c r="CI44" s="643"/>
      <c r="CJ44" s="643"/>
      <c r="CK44" s="643"/>
      <c r="CL44" s="643"/>
      <c r="CM44" s="643"/>
      <c r="CN44" s="643"/>
      <c r="CO44" s="643"/>
      <c r="CP44" s="643"/>
      <c r="CQ44" s="644"/>
      <c r="CR44" s="645">
        <v>
2197471</v>
      </c>
      <c r="CS44" s="646"/>
      <c r="CT44" s="646"/>
      <c r="CU44" s="646"/>
      <c r="CV44" s="646"/>
      <c r="CW44" s="646"/>
      <c r="CX44" s="646"/>
      <c r="CY44" s="647"/>
      <c r="CZ44" s="650">
        <v>
7.6</v>
      </c>
      <c r="DA44" s="651"/>
      <c r="DB44" s="651"/>
      <c r="DC44" s="663"/>
      <c r="DD44" s="654">
        <v>
521381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
365</v>
      </c>
      <c r="CG45" s="643"/>
      <c r="CH45" s="643"/>
      <c r="CI45" s="643"/>
      <c r="CJ45" s="643"/>
      <c r="CK45" s="643"/>
      <c r="CL45" s="643"/>
      <c r="CM45" s="643"/>
      <c r="CN45" s="643"/>
      <c r="CO45" s="643"/>
      <c r="CP45" s="643"/>
      <c r="CQ45" s="644"/>
      <c r="CR45" s="645">
        <v>
324154</v>
      </c>
      <c r="CS45" s="681"/>
      <c r="CT45" s="681"/>
      <c r="CU45" s="681"/>
      <c r="CV45" s="681"/>
      <c r="CW45" s="681"/>
      <c r="CX45" s="681"/>
      <c r="CY45" s="682"/>
      <c r="CZ45" s="650">
        <v>
1.1000000000000001</v>
      </c>
      <c r="DA45" s="679"/>
      <c r="DB45" s="679"/>
      <c r="DC45" s="683"/>
      <c r="DD45" s="654">
        <v>
71250</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
366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367</v>
      </c>
      <c r="CG46" s="643"/>
      <c r="CH46" s="643"/>
      <c r="CI46" s="643"/>
      <c r="CJ46" s="643"/>
      <c r="CK46" s="643"/>
      <c r="CL46" s="643"/>
      <c r="CM46" s="643"/>
      <c r="CN46" s="643"/>
      <c r="CO46" s="643"/>
      <c r="CP46" s="643"/>
      <c r="CQ46" s="644"/>
      <c r="CR46" s="645">
        <v>
1873317</v>
      </c>
      <c r="CS46" s="646"/>
      <c r="CT46" s="646"/>
      <c r="CU46" s="646"/>
      <c r="CV46" s="646"/>
      <c r="CW46" s="646"/>
      <c r="CX46" s="646"/>
      <c r="CY46" s="647"/>
      <c r="CZ46" s="650">
        <v>
6.5</v>
      </c>
      <c r="DA46" s="651"/>
      <c r="DB46" s="651"/>
      <c r="DC46" s="663"/>
      <c r="DD46" s="654">
        <v>
450131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
368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369</v>
      </c>
      <c r="CG47" s="643"/>
      <c r="CH47" s="643"/>
      <c r="CI47" s="643"/>
      <c r="CJ47" s="643"/>
      <c r="CK47" s="643"/>
      <c r="CL47" s="643"/>
      <c r="CM47" s="643"/>
      <c r="CN47" s="643"/>
      <c r="CO47" s="643"/>
      <c r="CP47" s="643"/>
      <c r="CQ47" s="644"/>
      <c r="CR47" s="645" t="s">
        <v>
247</v>
      </c>
      <c r="CS47" s="681"/>
      <c r="CT47" s="681"/>
      <c r="CU47" s="681"/>
      <c r="CV47" s="681"/>
      <c r="CW47" s="681"/>
      <c r="CX47" s="681"/>
      <c r="CY47" s="682"/>
      <c r="CZ47" s="650" t="s">
        <v>
247</v>
      </c>
      <c r="DA47" s="679"/>
      <c r="DB47" s="679"/>
      <c r="DC47" s="683"/>
      <c r="DD47" s="654" t="s">
        <v>
243</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
370</v>
      </c>
      <c r="CD48" s="761"/>
      <c r="CE48" s="762"/>
      <c r="CF48" s="642" t="s">
        <v>
371</v>
      </c>
      <c r="CG48" s="643"/>
      <c r="CH48" s="643"/>
      <c r="CI48" s="643"/>
      <c r="CJ48" s="643"/>
      <c r="CK48" s="643"/>
      <c r="CL48" s="643"/>
      <c r="CM48" s="643"/>
      <c r="CN48" s="643"/>
      <c r="CO48" s="643"/>
      <c r="CP48" s="643"/>
      <c r="CQ48" s="644"/>
      <c r="CR48" s="645" t="s">
        <v>
275</v>
      </c>
      <c r="CS48" s="646"/>
      <c r="CT48" s="646"/>
      <c r="CU48" s="646"/>
      <c r="CV48" s="646"/>
      <c r="CW48" s="646"/>
      <c r="CX48" s="646"/>
      <c r="CY48" s="647"/>
      <c r="CZ48" s="650" t="s">
        <v>
247</v>
      </c>
      <c r="DA48" s="651"/>
      <c r="DB48" s="651"/>
      <c r="DC48" s="663"/>
      <c r="DD48" s="654" t="s">
        <v>
247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
372</v>
      </c>
      <c r="CE49" s="696"/>
      <c r="CF49" s="696"/>
      <c r="CG49" s="696"/>
      <c r="CH49" s="696"/>
      <c r="CI49" s="696"/>
      <c r="CJ49" s="696"/>
      <c r="CK49" s="696"/>
      <c r="CL49" s="696"/>
      <c r="CM49" s="696"/>
      <c r="CN49" s="696"/>
      <c r="CO49" s="696"/>
      <c r="CP49" s="696"/>
      <c r="CQ49" s="697"/>
      <c r="CR49" s="730">
        <v>
28875637</v>
      </c>
      <c r="CS49" s="716"/>
      <c r="CT49" s="716"/>
      <c r="CU49" s="716"/>
      <c r="CV49" s="716"/>
      <c r="CW49" s="716"/>
      <c r="CX49" s="716"/>
      <c r="CY49" s="747"/>
      <c r="CZ49" s="742">
        <v>
100</v>
      </c>
      <c r="DA49" s="748"/>
      <c r="DB49" s="748"/>
      <c r="DC49" s="749"/>
      <c r="DD49" s="750">
        <v>
17669921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N6QXMA3PNZ7e+T1SAjbr9P/IrLYC9/a3JsRWbz2DaqZcopL+B7S1HupPBvdL2VeOFKg3DlzKR5CIHp0xnmYZQ==" saltValue="7iQDvpzqsU+2r9d3e2IHB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373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374</v>
      </c>
      <c r="DK2" s="793"/>
      <c r="DL2" s="793"/>
      <c r="DM2" s="793"/>
      <c r="DN2" s="793"/>
      <c r="DO2" s="794"/>
      <c r="DP2" s="250"/>
      <c r="DQ2" s="792" t="s">
        <v>
375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
376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377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
378</v>
      </c>
      <c r="B5" s="787"/>
      <c r="C5" s="787"/>
      <c r="D5" s="787"/>
      <c r="E5" s="787"/>
      <c r="F5" s="787"/>
      <c r="G5" s="787"/>
      <c r="H5" s="787"/>
      <c r="I5" s="787"/>
      <c r="J5" s="787"/>
      <c r="K5" s="787"/>
      <c r="L5" s="787"/>
      <c r="M5" s="787"/>
      <c r="N5" s="787"/>
      <c r="O5" s="787"/>
      <c r="P5" s="788"/>
      <c r="Q5" s="763" t="s">
        <v>
379</v>
      </c>
      <c r="R5" s="764"/>
      <c r="S5" s="764"/>
      <c r="T5" s="764"/>
      <c r="U5" s="765"/>
      <c r="V5" s="763" t="s">
        <v>
380</v>
      </c>
      <c r="W5" s="764"/>
      <c r="X5" s="764"/>
      <c r="Y5" s="764"/>
      <c r="Z5" s="765"/>
      <c r="AA5" s="763" t="s">
        <v>
381</v>
      </c>
      <c r="AB5" s="764"/>
      <c r="AC5" s="764"/>
      <c r="AD5" s="764"/>
      <c r="AE5" s="764"/>
      <c r="AF5" s="796" t="s">
        <v>
382</v>
      </c>
      <c r="AG5" s="764"/>
      <c r="AH5" s="764"/>
      <c r="AI5" s="764"/>
      <c r="AJ5" s="775"/>
      <c r="AK5" s="764" t="s">
        <v>
383</v>
      </c>
      <c r="AL5" s="764"/>
      <c r="AM5" s="764"/>
      <c r="AN5" s="764"/>
      <c r="AO5" s="765"/>
      <c r="AP5" s="763" t="s">
        <v>
384</v>
      </c>
      <c r="AQ5" s="764"/>
      <c r="AR5" s="764"/>
      <c r="AS5" s="764"/>
      <c r="AT5" s="765"/>
      <c r="AU5" s="763" t="s">
        <v>
385</v>
      </c>
      <c r="AV5" s="764"/>
      <c r="AW5" s="764"/>
      <c r="AX5" s="764"/>
      <c r="AY5" s="775"/>
      <c r="AZ5" s="257"/>
      <c r="BA5" s="257"/>
      <c r="BB5" s="257"/>
      <c r="BC5" s="257"/>
      <c r="BD5" s="257"/>
      <c r="BE5" s="258"/>
      <c r="BF5" s="258"/>
      <c r="BG5" s="258"/>
      <c r="BH5" s="258"/>
      <c r="BI5" s="258"/>
      <c r="BJ5" s="258"/>
      <c r="BK5" s="258"/>
      <c r="BL5" s="258"/>
      <c r="BM5" s="258"/>
      <c r="BN5" s="258"/>
      <c r="BO5" s="258"/>
      <c r="BP5" s="258"/>
      <c r="BQ5" s="786" t="s">
        <v>
386</v>
      </c>
      <c r="BR5" s="787"/>
      <c r="BS5" s="787"/>
      <c r="BT5" s="787"/>
      <c r="BU5" s="787"/>
      <c r="BV5" s="787"/>
      <c r="BW5" s="787"/>
      <c r="BX5" s="787"/>
      <c r="BY5" s="787"/>
      <c r="BZ5" s="787"/>
      <c r="CA5" s="787"/>
      <c r="CB5" s="787"/>
      <c r="CC5" s="787"/>
      <c r="CD5" s="787"/>
      <c r="CE5" s="787"/>
      <c r="CF5" s="787"/>
      <c r="CG5" s="788"/>
      <c r="CH5" s="763" t="s">
        <v>
387</v>
      </c>
      <c r="CI5" s="764"/>
      <c r="CJ5" s="764"/>
      <c r="CK5" s="764"/>
      <c r="CL5" s="765"/>
      <c r="CM5" s="763" t="s">
        <v>
388</v>
      </c>
      <c r="CN5" s="764"/>
      <c r="CO5" s="764"/>
      <c r="CP5" s="764"/>
      <c r="CQ5" s="765"/>
      <c r="CR5" s="763" t="s">
        <v>
389</v>
      </c>
      <c r="CS5" s="764"/>
      <c r="CT5" s="764"/>
      <c r="CU5" s="764"/>
      <c r="CV5" s="765"/>
      <c r="CW5" s="763" t="s">
        <v>
390</v>
      </c>
      <c r="CX5" s="764"/>
      <c r="CY5" s="764"/>
      <c r="CZ5" s="764"/>
      <c r="DA5" s="765"/>
      <c r="DB5" s="763" t="s">
        <v>
391</v>
      </c>
      <c r="DC5" s="764"/>
      <c r="DD5" s="764"/>
      <c r="DE5" s="764"/>
      <c r="DF5" s="765"/>
      <c r="DG5" s="769" t="s">
        <v>
392</v>
      </c>
      <c r="DH5" s="770"/>
      <c r="DI5" s="770"/>
      <c r="DJ5" s="770"/>
      <c r="DK5" s="771"/>
      <c r="DL5" s="769" t="s">
        <v>
393</v>
      </c>
      <c r="DM5" s="770"/>
      <c r="DN5" s="770"/>
      <c r="DO5" s="770"/>
      <c r="DP5" s="771"/>
      <c r="DQ5" s="763" t="s">
        <v>
394</v>
      </c>
      <c r="DR5" s="764"/>
      <c r="DS5" s="764"/>
      <c r="DT5" s="764"/>
      <c r="DU5" s="765"/>
      <c r="DV5" s="763" t="s">
        <v>
385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
1</v>
      </c>
      <c r="B7" s="777" t="s">
        <v>
395</v>
      </c>
      <c r="C7" s="778"/>
      <c r="D7" s="778"/>
      <c r="E7" s="778"/>
      <c r="F7" s="778"/>
      <c r="G7" s="778"/>
      <c r="H7" s="778"/>
      <c r="I7" s="778"/>
      <c r="J7" s="778"/>
      <c r="K7" s="778"/>
      <c r="L7" s="778"/>
      <c r="M7" s="778"/>
      <c r="N7" s="778"/>
      <c r="O7" s="778"/>
      <c r="P7" s="779"/>
      <c r="Q7" s="780">
        <v>
29858</v>
      </c>
      <c r="R7" s="781"/>
      <c r="S7" s="781"/>
      <c r="T7" s="781"/>
      <c r="U7" s="781"/>
      <c r="V7" s="781">
        <v>
28876</v>
      </c>
      <c r="W7" s="781"/>
      <c r="X7" s="781"/>
      <c r="Y7" s="781"/>
      <c r="Z7" s="781"/>
      <c r="AA7" s="781">
        <v>
982</v>
      </c>
      <c r="AB7" s="781"/>
      <c r="AC7" s="781"/>
      <c r="AD7" s="781"/>
      <c r="AE7" s="782"/>
      <c r="AF7" s="783">
        <v>
906</v>
      </c>
      <c r="AG7" s="784"/>
      <c r="AH7" s="784"/>
      <c r="AI7" s="784"/>
      <c r="AJ7" s="785"/>
      <c r="AK7" s="820">
        <v>
178</v>
      </c>
      <c r="AL7" s="821"/>
      <c r="AM7" s="821"/>
      <c r="AN7" s="821"/>
      <c r="AO7" s="821"/>
      <c r="AP7" s="821">
        <v>
19341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t="s">
        <v>
610</v>
      </c>
      <c r="BS7" s="824" t="s">
        <v>
604</v>
      </c>
      <c r="BT7" s="825"/>
      <c r="BU7" s="825"/>
      <c r="BV7" s="825"/>
      <c r="BW7" s="825"/>
      <c r="BX7" s="825"/>
      <c r="BY7" s="825"/>
      <c r="BZ7" s="825"/>
      <c r="CA7" s="825"/>
      <c r="CB7" s="825"/>
      <c r="CC7" s="825"/>
      <c r="CD7" s="825"/>
      <c r="CE7" s="825"/>
      <c r="CF7" s="825"/>
      <c r="CG7" s="826"/>
      <c r="CH7" s="817">
        <v>
0</v>
      </c>
      <c r="CI7" s="818"/>
      <c r="CJ7" s="818"/>
      <c r="CK7" s="818"/>
      <c r="CL7" s="819"/>
      <c r="CM7" s="817">
        <v>
7</v>
      </c>
      <c r="CN7" s="818"/>
      <c r="CO7" s="818"/>
      <c r="CP7" s="818"/>
      <c r="CQ7" s="819"/>
      <c r="CR7" s="817">
        <v>
5</v>
      </c>
      <c r="CS7" s="818"/>
      <c r="CT7" s="818"/>
      <c r="CU7" s="818"/>
      <c r="CV7" s="819"/>
      <c r="CW7" s="817" t="s">
        <v>
603</v>
      </c>
      <c r="CX7" s="818"/>
      <c r="CY7" s="818"/>
      <c r="CZ7" s="818"/>
      <c r="DA7" s="819"/>
      <c r="DB7" s="817" t="s">
        <v>
606</v>
      </c>
      <c r="DC7" s="818"/>
      <c r="DD7" s="818"/>
      <c r="DE7" s="818"/>
      <c r="DF7" s="819"/>
      <c r="DG7" s="817" t="s">
        <v>
603</v>
      </c>
      <c r="DH7" s="818"/>
      <c r="DI7" s="818"/>
      <c r="DJ7" s="818"/>
      <c r="DK7" s="819"/>
      <c r="DL7" s="817" t="s">
        <v>
607</v>
      </c>
      <c r="DM7" s="818"/>
      <c r="DN7" s="818"/>
      <c r="DO7" s="818"/>
      <c r="DP7" s="819"/>
      <c r="DQ7" s="817" t="s">
        <v>
606</v>
      </c>
      <c r="DR7" s="818"/>
      <c r="DS7" s="818"/>
      <c r="DT7" s="818"/>
      <c r="DU7" s="819"/>
      <c r="DV7" s="798" t="s">
        <v>
606</v>
      </c>
      <c r="DW7" s="799"/>
      <c r="DX7" s="799"/>
      <c r="DY7" s="799"/>
      <c r="DZ7" s="800"/>
      <c r="EA7" s="255"/>
    </row>
    <row r="8" spans="1:131" s="256" customFormat="1" ht="26.25" customHeight="1" x14ac:dyDescent="0.15">
      <c r="A8" s="262">
        <v>
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t="s">
        <v>
605</v>
      </c>
      <c r="BT8" s="815"/>
      <c r="BU8" s="815"/>
      <c r="BV8" s="815"/>
      <c r="BW8" s="815"/>
      <c r="BX8" s="815"/>
      <c r="BY8" s="815"/>
      <c r="BZ8" s="815"/>
      <c r="CA8" s="815"/>
      <c r="CB8" s="815"/>
      <c r="CC8" s="815"/>
      <c r="CD8" s="815"/>
      <c r="CE8" s="815"/>
      <c r="CF8" s="815"/>
      <c r="CG8" s="816"/>
      <c r="CH8" s="827">
        <v>
4</v>
      </c>
      <c r="CI8" s="828"/>
      <c r="CJ8" s="828"/>
      <c r="CK8" s="828"/>
      <c r="CL8" s="829"/>
      <c r="CM8" s="827">
        <v>
49</v>
      </c>
      <c r="CN8" s="828"/>
      <c r="CO8" s="828"/>
      <c r="CP8" s="828"/>
      <c r="CQ8" s="829"/>
      <c r="CR8" s="827">
        <v>
3</v>
      </c>
      <c r="CS8" s="828"/>
      <c r="CT8" s="828"/>
      <c r="CU8" s="828"/>
      <c r="CV8" s="829"/>
      <c r="CW8" s="827" t="s">
        <v>
603</v>
      </c>
      <c r="CX8" s="828"/>
      <c r="CY8" s="828"/>
      <c r="CZ8" s="828"/>
      <c r="DA8" s="829"/>
      <c r="DB8" s="827" t="s">
        <v>
608</v>
      </c>
      <c r="DC8" s="828"/>
      <c r="DD8" s="828"/>
      <c r="DE8" s="828"/>
      <c r="DF8" s="829"/>
      <c r="DG8" s="827" t="s">
        <v>
608</v>
      </c>
      <c r="DH8" s="828"/>
      <c r="DI8" s="828"/>
      <c r="DJ8" s="828"/>
      <c r="DK8" s="829"/>
      <c r="DL8" s="827" t="s">
        <v>
609</v>
      </c>
      <c r="DM8" s="828"/>
      <c r="DN8" s="828"/>
      <c r="DO8" s="828"/>
      <c r="DP8" s="829"/>
      <c r="DQ8" s="827" t="s">
        <v>
606</v>
      </c>
      <c r="DR8" s="828"/>
      <c r="DS8" s="828"/>
      <c r="DT8" s="828"/>
      <c r="DU8" s="829"/>
      <c r="DV8" s="830" t="s">
        <v>
606</v>
      </c>
      <c r="DW8" s="831"/>
      <c r="DX8" s="831"/>
      <c r="DY8" s="831"/>
      <c r="DZ8" s="832"/>
      <c r="EA8" s="255"/>
    </row>
    <row r="9" spans="1:131" s="256" customFormat="1" ht="26.25" customHeight="1" x14ac:dyDescent="0.15">
      <c r="A9" s="262">
        <v>
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396</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
397</v>
      </c>
      <c r="B23" s="836" t="s">
        <v>
398</v>
      </c>
      <c r="C23" s="837"/>
      <c r="D23" s="837"/>
      <c r="E23" s="837"/>
      <c r="F23" s="837"/>
      <c r="G23" s="837"/>
      <c r="H23" s="837"/>
      <c r="I23" s="837"/>
      <c r="J23" s="837"/>
      <c r="K23" s="837"/>
      <c r="L23" s="837"/>
      <c r="M23" s="837"/>
      <c r="N23" s="837"/>
      <c r="O23" s="837"/>
      <c r="P23" s="838"/>
      <c r="Q23" s="839">
        <v>
29858</v>
      </c>
      <c r="R23" s="840"/>
      <c r="S23" s="840"/>
      <c r="T23" s="840"/>
      <c r="U23" s="840"/>
      <c r="V23" s="840">
        <v>
28876</v>
      </c>
      <c r="W23" s="840"/>
      <c r="X23" s="840"/>
      <c r="Y23" s="840"/>
      <c r="Z23" s="840"/>
      <c r="AA23" s="840">
        <v>
982</v>
      </c>
      <c r="AB23" s="840"/>
      <c r="AC23" s="840"/>
      <c r="AD23" s="840"/>
      <c r="AE23" s="841"/>
      <c r="AF23" s="842">
        <v>
906</v>
      </c>
      <c r="AG23" s="840"/>
      <c r="AH23" s="840"/>
      <c r="AI23" s="840"/>
      <c r="AJ23" s="843"/>
      <c r="AK23" s="844"/>
      <c r="AL23" s="845"/>
      <c r="AM23" s="845"/>
      <c r="AN23" s="845"/>
      <c r="AO23" s="845"/>
      <c r="AP23" s="840">
        <v>
19341</v>
      </c>
      <c r="AQ23" s="840"/>
      <c r="AR23" s="840"/>
      <c r="AS23" s="840"/>
      <c r="AT23" s="840"/>
      <c r="AU23" s="846"/>
      <c r="AV23" s="846"/>
      <c r="AW23" s="846"/>
      <c r="AX23" s="846"/>
      <c r="AY23" s="847"/>
      <c r="AZ23" s="855" t="s">
        <v>
399</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
400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
401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
378</v>
      </c>
      <c r="B26" s="787"/>
      <c r="C26" s="787"/>
      <c r="D26" s="787"/>
      <c r="E26" s="787"/>
      <c r="F26" s="787"/>
      <c r="G26" s="787"/>
      <c r="H26" s="787"/>
      <c r="I26" s="787"/>
      <c r="J26" s="787"/>
      <c r="K26" s="787"/>
      <c r="L26" s="787"/>
      <c r="M26" s="787"/>
      <c r="N26" s="787"/>
      <c r="O26" s="787"/>
      <c r="P26" s="788"/>
      <c r="Q26" s="763" t="s">
        <v>
402</v>
      </c>
      <c r="R26" s="764"/>
      <c r="S26" s="764"/>
      <c r="T26" s="764"/>
      <c r="U26" s="765"/>
      <c r="V26" s="763" t="s">
        <v>
403</v>
      </c>
      <c r="W26" s="764"/>
      <c r="X26" s="764"/>
      <c r="Y26" s="764"/>
      <c r="Z26" s="765"/>
      <c r="AA26" s="763" t="s">
        <v>
404</v>
      </c>
      <c r="AB26" s="764"/>
      <c r="AC26" s="764"/>
      <c r="AD26" s="764"/>
      <c r="AE26" s="764"/>
      <c r="AF26" s="858" t="s">
        <v>
405</v>
      </c>
      <c r="AG26" s="859"/>
      <c r="AH26" s="859"/>
      <c r="AI26" s="859"/>
      <c r="AJ26" s="860"/>
      <c r="AK26" s="764" t="s">
        <v>
406</v>
      </c>
      <c r="AL26" s="764"/>
      <c r="AM26" s="764"/>
      <c r="AN26" s="764"/>
      <c r="AO26" s="765"/>
      <c r="AP26" s="763" t="s">
        <v>
407</v>
      </c>
      <c r="AQ26" s="764"/>
      <c r="AR26" s="764"/>
      <c r="AS26" s="764"/>
      <c r="AT26" s="765"/>
      <c r="AU26" s="763" t="s">
        <v>
408</v>
      </c>
      <c r="AV26" s="764"/>
      <c r="AW26" s="764"/>
      <c r="AX26" s="764"/>
      <c r="AY26" s="765"/>
      <c r="AZ26" s="763" t="s">
        <v>
409</v>
      </c>
      <c r="BA26" s="764"/>
      <c r="BB26" s="764"/>
      <c r="BC26" s="764"/>
      <c r="BD26" s="765"/>
      <c r="BE26" s="763" t="s">
        <v>
385</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
1</v>
      </c>
      <c r="B28" s="777" t="s">
        <v>
410</v>
      </c>
      <c r="C28" s="778"/>
      <c r="D28" s="778"/>
      <c r="E28" s="778"/>
      <c r="F28" s="778"/>
      <c r="G28" s="778"/>
      <c r="H28" s="778"/>
      <c r="I28" s="778"/>
      <c r="J28" s="778"/>
      <c r="K28" s="778"/>
      <c r="L28" s="778"/>
      <c r="M28" s="778"/>
      <c r="N28" s="778"/>
      <c r="O28" s="778"/>
      <c r="P28" s="779"/>
      <c r="Q28" s="868">
        <v>
7786</v>
      </c>
      <c r="R28" s="869"/>
      <c r="S28" s="869"/>
      <c r="T28" s="869"/>
      <c r="U28" s="869"/>
      <c r="V28" s="869">
        <v>
7749</v>
      </c>
      <c r="W28" s="869"/>
      <c r="X28" s="869"/>
      <c r="Y28" s="869"/>
      <c r="Z28" s="869"/>
      <c r="AA28" s="869">
        <v>
37</v>
      </c>
      <c r="AB28" s="869"/>
      <c r="AC28" s="869"/>
      <c r="AD28" s="869"/>
      <c r="AE28" s="870"/>
      <c r="AF28" s="871">
        <v>
37</v>
      </c>
      <c r="AG28" s="869"/>
      <c r="AH28" s="869"/>
      <c r="AI28" s="869"/>
      <c r="AJ28" s="872"/>
      <c r="AK28" s="864">
        <v>
938</v>
      </c>
      <c r="AL28" s="865"/>
      <c r="AM28" s="865"/>
      <c r="AN28" s="865"/>
      <c r="AO28" s="865"/>
      <c r="AP28" s="864" t="s">
        <v>
594</v>
      </c>
      <c r="AQ28" s="865"/>
      <c r="AR28" s="865"/>
      <c r="AS28" s="865"/>
      <c r="AT28" s="865"/>
      <c r="AU28" s="864" t="s">
        <v>
594</v>
      </c>
      <c r="AV28" s="865"/>
      <c r="AW28" s="865"/>
      <c r="AX28" s="865"/>
      <c r="AY28" s="865"/>
      <c r="AZ28" s="864" t="s">
        <v>
594</v>
      </c>
      <c r="BA28" s="865"/>
      <c r="BB28" s="865"/>
      <c r="BC28" s="865"/>
      <c r="BD28" s="865"/>
      <c r="BE28" s="866" t="s">
        <v>
594</v>
      </c>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
2</v>
      </c>
      <c r="B29" s="801" t="s">
        <v>
411</v>
      </c>
      <c r="C29" s="802"/>
      <c r="D29" s="802"/>
      <c r="E29" s="802"/>
      <c r="F29" s="802"/>
      <c r="G29" s="802"/>
      <c r="H29" s="802"/>
      <c r="I29" s="802"/>
      <c r="J29" s="802"/>
      <c r="K29" s="802"/>
      <c r="L29" s="802"/>
      <c r="M29" s="802"/>
      <c r="N29" s="802"/>
      <c r="O29" s="802"/>
      <c r="P29" s="803"/>
      <c r="Q29" s="804">
        <v>
6617</v>
      </c>
      <c r="R29" s="805"/>
      <c r="S29" s="805"/>
      <c r="T29" s="805"/>
      <c r="U29" s="805"/>
      <c r="V29" s="805">
        <v>
6479</v>
      </c>
      <c r="W29" s="805"/>
      <c r="X29" s="805"/>
      <c r="Y29" s="805"/>
      <c r="Z29" s="805"/>
      <c r="AA29" s="805">
        <v>
138</v>
      </c>
      <c r="AB29" s="805"/>
      <c r="AC29" s="805"/>
      <c r="AD29" s="805"/>
      <c r="AE29" s="806"/>
      <c r="AF29" s="807">
        <v>
138</v>
      </c>
      <c r="AG29" s="808"/>
      <c r="AH29" s="808"/>
      <c r="AI29" s="808"/>
      <c r="AJ29" s="809"/>
      <c r="AK29" s="875">
        <v>
1005</v>
      </c>
      <c r="AL29" s="876"/>
      <c r="AM29" s="876"/>
      <c r="AN29" s="876"/>
      <c r="AO29" s="876"/>
      <c r="AP29" s="875" t="s">
        <v>
594</v>
      </c>
      <c r="AQ29" s="876"/>
      <c r="AR29" s="876"/>
      <c r="AS29" s="876"/>
      <c r="AT29" s="876"/>
      <c r="AU29" s="875" t="s">
        <v>
594</v>
      </c>
      <c r="AV29" s="876"/>
      <c r="AW29" s="876"/>
      <c r="AX29" s="876"/>
      <c r="AY29" s="876"/>
      <c r="AZ29" s="875" t="s">
        <v>
594</v>
      </c>
      <c r="BA29" s="876"/>
      <c r="BB29" s="876"/>
      <c r="BC29" s="876"/>
      <c r="BD29" s="876"/>
      <c r="BE29" s="873" t="s">
        <v>
594</v>
      </c>
      <c r="BF29" s="873"/>
      <c r="BG29" s="873"/>
      <c r="BH29" s="873"/>
      <c r="BI29" s="874"/>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
3</v>
      </c>
      <c r="B30" s="801" t="s">
        <v>
412</v>
      </c>
      <c r="C30" s="802"/>
      <c r="D30" s="802"/>
      <c r="E30" s="802"/>
      <c r="F30" s="802"/>
      <c r="G30" s="802"/>
      <c r="H30" s="802"/>
      <c r="I30" s="802"/>
      <c r="J30" s="802"/>
      <c r="K30" s="802"/>
      <c r="L30" s="802"/>
      <c r="M30" s="802"/>
      <c r="N30" s="802"/>
      <c r="O30" s="802"/>
      <c r="P30" s="803"/>
      <c r="Q30" s="804">
        <v>
2041</v>
      </c>
      <c r="R30" s="805"/>
      <c r="S30" s="805"/>
      <c r="T30" s="805"/>
      <c r="U30" s="805"/>
      <c r="V30" s="805">
        <v>
2038</v>
      </c>
      <c r="W30" s="805"/>
      <c r="X30" s="805"/>
      <c r="Y30" s="805"/>
      <c r="Z30" s="805"/>
      <c r="AA30" s="805">
        <v>
3</v>
      </c>
      <c r="AB30" s="805"/>
      <c r="AC30" s="805"/>
      <c r="AD30" s="805"/>
      <c r="AE30" s="806"/>
      <c r="AF30" s="807">
        <v>
3</v>
      </c>
      <c r="AG30" s="808"/>
      <c r="AH30" s="808"/>
      <c r="AI30" s="808"/>
      <c r="AJ30" s="809"/>
      <c r="AK30" s="875">
        <v>
968</v>
      </c>
      <c r="AL30" s="876"/>
      <c r="AM30" s="876"/>
      <c r="AN30" s="876"/>
      <c r="AO30" s="876"/>
      <c r="AP30" s="875" t="s">
        <v>
594</v>
      </c>
      <c r="AQ30" s="876"/>
      <c r="AR30" s="876"/>
      <c r="AS30" s="876"/>
      <c r="AT30" s="876"/>
      <c r="AU30" s="875" t="s">
        <v>
594</v>
      </c>
      <c r="AV30" s="876"/>
      <c r="AW30" s="876"/>
      <c r="AX30" s="876"/>
      <c r="AY30" s="876"/>
      <c r="AZ30" s="875" t="s">
        <v>
594</v>
      </c>
      <c r="BA30" s="876"/>
      <c r="BB30" s="876"/>
      <c r="BC30" s="876"/>
      <c r="BD30" s="876"/>
      <c r="BE30" s="873" t="s">
        <v>
594</v>
      </c>
      <c r="BF30" s="873"/>
      <c r="BG30" s="873"/>
      <c r="BH30" s="873"/>
      <c r="BI30" s="874"/>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
4</v>
      </c>
      <c r="B31" s="801" t="s">
        <v>
413</v>
      </c>
      <c r="C31" s="802"/>
      <c r="D31" s="802"/>
      <c r="E31" s="802"/>
      <c r="F31" s="802"/>
      <c r="G31" s="802"/>
      <c r="H31" s="802"/>
      <c r="I31" s="802"/>
      <c r="J31" s="802"/>
      <c r="K31" s="802"/>
      <c r="L31" s="802"/>
      <c r="M31" s="802"/>
      <c r="N31" s="802"/>
      <c r="O31" s="802"/>
      <c r="P31" s="803"/>
      <c r="Q31" s="804">
        <v>
24</v>
      </c>
      <c r="R31" s="805"/>
      <c r="S31" s="805"/>
      <c r="T31" s="805"/>
      <c r="U31" s="805"/>
      <c r="V31" s="805">
        <v>
24</v>
      </c>
      <c r="W31" s="805"/>
      <c r="X31" s="805"/>
      <c r="Y31" s="805"/>
      <c r="Z31" s="805"/>
      <c r="AA31" s="805" t="s">
        <v>
594</v>
      </c>
      <c r="AB31" s="805"/>
      <c r="AC31" s="805"/>
      <c r="AD31" s="805"/>
      <c r="AE31" s="806"/>
      <c r="AF31" s="807" t="s">
        <v>
414</v>
      </c>
      <c r="AG31" s="808"/>
      <c r="AH31" s="808"/>
      <c r="AI31" s="808"/>
      <c r="AJ31" s="809"/>
      <c r="AK31" s="875" t="s">
        <v>
611</v>
      </c>
      <c r="AL31" s="876"/>
      <c r="AM31" s="876"/>
      <c r="AN31" s="876"/>
      <c r="AO31" s="876"/>
      <c r="AP31" s="875" t="s">
        <v>
594</v>
      </c>
      <c r="AQ31" s="876"/>
      <c r="AR31" s="876"/>
      <c r="AS31" s="876"/>
      <c r="AT31" s="876"/>
      <c r="AU31" s="875" t="s">
        <v>
594</v>
      </c>
      <c r="AV31" s="876"/>
      <c r="AW31" s="876"/>
      <c r="AX31" s="876"/>
      <c r="AY31" s="876"/>
      <c r="AZ31" s="875" t="s">
        <v>
594</v>
      </c>
      <c r="BA31" s="876"/>
      <c r="BB31" s="876"/>
      <c r="BC31" s="876"/>
      <c r="BD31" s="876"/>
      <c r="BE31" s="873" t="s">
        <v>
594</v>
      </c>
      <c r="BF31" s="873"/>
      <c r="BG31" s="873"/>
      <c r="BH31" s="873"/>
      <c r="BI31" s="874"/>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
5</v>
      </c>
      <c r="B32" s="801" t="s">
        <v>
415</v>
      </c>
      <c r="C32" s="802"/>
      <c r="D32" s="802"/>
      <c r="E32" s="802"/>
      <c r="F32" s="802"/>
      <c r="G32" s="802"/>
      <c r="H32" s="802"/>
      <c r="I32" s="802"/>
      <c r="J32" s="802"/>
      <c r="K32" s="802"/>
      <c r="L32" s="802"/>
      <c r="M32" s="802"/>
      <c r="N32" s="802"/>
      <c r="O32" s="802"/>
      <c r="P32" s="803"/>
      <c r="Q32" s="804">
        <v>
1566</v>
      </c>
      <c r="R32" s="805"/>
      <c r="S32" s="805"/>
      <c r="T32" s="805"/>
      <c r="U32" s="805"/>
      <c r="V32" s="805">
        <v>
1328</v>
      </c>
      <c r="W32" s="805"/>
      <c r="X32" s="805"/>
      <c r="Y32" s="805"/>
      <c r="Z32" s="805"/>
      <c r="AA32" s="805">
        <v>
238</v>
      </c>
      <c r="AB32" s="805"/>
      <c r="AC32" s="805"/>
      <c r="AD32" s="805"/>
      <c r="AE32" s="806"/>
      <c r="AF32" s="807">
        <v>
238</v>
      </c>
      <c r="AG32" s="808"/>
      <c r="AH32" s="808"/>
      <c r="AI32" s="808"/>
      <c r="AJ32" s="809"/>
      <c r="AK32" s="875">
        <v>
499</v>
      </c>
      <c r="AL32" s="876"/>
      <c r="AM32" s="876"/>
      <c r="AN32" s="876"/>
      <c r="AO32" s="876"/>
      <c r="AP32" s="876">
        <v>
3860</v>
      </c>
      <c r="AQ32" s="876"/>
      <c r="AR32" s="876"/>
      <c r="AS32" s="876"/>
      <c r="AT32" s="876"/>
      <c r="AU32" s="876">
        <v>
3080</v>
      </c>
      <c r="AV32" s="876"/>
      <c r="AW32" s="876"/>
      <c r="AX32" s="876"/>
      <c r="AY32" s="876"/>
      <c r="AZ32" s="877" t="s">
        <v>
594</v>
      </c>
      <c r="BA32" s="877"/>
      <c r="BB32" s="877"/>
      <c r="BC32" s="877"/>
      <c r="BD32" s="877"/>
      <c r="BE32" s="873" t="s">
        <v>
416</v>
      </c>
      <c r="BF32" s="873"/>
      <c r="BG32" s="873"/>
      <c r="BH32" s="873"/>
      <c r="BI32" s="874"/>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
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5"/>
      <c r="AL33" s="876"/>
      <c r="AM33" s="876"/>
      <c r="AN33" s="876"/>
      <c r="AO33" s="876"/>
      <c r="AP33" s="876"/>
      <c r="AQ33" s="876"/>
      <c r="AR33" s="876"/>
      <c r="AS33" s="876"/>
      <c r="AT33" s="876"/>
      <c r="AU33" s="876"/>
      <c r="AV33" s="876"/>
      <c r="AW33" s="876"/>
      <c r="AX33" s="876"/>
      <c r="AY33" s="876"/>
      <c r="AZ33" s="877"/>
      <c r="BA33" s="877"/>
      <c r="BB33" s="877"/>
      <c r="BC33" s="877"/>
      <c r="BD33" s="877"/>
      <c r="BE33" s="873"/>
      <c r="BF33" s="873"/>
      <c r="BG33" s="873"/>
      <c r="BH33" s="873"/>
      <c r="BI33" s="874"/>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5"/>
      <c r="AL34" s="876"/>
      <c r="AM34" s="876"/>
      <c r="AN34" s="876"/>
      <c r="AO34" s="876"/>
      <c r="AP34" s="876"/>
      <c r="AQ34" s="876"/>
      <c r="AR34" s="876"/>
      <c r="AS34" s="876"/>
      <c r="AT34" s="876"/>
      <c r="AU34" s="876"/>
      <c r="AV34" s="876"/>
      <c r="AW34" s="876"/>
      <c r="AX34" s="876"/>
      <c r="AY34" s="876"/>
      <c r="AZ34" s="877"/>
      <c r="BA34" s="877"/>
      <c r="BB34" s="877"/>
      <c r="BC34" s="877"/>
      <c r="BD34" s="877"/>
      <c r="BE34" s="873"/>
      <c r="BF34" s="873"/>
      <c r="BG34" s="873"/>
      <c r="BH34" s="873"/>
      <c r="BI34" s="874"/>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5"/>
      <c r="AL35" s="876"/>
      <c r="AM35" s="876"/>
      <c r="AN35" s="876"/>
      <c r="AO35" s="876"/>
      <c r="AP35" s="876"/>
      <c r="AQ35" s="876"/>
      <c r="AR35" s="876"/>
      <c r="AS35" s="876"/>
      <c r="AT35" s="876"/>
      <c r="AU35" s="876"/>
      <c r="AV35" s="876"/>
      <c r="AW35" s="876"/>
      <c r="AX35" s="876"/>
      <c r="AY35" s="876"/>
      <c r="AZ35" s="877"/>
      <c r="BA35" s="877"/>
      <c r="BB35" s="877"/>
      <c r="BC35" s="877"/>
      <c r="BD35" s="877"/>
      <c r="BE35" s="873"/>
      <c r="BF35" s="873"/>
      <c r="BG35" s="873"/>
      <c r="BH35" s="873"/>
      <c r="BI35" s="874"/>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5"/>
      <c r="AL36" s="876"/>
      <c r="AM36" s="876"/>
      <c r="AN36" s="876"/>
      <c r="AO36" s="876"/>
      <c r="AP36" s="876"/>
      <c r="AQ36" s="876"/>
      <c r="AR36" s="876"/>
      <c r="AS36" s="876"/>
      <c r="AT36" s="876"/>
      <c r="AU36" s="876"/>
      <c r="AV36" s="876"/>
      <c r="AW36" s="876"/>
      <c r="AX36" s="876"/>
      <c r="AY36" s="876"/>
      <c r="AZ36" s="877"/>
      <c r="BA36" s="877"/>
      <c r="BB36" s="877"/>
      <c r="BC36" s="877"/>
      <c r="BD36" s="877"/>
      <c r="BE36" s="873"/>
      <c r="BF36" s="873"/>
      <c r="BG36" s="873"/>
      <c r="BH36" s="873"/>
      <c r="BI36" s="874"/>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5"/>
      <c r="AL37" s="876"/>
      <c r="AM37" s="876"/>
      <c r="AN37" s="876"/>
      <c r="AO37" s="876"/>
      <c r="AP37" s="876"/>
      <c r="AQ37" s="876"/>
      <c r="AR37" s="876"/>
      <c r="AS37" s="876"/>
      <c r="AT37" s="876"/>
      <c r="AU37" s="876"/>
      <c r="AV37" s="876"/>
      <c r="AW37" s="876"/>
      <c r="AX37" s="876"/>
      <c r="AY37" s="876"/>
      <c r="AZ37" s="877"/>
      <c r="BA37" s="877"/>
      <c r="BB37" s="877"/>
      <c r="BC37" s="877"/>
      <c r="BD37" s="877"/>
      <c r="BE37" s="873"/>
      <c r="BF37" s="873"/>
      <c r="BG37" s="873"/>
      <c r="BH37" s="873"/>
      <c r="BI37" s="874"/>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5"/>
      <c r="AL38" s="876"/>
      <c r="AM38" s="876"/>
      <c r="AN38" s="876"/>
      <c r="AO38" s="876"/>
      <c r="AP38" s="876"/>
      <c r="AQ38" s="876"/>
      <c r="AR38" s="876"/>
      <c r="AS38" s="876"/>
      <c r="AT38" s="876"/>
      <c r="AU38" s="876"/>
      <c r="AV38" s="876"/>
      <c r="AW38" s="876"/>
      <c r="AX38" s="876"/>
      <c r="AY38" s="876"/>
      <c r="AZ38" s="877"/>
      <c r="BA38" s="877"/>
      <c r="BB38" s="877"/>
      <c r="BC38" s="877"/>
      <c r="BD38" s="877"/>
      <c r="BE38" s="873"/>
      <c r="BF38" s="873"/>
      <c r="BG38" s="873"/>
      <c r="BH38" s="873"/>
      <c r="BI38" s="874"/>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5"/>
      <c r="AL39" s="876"/>
      <c r="AM39" s="876"/>
      <c r="AN39" s="876"/>
      <c r="AO39" s="876"/>
      <c r="AP39" s="876"/>
      <c r="AQ39" s="876"/>
      <c r="AR39" s="876"/>
      <c r="AS39" s="876"/>
      <c r="AT39" s="876"/>
      <c r="AU39" s="876"/>
      <c r="AV39" s="876"/>
      <c r="AW39" s="876"/>
      <c r="AX39" s="876"/>
      <c r="AY39" s="876"/>
      <c r="AZ39" s="877"/>
      <c r="BA39" s="877"/>
      <c r="BB39" s="877"/>
      <c r="BC39" s="877"/>
      <c r="BD39" s="877"/>
      <c r="BE39" s="873"/>
      <c r="BF39" s="873"/>
      <c r="BG39" s="873"/>
      <c r="BH39" s="873"/>
      <c r="BI39" s="874"/>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5"/>
      <c r="AL40" s="876"/>
      <c r="AM40" s="876"/>
      <c r="AN40" s="876"/>
      <c r="AO40" s="876"/>
      <c r="AP40" s="876"/>
      <c r="AQ40" s="876"/>
      <c r="AR40" s="876"/>
      <c r="AS40" s="876"/>
      <c r="AT40" s="876"/>
      <c r="AU40" s="876"/>
      <c r="AV40" s="876"/>
      <c r="AW40" s="876"/>
      <c r="AX40" s="876"/>
      <c r="AY40" s="876"/>
      <c r="AZ40" s="877"/>
      <c r="BA40" s="877"/>
      <c r="BB40" s="877"/>
      <c r="BC40" s="877"/>
      <c r="BD40" s="877"/>
      <c r="BE40" s="873"/>
      <c r="BF40" s="873"/>
      <c r="BG40" s="873"/>
      <c r="BH40" s="873"/>
      <c r="BI40" s="874"/>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5"/>
      <c r="AL41" s="876"/>
      <c r="AM41" s="876"/>
      <c r="AN41" s="876"/>
      <c r="AO41" s="876"/>
      <c r="AP41" s="876"/>
      <c r="AQ41" s="876"/>
      <c r="AR41" s="876"/>
      <c r="AS41" s="876"/>
      <c r="AT41" s="876"/>
      <c r="AU41" s="876"/>
      <c r="AV41" s="876"/>
      <c r="AW41" s="876"/>
      <c r="AX41" s="876"/>
      <c r="AY41" s="876"/>
      <c r="AZ41" s="877"/>
      <c r="BA41" s="877"/>
      <c r="BB41" s="877"/>
      <c r="BC41" s="877"/>
      <c r="BD41" s="877"/>
      <c r="BE41" s="873"/>
      <c r="BF41" s="873"/>
      <c r="BG41" s="873"/>
      <c r="BH41" s="873"/>
      <c r="BI41" s="874"/>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5"/>
      <c r="AL42" s="876"/>
      <c r="AM42" s="876"/>
      <c r="AN42" s="876"/>
      <c r="AO42" s="876"/>
      <c r="AP42" s="876"/>
      <c r="AQ42" s="876"/>
      <c r="AR42" s="876"/>
      <c r="AS42" s="876"/>
      <c r="AT42" s="876"/>
      <c r="AU42" s="876"/>
      <c r="AV42" s="876"/>
      <c r="AW42" s="876"/>
      <c r="AX42" s="876"/>
      <c r="AY42" s="876"/>
      <c r="AZ42" s="877"/>
      <c r="BA42" s="877"/>
      <c r="BB42" s="877"/>
      <c r="BC42" s="877"/>
      <c r="BD42" s="877"/>
      <c r="BE42" s="873"/>
      <c r="BF42" s="873"/>
      <c r="BG42" s="873"/>
      <c r="BH42" s="873"/>
      <c r="BI42" s="874"/>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5"/>
      <c r="AL43" s="876"/>
      <c r="AM43" s="876"/>
      <c r="AN43" s="876"/>
      <c r="AO43" s="876"/>
      <c r="AP43" s="876"/>
      <c r="AQ43" s="876"/>
      <c r="AR43" s="876"/>
      <c r="AS43" s="876"/>
      <c r="AT43" s="876"/>
      <c r="AU43" s="876"/>
      <c r="AV43" s="876"/>
      <c r="AW43" s="876"/>
      <c r="AX43" s="876"/>
      <c r="AY43" s="876"/>
      <c r="AZ43" s="877"/>
      <c r="BA43" s="877"/>
      <c r="BB43" s="877"/>
      <c r="BC43" s="877"/>
      <c r="BD43" s="877"/>
      <c r="BE43" s="873"/>
      <c r="BF43" s="873"/>
      <c r="BG43" s="873"/>
      <c r="BH43" s="873"/>
      <c r="BI43" s="874"/>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5"/>
      <c r="AL44" s="876"/>
      <c r="AM44" s="876"/>
      <c r="AN44" s="876"/>
      <c r="AO44" s="876"/>
      <c r="AP44" s="876"/>
      <c r="AQ44" s="876"/>
      <c r="AR44" s="876"/>
      <c r="AS44" s="876"/>
      <c r="AT44" s="876"/>
      <c r="AU44" s="876"/>
      <c r="AV44" s="876"/>
      <c r="AW44" s="876"/>
      <c r="AX44" s="876"/>
      <c r="AY44" s="876"/>
      <c r="AZ44" s="877"/>
      <c r="BA44" s="877"/>
      <c r="BB44" s="877"/>
      <c r="BC44" s="877"/>
      <c r="BD44" s="877"/>
      <c r="BE44" s="873"/>
      <c r="BF44" s="873"/>
      <c r="BG44" s="873"/>
      <c r="BH44" s="873"/>
      <c r="BI44" s="874"/>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5"/>
      <c r="AL45" s="876"/>
      <c r="AM45" s="876"/>
      <c r="AN45" s="876"/>
      <c r="AO45" s="876"/>
      <c r="AP45" s="876"/>
      <c r="AQ45" s="876"/>
      <c r="AR45" s="876"/>
      <c r="AS45" s="876"/>
      <c r="AT45" s="876"/>
      <c r="AU45" s="876"/>
      <c r="AV45" s="876"/>
      <c r="AW45" s="876"/>
      <c r="AX45" s="876"/>
      <c r="AY45" s="876"/>
      <c r="AZ45" s="877"/>
      <c r="BA45" s="877"/>
      <c r="BB45" s="877"/>
      <c r="BC45" s="877"/>
      <c r="BD45" s="877"/>
      <c r="BE45" s="873"/>
      <c r="BF45" s="873"/>
      <c r="BG45" s="873"/>
      <c r="BH45" s="873"/>
      <c r="BI45" s="874"/>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5"/>
      <c r="AL46" s="876"/>
      <c r="AM46" s="876"/>
      <c r="AN46" s="876"/>
      <c r="AO46" s="876"/>
      <c r="AP46" s="876"/>
      <c r="AQ46" s="876"/>
      <c r="AR46" s="876"/>
      <c r="AS46" s="876"/>
      <c r="AT46" s="876"/>
      <c r="AU46" s="876"/>
      <c r="AV46" s="876"/>
      <c r="AW46" s="876"/>
      <c r="AX46" s="876"/>
      <c r="AY46" s="876"/>
      <c r="AZ46" s="877"/>
      <c r="BA46" s="877"/>
      <c r="BB46" s="877"/>
      <c r="BC46" s="877"/>
      <c r="BD46" s="877"/>
      <c r="BE46" s="873"/>
      <c r="BF46" s="873"/>
      <c r="BG46" s="873"/>
      <c r="BH46" s="873"/>
      <c r="BI46" s="874"/>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5"/>
      <c r="AL47" s="876"/>
      <c r="AM47" s="876"/>
      <c r="AN47" s="876"/>
      <c r="AO47" s="876"/>
      <c r="AP47" s="876"/>
      <c r="AQ47" s="876"/>
      <c r="AR47" s="876"/>
      <c r="AS47" s="876"/>
      <c r="AT47" s="876"/>
      <c r="AU47" s="876"/>
      <c r="AV47" s="876"/>
      <c r="AW47" s="876"/>
      <c r="AX47" s="876"/>
      <c r="AY47" s="876"/>
      <c r="AZ47" s="877"/>
      <c r="BA47" s="877"/>
      <c r="BB47" s="877"/>
      <c r="BC47" s="877"/>
      <c r="BD47" s="877"/>
      <c r="BE47" s="873"/>
      <c r="BF47" s="873"/>
      <c r="BG47" s="873"/>
      <c r="BH47" s="873"/>
      <c r="BI47" s="874"/>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5"/>
      <c r="AL48" s="876"/>
      <c r="AM48" s="876"/>
      <c r="AN48" s="876"/>
      <c r="AO48" s="876"/>
      <c r="AP48" s="876"/>
      <c r="AQ48" s="876"/>
      <c r="AR48" s="876"/>
      <c r="AS48" s="876"/>
      <c r="AT48" s="876"/>
      <c r="AU48" s="876"/>
      <c r="AV48" s="876"/>
      <c r="AW48" s="876"/>
      <c r="AX48" s="876"/>
      <c r="AY48" s="876"/>
      <c r="AZ48" s="877"/>
      <c r="BA48" s="877"/>
      <c r="BB48" s="877"/>
      <c r="BC48" s="877"/>
      <c r="BD48" s="877"/>
      <c r="BE48" s="873"/>
      <c r="BF48" s="873"/>
      <c r="BG48" s="873"/>
      <c r="BH48" s="873"/>
      <c r="BI48" s="874"/>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5"/>
      <c r="AL49" s="876"/>
      <c r="AM49" s="876"/>
      <c r="AN49" s="876"/>
      <c r="AO49" s="876"/>
      <c r="AP49" s="876"/>
      <c r="AQ49" s="876"/>
      <c r="AR49" s="876"/>
      <c r="AS49" s="876"/>
      <c r="AT49" s="876"/>
      <c r="AU49" s="876"/>
      <c r="AV49" s="876"/>
      <c r="AW49" s="876"/>
      <c r="AX49" s="876"/>
      <c r="AY49" s="876"/>
      <c r="AZ49" s="877"/>
      <c r="BA49" s="877"/>
      <c r="BB49" s="877"/>
      <c r="BC49" s="877"/>
      <c r="BD49" s="877"/>
      <c r="BE49" s="873"/>
      <c r="BF49" s="873"/>
      <c r="BG49" s="873"/>
      <c r="BH49" s="873"/>
      <c r="BI49" s="874"/>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
23</v>
      </c>
      <c r="B50" s="801"/>
      <c r="C50" s="802"/>
      <c r="D50" s="802"/>
      <c r="E50" s="802"/>
      <c r="F50" s="802"/>
      <c r="G50" s="802"/>
      <c r="H50" s="802"/>
      <c r="I50" s="802"/>
      <c r="J50" s="802"/>
      <c r="K50" s="802"/>
      <c r="L50" s="802"/>
      <c r="M50" s="802"/>
      <c r="N50" s="802"/>
      <c r="O50" s="802"/>
      <c r="P50" s="803"/>
      <c r="Q50" s="878"/>
      <c r="R50" s="879"/>
      <c r="S50" s="879"/>
      <c r="T50" s="879"/>
      <c r="U50" s="879"/>
      <c r="V50" s="879"/>
      <c r="W50" s="879"/>
      <c r="X50" s="879"/>
      <c r="Y50" s="879"/>
      <c r="Z50" s="879"/>
      <c r="AA50" s="879"/>
      <c r="AB50" s="879"/>
      <c r="AC50" s="879"/>
      <c r="AD50" s="879"/>
      <c r="AE50" s="880"/>
      <c r="AF50" s="807"/>
      <c r="AG50" s="808"/>
      <c r="AH50" s="808"/>
      <c r="AI50" s="808"/>
      <c r="AJ50" s="809"/>
      <c r="AK50" s="881"/>
      <c r="AL50" s="879"/>
      <c r="AM50" s="879"/>
      <c r="AN50" s="879"/>
      <c r="AO50" s="879"/>
      <c r="AP50" s="879"/>
      <c r="AQ50" s="879"/>
      <c r="AR50" s="879"/>
      <c r="AS50" s="879"/>
      <c r="AT50" s="879"/>
      <c r="AU50" s="879"/>
      <c r="AV50" s="879"/>
      <c r="AW50" s="879"/>
      <c r="AX50" s="879"/>
      <c r="AY50" s="879"/>
      <c r="AZ50" s="882"/>
      <c r="BA50" s="882"/>
      <c r="BB50" s="882"/>
      <c r="BC50" s="882"/>
      <c r="BD50" s="882"/>
      <c r="BE50" s="873"/>
      <c r="BF50" s="873"/>
      <c r="BG50" s="873"/>
      <c r="BH50" s="873"/>
      <c r="BI50" s="874"/>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
24</v>
      </c>
      <c r="B51" s="801"/>
      <c r="C51" s="802"/>
      <c r="D51" s="802"/>
      <c r="E51" s="802"/>
      <c r="F51" s="802"/>
      <c r="G51" s="802"/>
      <c r="H51" s="802"/>
      <c r="I51" s="802"/>
      <c r="J51" s="802"/>
      <c r="K51" s="802"/>
      <c r="L51" s="802"/>
      <c r="M51" s="802"/>
      <c r="N51" s="802"/>
      <c r="O51" s="802"/>
      <c r="P51" s="803"/>
      <c r="Q51" s="878"/>
      <c r="R51" s="879"/>
      <c r="S51" s="879"/>
      <c r="T51" s="879"/>
      <c r="U51" s="879"/>
      <c r="V51" s="879"/>
      <c r="W51" s="879"/>
      <c r="X51" s="879"/>
      <c r="Y51" s="879"/>
      <c r="Z51" s="879"/>
      <c r="AA51" s="879"/>
      <c r="AB51" s="879"/>
      <c r="AC51" s="879"/>
      <c r="AD51" s="879"/>
      <c r="AE51" s="880"/>
      <c r="AF51" s="807"/>
      <c r="AG51" s="808"/>
      <c r="AH51" s="808"/>
      <c r="AI51" s="808"/>
      <c r="AJ51" s="809"/>
      <c r="AK51" s="881"/>
      <c r="AL51" s="879"/>
      <c r="AM51" s="879"/>
      <c r="AN51" s="879"/>
      <c r="AO51" s="879"/>
      <c r="AP51" s="879"/>
      <c r="AQ51" s="879"/>
      <c r="AR51" s="879"/>
      <c r="AS51" s="879"/>
      <c r="AT51" s="879"/>
      <c r="AU51" s="879"/>
      <c r="AV51" s="879"/>
      <c r="AW51" s="879"/>
      <c r="AX51" s="879"/>
      <c r="AY51" s="879"/>
      <c r="AZ51" s="882"/>
      <c r="BA51" s="882"/>
      <c r="BB51" s="882"/>
      <c r="BC51" s="882"/>
      <c r="BD51" s="882"/>
      <c r="BE51" s="873"/>
      <c r="BF51" s="873"/>
      <c r="BG51" s="873"/>
      <c r="BH51" s="873"/>
      <c r="BI51" s="874"/>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
25</v>
      </c>
      <c r="B52" s="801"/>
      <c r="C52" s="802"/>
      <c r="D52" s="802"/>
      <c r="E52" s="802"/>
      <c r="F52" s="802"/>
      <c r="G52" s="802"/>
      <c r="H52" s="802"/>
      <c r="I52" s="802"/>
      <c r="J52" s="802"/>
      <c r="K52" s="802"/>
      <c r="L52" s="802"/>
      <c r="M52" s="802"/>
      <c r="N52" s="802"/>
      <c r="O52" s="802"/>
      <c r="P52" s="803"/>
      <c r="Q52" s="878"/>
      <c r="R52" s="879"/>
      <c r="S52" s="879"/>
      <c r="T52" s="879"/>
      <c r="U52" s="879"/>
      <c r="V52" s="879"/>
      <c r="W52" s="879"/>
      <c r="X52" s="879"/>
      <c r="Y52" s="879"/>
      <c r="Z52" s="879"/>
      <c r="AA52" s="879"/>
      <c r="AB52" s="879"/>
      <c r="AC52" s="879"/>
      <c r="AD52" s="879"/>
      <c r="AE52" s="880"/>
      <c r="AF52" s="807"/>
      <c r="AG52" s="808"/>
      <c r="AH52" s="808"/>
      <c r="AI52" s="808"/>
      <c r="AJ52" s="809"/>
      <c r="AK52" s="881"/>
      <c r="AL52" s="879"/>
      <c r="AM52" s="879"/>
      <c r="AN52" s="879"/>
      <c r="AO52" s="879"/>
      <c r="AP52" s="879"/>
      <c r="AQ52" s="879"/>
      <c r="AR52" s="879"/>
      <c r="AS52" s="879"/>
      <c r="AT52" s="879"/>
      <c r="AU52" s="879"/>
      <c r="AV52" s="879"/>
      <c r="AW52" s="879"/>
      <c r="AX52" s="879"/>
      <c r="AY52" s="879"/>
      <c r="AZ52" s="882"/>
      <c r="BA52" s="882"/>
      <c r="BB52" s="882"/>
      <c r="BC52" s="882"/>
      <c r="BD52" s="882"/>
      <c r="BE52" s="873"/>
      <c r="BF52" s="873"/>
      <c r="BG52" s="873"/>
      <c r="BH52" s="873"/>
      <c r="BI52" s="874"/>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
26</v>
      </c>
      <c r="B53" s="801"/>
      <c r="C53" s="802"/>
      <c r="D53" s="802"/>
      <c r="E53" s="802"/>
      <c r="F53" s="802"/>
      <c r="G53" s="802"/>
      <c r="H53" s="802"/>
      <c r="I53" s="802"/>
      <c r="J53" s="802"/>
      <c r="K53" s="802"/>
      <c r="L53" s="802"/>
      <c r="M53" s="802"/>
      <c r="N53" s="802"/>
      <c r="O53" s="802"/>
      <c r="P53" s="803"/>
      <c r="Q53" s="878"/>
      <c r="R53" s="879"/>
      <c r="S53" s="879"/>
      <c r="T53" s="879"/>
      <c r="U53" s="879"/>
      <c r="V53" s="879"/>
      <c r="W53" s="879"/>
      <c r="X53" s="879"/>
      <c r="Y53" s="879"/>
      <c r="Z53" s="879"/>
      <c r="AA53" s="879"/>
      <c r="AB53" s="879"/>
      <c r="AC53" s="879"/>
      <c r="AD53" s="879"/>
      <c r="AE53" s="880"/>
      <c r="AF53" s="807"/>
      <c r="AG53" s="808"/>
      <c r="AH53" s="808"/>
      <c r="AI53" s="808"/>
      <c r="AJ53" s="809"/>
      <c r="AK53" s="881"/>
      <c r="AL53" s="879"/>
      <c r="AM53" s="879"/>
      <c r="AN53" s="879"/>
      <c r="AO53" s="879"/>
      <c r="AP53" s="879"/>
      <c r="AQ53" s="879"/>
      <c r="AR53" s="879"/>
      <c r="AS53" s="879"/>
      <c r="AT53" s="879"/>
      <c r="AU53" s="879"/>
      <c r="AV53" s="879"/>
      <c r="AW53" s="879"/>
      <c r="AX53" s="879"/>
      <c r="AY53" s="879"/>
      <c r="AZ53" s="882"/>
      <c r="BA53" s="882"/>
      <c r="BB53" s="882"/>
      <c r="BC53" s="882"/>
      <c r="BD53" s="882"/>
      <c r="BE53" s="873"/>
      <c r="BF53" s="873"/>
      <c r="BG53" s="873"/>
      <c r="BH53" s="873"/>
      <c r="BI53" s="874"/>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
27</v>
      </c>
      <c r="B54" s="801"/>
      <c r="C54" s="802"/>
      <c r="D54" s="802"/>
      <c r="E54" s="802"/>
      <c r="F54" s="802"/>
      <c r="G54" s="802"/>
      <c r="H54" s="802"/>
      <c r="I54" s="802"/>
      <c r="J54" s="802"/>
      <c r="K54" s="802"/>
      <c r="L54" s="802"/>
      <c r="M54" s="802"/>
      <c r="N54" s="802"/>
      <c r="O54" s="802"/>
      <c r="P54" s="803"/>
      <c r="Q54" s="878"/>
      <c r="R54" s="879"/>
      <c r="S54" s="879"/>
      <c r="T54" s="879"/>
      <c r="U54" s="879"/>
      <c r="V54" s="879"/>
      <c r="W54" s="879"/>
      <c r="X54" s="879"/>
      <c r="Y54" s="879"/>
      <c r="Z54" s="879"/>
      <c r="AA54" s="879"/>
      <c r="AB54" s="879"/>
      <c r="AC54" s="879"/>
      <c r="AD54" s="879"/>
      <c r="AE54" s="880"/>
      <c r="AF54" s="807"/>
      <c r="AG54" s="808"/>
      <c r="AH54" s="808"/>
      <c r="AI54" s="808"/>
      <c r="AJ54" s="809"/>
      <c r="AK54" s="881"/>
      <c r="AL54" s="879"/>
      <c r="AM54" s="879"/>
      <c r="AN54" s="879"/>
      <c r="AO54" s="879"/>
      <c r="AP54" s="879"/>
      <c r="AQ54" s="879"/>
      <c r="AR54" s="879"/>
      <c r="AS54" s="879"/>
      <c r="AT54" s="879"/>
      <c r="AU54" s="879"/>
      <c r="AV54" s="879"/>
      <c r="AW54" s="879"/>
      <c r="AX54" s="879"/>
      <c r="AY54" s="879"/>
      <c r="AZ54" s="882"/>
      <c r="BA54" s="882"/>
      <c r="BB54" s="882"/>
      <c r="BC54" s="882"/>
      <c r="BD54" s="882"/>
      <c r="BE54" s="873"/>
      <c r="BF54" s="873"/>
      <c r="BG54" s="873"/>
      <c r="BH54" s="873"/>
      <c r="BI54" s="874"/>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
28</v>
      </c>
      <c r="B55" s="801"/>
      <c r="C55" s="802"/>
      <c r="D55" s="802"/>
      <c r="E55" s="802"/>
      <c r="F55" s="802"/>
      <c r="G55" s="802"/>
      <c r="H55" s="802"/>
      <c r="I55" s="802"/>
      <c r="J55" s="802"/>
      <c r="K55" s="802"/>
      <c r="L55" s="802"/>
      <c r="M55" s="802"/>
      <c r="N55" s="802"/>
      <c r="O55" s="802"/>
      <c r="P55" s="803"/>
      <c r="Q55" s="878"/>
      <c r="R55" s="879"/>
      <c r="S55" s="879"/>
      <c r="T55" s="879"/>
      <c r="U55" s="879"/>
      <c r="V55" s="879"/>
      <c r="W55" s="879"/>
      <c r="X55" s="879"/>
      <c r="Y55" s="879"/>
      <c r="Z55" s="879"/>
      <c r="AA55" s="879"/>
      <c r="AB55" s="879"/>
      <c r="AC55" s="879"/>
      <c r="AD55" s="879"/>
      <c r="AE55" s="880"/>
      <c r="AF55" s="807"/>
      <c r="AG55" s="808"/>
      <c r="AH55" s="808"/>
      <c r="AI55" s="808"/>
      <c r="AJ55" s="809"/>
      <c r="AK55" s="881"/>
      <c r="AL55" s="879"/>
      <c r="AM55" s="879"/>
      <c r="AN55" s="879"/>
      <c r="AO55" s="879"/>
      <c r="AP55" s="879"/>
      <c r="AQ55" s="879"/>
      <c r="AR55" s="879"/>
      <c r="AS55" s="879"/>
      <c r="AT55" s="879"/>
      <c r="AU55" s="879"/>
      <c r="AV55" s="879"/>
      <c r="AW55" s="879"/>
      <c r="AX55" s="879"/>
      <c r="AY55" s="879"/>
      <c r="AZ55" s="882"/>
      <c r="BA55" s="882"/>
      <c r="BB55" s="882"/>
      <c r="BC55" s="882"/>
      <c r="BD55" s="882"/>
      <c r="BE55" s="873"/>
      <c r="BF55" s="873"/>
      <c r="BG55" s="873"/>
      <c r="BH55" s="873"/>
      <c r="BI55" s="874"/>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
29</v>
      </c>
      <c r="B56" s="801"/>
      <c r="C56" s="802"/>
      <c r="D56" s="802"/>
      <c r="E56" s="802"/>
      <c r="F56" s="802"/>
      <c r="G56" s="802"/>
      <c r="H56" s="802"/>
      <c r="I56" s="802"/>
      <c r="J56" s="802"/>
      <c r="K56" s="802"/>
      <c r="L56" s="802"/>
      <c r="M56" s="802"/>
      <c r="N56" s="802"/>
      <c r="O56" s="802"/>
      <c r="P56" s="803"/>
      <c r="Q56" s="878"/>
      <c r="R56" s="879"/>
      <c r="S56" s="879"/>
      <c r="T56" s="879"/>
      <c r="U56" s="879"/>
      <c r="V56" s="879"/>
      <c r="W56" s="879"/>
      <c r="X56" s="879"/>
      <c r="Y56" s="879"/>
      <c r="Z56" s="879"/>
      <c r="AA56" s="879"/>
      <c r="AB56" s="879"/>
      <c r="AC56" s="879"/>
      <c r="AD56" s="879"/>
      <c r="AE56" s="880"/>
      <c r="AF56" s="807"/>
      <c r="AG56" s="808"/>
      <c r="AH56" s="808"/>
      <c r="AI56" s="808"/>
      <c r="AJ56" s="809"/>
      <c r="AK56" s="881"/>
      <c r="AL56" s="879"/>
      <c r="AM56" s="879"/>
      <c r="AN56" s="879"/>
      <c r="AO56" s="879"/>
      <c r="AP56" s="879"/>
      <c r="AQ56" s="879"/>
      <c r="AR56" s="879"/>
      <c r="AS56" s="879"/>
      <c r="AT56" s="879"/>
      <c r="AU56" s="879"/>
      <c r="AV56" s="879"/>
      <c r="AW56" s="879"/>
      <c r="AX56" s="879"/>
      <c r="AY56" s="879"/>
      <c r="AZ56" s="882"/>
      <c r="BA56" s="882"/>
      <c r="BB56" s="882"/>
      <c r="BC56" s="882"/>
      <c r="BD56" s="882"/>
      <c r="BE56" s="873"/>
      <c r="BF56" s="873"/>
      <c r="BG56" s="873"/>
      <c r="BH56" s="873"/>
      <c r="BI56" s="874"/>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
30</v>
      </c>
      <c r="B57" s="801"/>
      <c r="C57" s="802"/>
      <c r="D57" s="802"/>
      <c r="E57" s="802"/>
      <c r="F57" s="802"/>
      <c r="G57" s="802"/>
      <c r="H57" s="802"/>
      <c r="I57" s="802"/>
      <c r="J57" s="802"/>
      <c r="K57" s="802"/>
      <c r="L57" s="802"/>
      <c r="M57" s="802"/>
      <c r="N57" s="802"/>
      <c r="O57" s="802"/>
      <c r="P57" s="803"/>
      <c r="Q57" s="878"/>
      <c r="R57" s="879"/>
      <c r="S57" s="879"/>
      <c r="T57" s="879"/>
      <c r="U57" s="879"/>
      <c r="V57" s="879"/>
      <c r="W57" s="879"/>
      <c r="X57" s="879"/>
      <c r="Y57" s="879"/>
      <c r="Z57" s="879"/>
      <c r="AA57" s="879"/>
      <c r="AB57" s="879"/>
      <c r="AC57" s="879"/>
      <c r="AD57" s="879"/>
      <c r="AE57" s="880"/>
      <c r="AF57" s="807"/>
      <c r="AG57" s="808"/>
      <c r="AH57" s="808"/>
      <c r="AI57" s="808"/>
      <c r="AJ57" s="809"/>
      <c r="AK57" s="881"/>
      <c r="AL57" s="879"/>
      <c r="AM57" s="879"/>
      <c r="AN57" s="879"/>
      <c r="AO57" s="879"/>
      <c r="AP57" s="879"/>
      <c r="AQ57" s="879"/>
      <c r="AR57" s="879"/>
      <c r="AS57" s="879"/>
      <c r="AT57" s="879"/>
      <c r="AU57" s="879"/>
      <c r="AV57" s="879"/>
      <c r="AW57" s="879"/>
      <c r="AX57" s="879"/>
      <c r="AY57" s="879"/>
      <c r="AZ57" s="882"/>
      <c r="BA57" s="882"/>
      <c r="BB57" s="882"/>
      <c r="BC57" s="882"/>
      <c r="BD57" s="882"/>
      <c r="BE57" s="873"/>
      <c r="BF57" s="873"/>
      <c r="BG57" s="873"/>
      <c r="BH57" s="873"/>
      <c r="BI57" s="874"/>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
31</v>
      </c>
      <c r="B58" s="801"/>
      <c r="C58" s="802"/>
      <c r="D58" s="802"/>
      <c r="E58" s="802"/>
      <c r="F58" s="802"/>
      <c r="G58" s="802"/>
      <c r="H58" s="802"/>
      <c r="I58" s="802"/>
      <c r="J58" s="802"/>
      <c r="K58" s="802"/>
      <c r="L58" s="802"/>
      <c r="M58" s="802"/>
      <c r="N58" s="802"/>
      <c r="O58" s="802"/>
      <c r="P58" s="803"/>
      <c r="Q58" s="878"/>
      <c r="R58" s="879"/>
      <c r="S58" s="879"/>
      <c r="T58" s="879"/>
      <c r="U58" s="879"/>
      <c r="V58" s="879"/>
      <c r="W58" s="879"/>
      <c r="X58" s="879"/>
      <c r="Y58" s="879"/>
      <c r="Z58" s="879"/>
      <c r="AA58" s="879"/>
      <c r="AB58" s="879"/>
      <c r="AC58" s="879"/>
      <c r="AD58" s="879"/>
      <c r="AE58" s="880"/>
      <c r="AF58" s="807"/>
      <c r="AG58" s="808"/>
      <c r="AH58" s="808"/>
      <c r="AI58" s="808"/>
      <c r="AJ58" s="809"/>
      <c r="AK58" s="881"/>
      <c r="AL58" s="879"/>
      <c r="AM58" s="879"/>
      <c r="AN58" s="879"/>
      <c r="AO58" s="879"/>
      <c r="AP58" s="879"/>
      <c r="AQ58" s="879"/>
      <c r="AR58" s="879"/>
      <c r="AS58" s="879"/>
      <c r="AT58" s="879"/>
      <c r="AU58" s="879"/>
      <c r="AV58" s="879"/>
      <c r="AW58" s="879"/>
      <c r="AX58" s="879"/>
      <c r="AY58" s="879"/>
      <c r="AZ58" s="882"/>
      <c r="BA58" s="882"/>
      <c r="BB58" s="882"/>
      <c r="BC58" s="882"/>
      <c r="BD58" s="882"/>
      <c r="BE58" s="873"/>
      <c r="BF58" s="873"/>
      <c r="BG58" s="873"/>
      <c r="BH58" s="873"/>
      <c r="BI58" s="874"/>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
32</v>
      </c>
      <c r="B59" s="801"/>
      <c r="C59" s="802"/>
      <c r="D59" s="802"/>
      <c r="E59" s="802"/>
      <c r="F59" s="802"/>
      <c r="G59" s="802"/>
      <c r="H59" s="802"/>
      <c r="I59" s="802"/>
      <c r="J59" s="802"/>
      <c r="K59" s="802"/>
      <c r="L59" s="802"/>
      <c r="M59" s="802"/>
      <c r="N59" s="802"/>
      <c r="O59" s="802"/>
      <c r="P59" s="803"/>
      <c r="Q59" s="878"/>
      <c r="R59" s="879"/>
      <c r="S59" s="879"/>
      <c r="T59" s="879"/>
      <c r="U59" s="879"/>
      <c r="V59" s="879"/>
      <c r="W59" s="879"/>
      <c r="X59" s="879"/>
      <c r="Y59" s="879"/>
      <c r="Z59" s="879"/>
      <c r="AA59" s="879"/>
      <c r="AB59" s="879"/>
      <c r="AC59" s="879"/>
      <c r="AD59" s="879"/>
      <c r="AE59" s="880"/>
      <c r="AF59" s="807"/>
      <c r="AG59" s="808"/>
      <c r="AH59" s="808"/>
      <c r="AI59" s="808"/>
      <c r="AJ59" s="809"/>
      <c r="AK59" s="881"/>
      <c r="AL59" s="879"/>
      <c r="AM59" s="879"/>
      <c r="AN59" s="879"/>
      <c r="AO59" s="879"/>
      <c r="AP59" s="879"/>
      <c r="AQ59" s="879"/>
      <c r="AR59" s="879"/>
      <c r="AS59" s="879"/>
      <c r="AT59" s="879"/>
      <c r="AU59" s="879"/>
      <c r="AV59" s="879"/>
      <c r="AW59" s="879"/>
      <c r="AX59" s="879"/>
      <c r="AY59" s="879"/>
      <c r="AZ59" s="882"/>
      <c r="BA59" s="882"/>
      <c r="BB59" s="882"/>
      <c r="BC59" s="882"/>
      <c r="BD59" s="882"/>
      <c r="BE59" s="873"/>
      <c r="BF59" s="873"/>
      <c r="BG59" s="873"/>
      <c r="BH59" s="873"/>
      <c r="BI59" s="874"/>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
33</v>
      </c>
      <c r="B60" s="801"/>
      <c r="C60" s="802"/>
      <c r="D60" s="802"/>
      <c r="E60" s="802"/>
      <c r="F60" s="802"/>
      <c r="G60" s="802"/>
      <c r="H60" s="802"/>
      <c r="I60" s="802"/>
      <c r="J60" s="802"/>
      <c r="K60" s="802"/>
      <c r="L60" s="802"/>
      <c r="M60" s="802"/>
      <c r="N60" s="802"/>
      <c r="O60" s="802"/>
      <c r="P60" s="803"/>
      <c r="Q60" s="878"/>
      <c r="R60" s="879"/>
      <c r="S60" s="879"/>
      <c r="T60" s="879"/>
      <c r="U60" s="879"/>
      <c r="V60" s="879"/>
      <c r="W60" s="879"/>
      <c r="X60" s="879"/>
      <c r="Y60" s="879"/>
      <c r="Z60" s="879"/>
      <c r="AA60" s="879"/>
      <c r="AB60" s="879"/>
      <c r="AC60" s="879"/>
      <c r="AD60" s="879"/>
      <c r="AE60" s="880"/>
      <c r="AF60" s="807"/>
      <c r="AG60" s="808"/>
      <c r="AH60" s="808"/>
      <c r="AI60" s="808"/>
      <c r="AJ60" s="809"/>
      <c r="AK60" s="881"/>
      <c r="AL60" s="879"/>
      <c r="AM60" s="879"/>
      <c r="AN60" s="879"/>
      <c r="AO60" s="879"/>
      <c r="AP60" s="879"/>
      <c r="AQ60" s="879"/>
      <c r="AR60" s="879"/>
      <c r="AS60" s="879"/>
      <c r="AT60" s="879"/>
      <c r="AU60" s="879"/>
      <c r="AV60" s="879"/>
      <c r="AW60" s="879"/>
      <c r="AX60" s="879"/>
      <c r="AY60" s="879"/>
      <c r="AZ60" s="882"/>
      <c r="BA60" s="882"/>
      <c r="BB60" s="882"/>
      <c r="BC60" s="882"/>
      <c r="BD60" s="882"/>
      <c r="BE60" s="873"/>
      <c r="BF60" s="873"/>
      <c r="BG60" s="873"/>
      <c r="BH60" s="873"/>
      <c r="BI60" s="874"/>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
34</v>
      </c>
      <c r="B61" s="801"/>
      <c r="C61" s="802"/>
      <c r="D61" s="802"/>
      <c r="E61" s="802"/>
      <c r="F61" s="802"/>
      <c r="G61" s="802"/>
      <c r="H61" s="802"/>
      <c r="I61" s="802"/>
      <c r="J61" s="802"/>
      <c r="K61" s="802"/>
      <c r="L61" s="802"/>
      <c r="M61" s="802"/>
      <c r="N61" s="802"/>
      <c r="O61" s="802"/>
      <c r="P61" s="803"/>
      <c r="Q61" s="878"/>
      <c r="R61" s="879"/>
      <c r="S61" s="879"/>
      <c r="T61" s="879"/>
      <c r="U61" s="879"/>
      <c r="V61" s="879"/>
      <c r="W61" s="879"/>
      <c r="X61" s="879"/>
      <c r="Y61" s="879"/>
      <c r="Z61" s="879"/>
      <c r="AA61" s="879"/>
      <c r="AB61" s="879"/>
      <c r="AC61" s="879"/>
      <c r="AD61" s="879"/>
      <c r="AE61" s="880"/>
      <c r="AF61" s="807"/>
      <c r="AG61" s="808"/>
      <c r="AH61" s="808"/>
      <c r="AI61" s="808"/>
      <c r="AJ61" s="809"/>
      <c r="AK61" s="881"/>
      <c r="AL61" s="879"/>
      <c r="AM61" s="879"/>
      <c r="AN61" s="879"/>
      <c r="AO61" s="879"/>
      <c r="AP61" s="879"/>
      <c r="AQ61" s="879"/>
      <c r="AR61" s="879"/>
      <c r="AS61" s="879"/>
      <c r="AT61" s="879"/>
      <c r="AU61" s="879"/>
      <c r="AV61" s="879"/>
      <c r="AW61" s="879"/>
      <c r="AX61" s="879"/>
      <c r="AY61" s="879"/>
      <c r="AZ61" s="882"/>
      <c r="BA61" s="882"/>
      <c r="BB61" s="882"/>
      <c r="BC61" s="882"/>
      <c r="BD61" s="882"/>
      <c r="BE61" s="873"/>
      <c r="BF61" s="873"/>
      <c r="BG61" s="873"/>
      <c r="BH61" s="873"/>
      <c r="BI61" s="874"/>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
35</v>
      </c>
      <c r="B62" s="801"/>
      <c r="C62" s="802"/>
      <c r="D62" s="802"/>
      <c r="E62" s="802"/>
      <c r="F62" s="802"/>
      <c r="G62" s="802"/>
      <c r="H62" s="802"/>
      <c r="I62" s="802"/>
      <c r="J62" s="802"/>
      <c r="K62" s="802"/>
      <c r="L62" s="802"/>
      <c r="M62" s="802"/>
      <c r="N62" s="802"/>
      <c r="O62" s="802"/>
      <c r="P62" s="803"/>
      <c r="Q62" s="878"/>
      <c r="R62" s="879"/>
      <c r="S62" s="879"/>
      <c r="T62" s="879"/>
      <c r="U62" s="879"/>
      <c r="V62" s="879"/>
      <c r="W62" s="879"/>
      <c r="X62" s="879"/>
      <c r="Y62" s="879"/>
      <c r="Z62" s="879"/>
      <c r="AA62" s="879"/>
      <c r="AB62" s="879"/>
      <c r="AC62" s="879"/>
      <c r="AD62" s="879"/>
      <c r="AE62" s="880"/>
      <c r="AF62" s="807"/>
      <c r="AG62" s="808"/>
      <c r="AH62" s="808"/>
      <c r="AI62" s="808"/>
      <c r="AJ62" s="809"/>
      <c r="AK62" s="881"/>
      <c r="AL62" s="879"/>
      <c r="AM62" s="879"/>
      <c r="AN62" s="879"/>
      <c r="AO62" s="879"/>
      <c r="AP62" s="879"/>
      <c r="AQ62" s="879"/>
      <c r="AR62" s="879"/>
      <c r="AS62" s="879"/>
      <c r="AT62" s="879"/>
      <c r="AU62" s="879"/>
      <c r="AV62" s="879"/>
      <c r="AW62" s="879"/>
      <c r="AX62" s="879"/>
      <c r="AY62" s="879"/>
      <c r="AZ62" s="882"/>
      <c r="BA62" s="882"/>
      <c r="BB62" s="882"/>
      <c r="BC62" s="882"/>
      <c r="BD62" s="882"/>
      <c r="BE62" s="873"/>
      <c r="BF62" s="873"/>
      <c r="BG62" s="873"/>
      <c r="BH62" s="873"/>
      <c r="BI62" s="874"/>
      <c r="BJ62" s="890" t="s">
        <v>
417</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
397</v>
      </c>
      <c r="B63" s="836" t="s">
        <v>
418</v>
      </c>
      <c r="C63" s="837"/>
      <c r="D63" s="837"/>
      <c r="E63" s="837"/>
      <c r="F63" s="837"/>
      <c r="G63" s="837"/>
      <c r="H63" s="837"/>
      <c r="I63" s="837"/>
      <c r="J63" s="837"/>
      <c r="K63" s="837"/>
      <c r="L63" s="837"/>
      <c r="M63" s="837"/>
      <c r="N63" s="837"/>
      <c r="O63" s="837"/>
      <c r="P63" s="838"/>
      <c r="Q63" s="883"/>
      <c r="R63" s="884"/>
      <c r="S63" s="884"/>
      <c r="T63" s="884"/>
      <c r="U63" s="884"/>
      <c r="V63" s="884"/>
      <c r="W63" s="884"/>
      <c r="X63" s="884"/>
      <c r="Y63" s="884"/>
      <c r="Z63" s="884"/>
      <c r="AA63" s="884"/>
      <c r="AB63" s="884"/>
      <c r="AC63" s="884"/>
      <c r="AD63" s="884"/>
      <c r="AE63" s="885"/>
      <c r="AF63" s="886">
        <v>
416</v>
      </c>
      <c r="AG63" s="887"/>
      <c r="AH63" s="887"/>
      <c r="AI63" s="887"/>
      <c r="AJ63" s="888"/>
      <c r="AK63" s="889"/>
      <c r="AL63" s="884"/>
      <c r="AM63" s="884"/>
      <c r="AN63" s="884"/>
      <c r="AO63" s="884"/>
      <c r="AP63" s="887">
        <v>
3860</v>
      </c>
      <c r="AQ63" s="887"/>
      <c r="AR63" s="887"/>
      <c r="AS63" s="887"/>
      <c r="AT63" s="887"/>
      <c r="AU63" s="887">
        <v>
3080</v>
      </c>
      <c r="AV63" s="887"/>
      <c r="AW63" s="887"/>
      <c r="AX63" s="887"/>
      <c r="AY63" s="887"/>
      <c r="AZ63" s="891"/>
      <c r="BA63" s="891"/>
      <c r="BB63" s="891"/>
      <c r="BC63" s="891"/>
      <c r="BD63" s="891"/>
      <c r="BE63" s="892"/>
      <c r="BF63" s="892"/>
      <c r="BG63" s="892"/>
      <c r="BH63" s="892"/>
      <c r="BI63" s="893"/>
      <c r="BJ63" s="894" t="s">
        <v>
419</v>
      </c>
      <c r="BK63" s="895"/>
      <c r="BL63" s="895"/>
      <c r="BM63" s="895"/>
      <c r="BN63" s="896"/>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
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
421</v>
      </c>
      <c r="B66" s="787"/>
      <c r="C66" s="787"/>
      <c r="D66" s="787"/>
      <c r="E66" s="787"/>
      <c r="F66" s="787"/>
      <c r="G66" s="787"/>
      <c r="H66" s="787"/>
      <c r="I66" s="787"/>
      <c r="J66" s="787"/>
      <c r="K66" s="787"/>
      <c r="L66" s="787"/>
      <c r="M66" s="787"/>
      <c r="N66" s="787"/>
      <c r="O66" s="787"/>
      <c r="P66" s="788"/>
      <c r="Q66" s="763" t="s">
        <v>
422</v>
      </c>
      <c r="R66" s="764"/>
      <c r="S66" s="764"/>
      <c r="T66" s="764"/>
      <c r="U66" s="765"/>
      <c r="V66" s="763" t="s">
        <v>
423</v>
      </c>
      <c r="W66" s="764"/>
      <c r="X66" s="764"/>
      <c r="Y66" s="764"/>
      <c r="Z66" s="765"/>
      <c r="AA66" s="763" t="s">
        <v>
424</v>
      </c>
      <c r="AB66" s="764"/>
      <c r="AC66" s="764"/>
      <c r="AD66" s="764"/>
      <c r="AE66" s="765"/>
      <c r="AF66" s="897" t="s">
        <v>
405</v>
      </c>
      <c r="AG66" s="859"/>
      <c r="AH66" s="859"/>
      <c r="AI66" s="859"/>
      <c r="AJ66" s="898"/>
      <c r="AK66" s="763" t="s">
        <v>
425</v>
      </c>
      <c r="AL66" s="787"/>
      <c r="AM66" s="787"/>
      <c r="AN66" s="787"/>
      <c r="AO66" s="788"/>
      <c r="AP66" s="763" t="s">
        <v>
426</v>
      </c>
      <c r="AQ66" s="764"/>
      <c r="AR66" s="764"/>
      <c r="AS66" s="764"/>
      <c r="AT66" s="765"/>
      <c r="AU66" s="763" t="s">
        <v>
427</v>
      </c>
      <c r="AV66" s="764"/>
      <c r="AW66" s="764"/>
      <c r="AX66" s="764"/>
      <c r="AY66" s="765"/>
      <c r="AZ66" s="763" t="s">
        <v>
385</v>
      </c>
      <c r="BA66" s="764"/>
      <c r="BB66" s="764"/>
      <c r="BC66" s="764"/>
      <c r="BD66" s="775"/>
      <c r="BE66" s="266"/>
      <c r="BF66" s="266"/>
      <c r="BG66" s="266"/>
      <c r="BH66" s="266"/>
      <c r="BI66" s="266"/>
      <c r="BJ66" s="266"/>
      <c r="BK66" s="266"/>
      <c r="BL66" s="266"/>
      <c r="BM66" s="266"/>
      <c r="BN66" s="266"/>
      <c r="BO66" s="266"/>
      <c r="BP66" s="266"/>
      <c r="BQ66" s="263">
        <v>
60</v>
      </c>
      <c r="BR66" s="268"/>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899"/>
      <c r="AG67" s="862"/>
      <c r="AH67" s="862"/>
      <c r="AI67" s="862"/>
      <c r="AJ67" s="900"/>
      <c r="AK67" s="901"/>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7"/>
    </row>
    <row r="68" spans="1:131" s="248" customFormat="1" ht="26.25" customHeight="1" thickTop="1" x14ac:dyDescent="0.15">
      <c r="A68" s="259">
        <v>
1</v>
      </c>
      <c r="B68" s="914" t="s">
        <v>
595</v>
      </c>
      <c r="C68" s="915"/>
      <c r="D68" s="915"/>
      <c r="E68" s="915"/>
      <c r="F68" s="915"/>
      <c r="G68" s="915"/>
      <c r="H68" s="915"/>
      <c r="I68" s="915"/>
      <c r="J68" s="915"/>
      <c r="K68" s="915"/>
      <c r="L68" s="915"/>
      <c r="M68" s="915"/>
      <c r="N68" s="915"/>
      <c r="O68" s="915"/>
      <c r="P68" s="916"/>
      <c r="Q68" s="917">
        <v>
10992</v>
      </c>
      <c r="R68" s="911"/>
      <c r="S68" s="911"/>
      <c r="T68" s="911"/>
      <c r="U68" s="911"/>
      <c r="V68" s="911">
        <v>
10500</v>
      </c>
      <c r="W68" s="911"/>
      <c r="X68" s="911"/>
      <c r="Y68" s="911"/>
      <c r="Z68" s="911"/>
      <c r="AA68" s="911">
        <v>
491</v>
      </c>
      <c r="AB68" s="911"/>
      <c r="AC68" s="911"/>
      <c r="AD68" s="911"/>
      <c r="AE68" s="911"/>
      <c r="AF68" s="911">
        <v>
491</v>
      </c>
      <c r="AG68" s="911"/>
      <c r="AH68" s="911"/>
      <c r="AI68" s="911"/>
      <c r="AJ68" s="911"/>
      <c r="AK68" s="911">
        <v>
1043</v>
      </c>
      <c r="AL68" s="911"/>
      <c r="AM68" s="911"/>
      <c r="AN68" s="911"/>
      <c r="AO68" s="911"/>
      <c r="AP68" s="911">
        <v>
799</v>
      </c>
      <c r="AQ68" s="911"/>
      <c r="AR68" s="911"/>
      <c r="AS68" s="911"/>
      <c r="AT68" s="911"/>
      <c r="AU68" s="911">
        <v>
11</v>
      </c>
      <c r="AV68" s="911"/>
      <c r="AW68" s="911"/>
      <c r="AX68" s="911"/>
      <c r="AY68" s="911"/>
      <c r="AZ68" s="912" t="s">
        <v>
603</v>
      </c>
      <c r="BA68" s="912"/>
      <c r="BB68" s="912"/>
      <c r="BC68" s="912"/>
      <c r="BD68" s="913"/>
      <c r="BE68" s="266"/>
      <c r="BF68" s="266"/>
      <c r="BG68" s="266"/>
      <c r="BH68" s="266"/>
      <c r="BI68" s="266"/>
      <c r="BJ68" s="266"/>
      <c r="BK68" s="266"/>
      <c r="BL68" s="266"/>
      <c r="BM68" s="266"/>
      <c r="BN68" s="266"/>
      <c r="BO68" s="266"/>
      <c r="BP68" s="266"/>
      <c r="BQ68" s="263">
        <v>
62</v>
      </c>
      <c r="BR68" s="268"/>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7"/>
    </row>
    <row r="69" spans="1:131" s="248" customFormat="1" ht="26.25" customHeight="1" x14ac:dyDescent="0.15">
      <c r="A69" s="262">
        <v>
2</v>
      </c>
      <c r="B69" s="918" t="s">
        <v>
596</v>
      </c>
      <c r="C69" s="919"/>
      <c r="D69" s="919"/>
      <c r="E69" s="919"/>
      <c r="F69" s="919"/>
      <c r="G69" s="919"/>
      <c r="H69" s="919"/>
      <c r="I69" s="919"/>
      <c r="J69" s="919"/>
      <c r="K69" s="919"/>
      <c r="L69" s="919"/>
      <c r="M69" s="919"/>
      <c r="N69" s="919"/>
      <c r="O69" s="919"/>
      <c r="P69" s="920"/>
      <c r="Q69" s="921">
        <v>
6</v>
      </c>
      <c r="R69" s="876"/>
      <c r="S69" s="876"/>
      <c r="T69" s="876"/>
      <c r="U69" s="876"/>
      <c r="V69" s="876">
        <v>
5</v>
      </c>
      <c r="W69" s="876"/>
      <c r="X69" s="876"/>
      <c r="Y69" s="876"/>
      <c r="Z69" s="876"/>
      <c r="AA69" s="876">
        <v>
1</v>
      </c>
      <c r="AB69" s="876"/>
      <c r="AC69" s="876"/>
      <c r="AD69" s="876"/>
      <c r="AE69" s="876"/>
      <c r="AF69" s="876">
        <v>
1</v>
      </c>
      <c r="AG69" s="876"/>
      <c r="AH69" s="876"/>
      <c r="AI69" s="876"/>
      <c r="AJ69" s="876"/>
      <c r="AK69" s="876" t="s">
        <v>
603</v>
      </c>
      <c r="AL69" s="876"/>
      <c r="AM69" s="876"/>
      <c r="AN69" s="876"/>
      <c r="AO69" s="876"/>
      <c r="AP69" s="876" t="s">
        <v>
603</v>
      </c>
      <c r="AQ69" s="876"/>
      <c r="AR69" s="876"/>
      <c r="AS69" s="876"/>
      <c r="AT69" s="876"/>
      <c r="AU69" s="876" t="s">
        <v>
603</v>
      </c>
      <c r="AV69" s="876"/>
      <c r="AW69" s="876"/>
      <c r="AX69" s="876"/>
      <c r="AY69" s="876"/>
      <c r="AZ69" s="922" t="s">
        <v>
603</v>
      </c>
      <c r="BA69" s="922"/>
      <c r="BB69" s="922"/>
      <c r="BC69" s="922"/>
      <c r="BD69" s="923"/>
      <c r="BE69" s="266"/>
      <c r="BF69" s="266"/>
      <c r="BG69" s="266"/>
      <c r="BH69" s="266"/>
      <c r="BI69" s="266"/>
      <c r="BJ69" s="266"/>
      <c r="BK69" s="266"/>
      <c r="BL69" s="266"/>
      <c r="BM69" s="266"/>
      <c r="BN69" s="266"/>
      <c r="BO69" s="266"/>
      <c r="BP69" s="266"/>
      <c r="BQ69" s="263">
        <v>
63</v>
      </c>
      <c r="BR69" s="268"/>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7"/>
    </row>
    <row r="70" spans="1:131" s="248" customFormat="1" ht="26.25" customHeight="1" x14ac:dyDescent="0.15">
      <c r="A70" s="262">
        <v>
3</v>
      </c>
      <c r="B70" s="918" t="s">
        <v>
597</v>
      </c>
      <c r="C70" s="919"/>
      <c r="D70" s="919"/>
      <c r="E70" s="919"/>
      <c r="F70" s="919"/>
      <c r="G70" s="919"/>
      <c r="H70" s="919"/>
      <c r="I70" s="919"/>
      <c r="J70" s="919"/>
      <c r="K70" s="919"/>
      <c r="L70" s="919"/>
      <c r="M70" s="919"/>
      <c r="N70" s="919"/>
      <c r="O70" s="919"/>
      <c r="P70" s="920"/>
      <c r="Q70" s="921">
        <v>
986</v>
      </c>
      <c r="R70" s="876"/>
      <c r="S70" s="876"/>
      <c r="T70" s="876"/>
      <c r="U70" s="876"/>
      <c r="V70" s="876">
        <v>
974</v>
      </c>
      <c r="W70" s="876"/>
      <c r="X70" s="876"/>
      <c r="Y70" s="876"/>
      <c r="Z70" s="876"/>
      <c r="AA70" s="876">
        <v>
12</v>
      </c>
      <c r="AB70" s="876"/>
      <c r="AC70" s="876"/>
      <c r="AD70" s="876"/>
      <c r="AE70" s="876"/>
      <c r="AF70" s="876">
        <v>
12</v>
      </c>
      <c r="AG70" s="876"/>
      <c r="AH70" s="876"/>
      <c r="AI70" s="876"/>
      <c r="AJ70" s="876"/>
      <c r="AK70" s="876">
        <v>
12</v>
      </c>
      <c r="AL70" s="876"/>
      <c r="AM70" s="876"/>
      <c r="AN70" s="876"/>
      <c r="AO70" s="876"/>
      <c r="AP70" s="876" t="s">
        <v>
603</v>
      </c>
      <c r="AQ70" s="876"/>
      <c r="AR70" s="876"/>
      <c r="AS70" s="876"/>
      <c r="AT70" s="876"/>
      <c r="AU70" s="876" t="s">
        <v>
603</v>
      </c>
      <c r="AV70" s="876"/>
      <c r="AW70" s="876"/>
      <c r="AX70" s="876"/>
      <c r="AY70" s="876"/>
      <c r="AZ70" s="922" t="s">
        <v>
603</v>
      </c>
      <c r="BA70" s="922"/>
      <c r="BB70" s="922"/>
      <c r="BC70" s="922"/>
      <c r="BD70" s="923"/>
      <c r="BE70" s="266"/>
      <c r="BF70" s="266"/>
      <c r="BG70" s="266"/>
      <c r="BH70" s="266"/>
      <c r="BI70" s="266"/>
      <c r="BJ70" s="266"/>
      <c r="BK70" s="266"/>
      <c r="BL70" s="266"/>
      <c r="BM70" s="266"/>
      <c r="BN70" s="266"/>
      <c r="BO70" s="266"/>
      <c r="BP70" s="266"/>
      <c r="BQ70" s="263">
        <v>
64</v>
      </c>
      <c r="BR70" s="268"/>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7"/>
    </row>
    <row r="71" spans="1:131" s="248" customFormat="1" ht="26.25" customHeight="1" x14ac:dyDescent="0.15">
      <c r="A71" s="262">
        <v>
4</v>
      </c>
      <c r="B71" s="918" t="s">
        <v>
598</v>
      </c>
      <c r="C71" s="919"/>
      <c r="D71" s="919"/>
      <c r="E71" s="919"/>
      <c r="F71" s="919"/>
      <c r="G71" s="919"/>
      <c r="H71" s="919"/>
      <c r="I71" s="919"/>
      <c r="J71" s="919"/>
      <c r="K71" s="919"/>
      <c r="L71" s="919"/>
      <c r="M71" s="919"/>
      <c r="N71" s="919"/>
      <c r="O71" s="919"/>
      <c r="P71" s="920"/>
      <c r="Q71" s="921">
        <v>
288</v>
      </c>
      <c r="R71" s="876"/>
      <c r="S71" s="876"/>
      <c r="T71" s="876"/>
      <c r="U71" s="876"/>
      <c r="V71" s="876">
        <v>
206</v>
      </c>
      <c r="W71" s="876"/>
      <c r="X71" s="876"/>
      <c r="Y71" s="876"/>
      <c r="Z71" s="876"/>
      <c r="AA71" s="876">
        <v>
82</v>
      </c>
      <c r="AB71" s="876"/>
      <c r="AC71" s="876"/>
      <c r="AD71" s="876"/>
      <c r="AE71" s="876"/>
      <c r="AF71" s="876">
        <v>
82</v>
      </c>
      <c r="AG71" s="876"/>
      <c r="AH71" s="876"/>
      <c r="AI71" s="876"/>
      <c r="AJ71" s="876"/>
      <c r="AK71" s="876">
        <v>
47</v>
      </c>
      <c r="AL71" s="876"/>
      <c r="AM71" s="876"/>
      <c r="AN71" s="876"/>
      <c r="AO71" s="876"/>
      <c r="AP71" s="876" t="s">
        <v>
603</v>
      </c>
      <c r="AQ71" s="876"/>
      <c r="AR71" s="876"/>
      <c r="AS71" s="876"/>
      <c r="AT71" s="876"/>
      <c r="AU71" s="876" t="s">
        <v>
603</v>
      </c>
      <c r="AV71" s="876"/>
      <c r="AW71" s="876"/>
      <c r="AX71" s="876"/>
      <c r="AY71" s="876"/>
      <c r="AZ71" s="922" t="s">
        <v>
603</v>
      </c>
      <c r="BA71" s="922"/>
      <c r="BB71" s="922"/>
      <c r="BC71" s="922"/>
      <c r="BD71" s="923"/>
      <c r="BE71" s="266"/>
      <c r="BF71" s="266"/>
      <c r="BG71" s="266"/>
      <c r="BH71" s="266"/>
      <c r="BI71" s="266"/>
      <c r="BJ71" s="266"/>
      <c r="BK71" s="266"/>
      <c r="BL71" s="266"/>
      <c r="BM71" s="266"/>
      <c r="BN71" s="266"/>
      <c r="BO71" s="266"/>
      <c r="BP71" s="266"/>
      <c r="BQ71" s="263">
        <v>
65</v>
      </c>
      <c r="BR71" s="268"/>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7"/>
    </row>
    <row r="72" spans="1:131" s="248" customFormat="1" ht="26.25" customHeight="1" x14ac:dyDescent="0.15">
      <c r="A72" s="262">
        <v>
5</v>
      </c>
      <c r="B72" s="918" t="s">
        <v>
599</v>
      </c>
      <c r="C72" s="919"/>
      <c r="D72" s="919"/>
      <c r="E72" s="919"/>
      <c r="F72" s="919"/>
      <c r="G72" s="919"/>
      <c r="H72" s="919"/>
      <c r="I72" s="919"/>
      <c r="J72" s="919"/>
      <c r="K72" s="919"/>
      <c r="L72" s="919"/>
      <c r="M72" s="919"/>
      <c r="N72" s="919"/>
      <c r="O72" s="919"/>
      <c r="P72" s="920"/>
      <c r="Q72" s="921">
        <v>
5253</v>
      </c>
      <c r="R72" s="876"/>
      <c r="S72" s="876"/>
      <c r="T72" s="876"/>
      <c r="U72" s="876"/>
      <c r="V72" s="876">
        <v>
4828</v>
      </c>
      <c r="W72" s="876"/>
      <c r="X72" s="876"/>
      <c r="Y72" s="876"/>
      <c r="Z72" s="876"/>
      <c r="AA72" s="876">
        <v>
425</v>
      </c>
      <c r="AB72" s="876"/>
      <c r="AC72" s="876"/>
      <c r="AD72" s="876"/>
      <c r="AE72" s="876"/>
      <c r="AF72" s="876">
        <v>
425</v>
      </c>
      <c r="AG72" s="876"/>
      <c r="AH72" s="876"/>
      <c r="AI72" s="876"/>
      <c r="AJ72" s="876"/>
      <c r="AK72" s="876">
        <v>
600</v>
      </c>
      <c r="AL72" s="876"/>
      <c r="AM72" s="876"/>
      <c r="AN72" s="876"/>
      <c r="AO72" s="876"/>
      <c r="AP72" s="876" t="s">
        <v>
603</v>
      </c>
      <c r="AQ72" s="876"/>
      <c r="AR72" s="876"/>
      <c r="AS72" s="876"/>
      <c r="AT72" s="876"/>
      <c r="AU72" s="876" t="s">
        <v>
603</v>
      </c>
      <c r="AV72" s="876"/>
      <c r="AW72" s="876"/>
      <c r="AX72" s="876"/>
      <c r="AY72" s="876"/>
      <c r="AZ72" s="922" t="s">
        <v>
603</v>
      </c>
      <c r="BA72" s="922"/>
      <c r="BB72" s="922"/>
      <c r="BC72" s="922"/>
      <c r="BD72" s="923"/>
      <c r="BE72" s="266"/>
      <c r="BF72" s="266"/>
      <c r="BG72" s="266"/>
      <c r="BH72" s="266"/>
      <c r="BI72" s="266"/>
      <c r="BJ72" s="266"/>
      <c r="BK72" s="266"/>
      <c r="BL72" s="266"/>
      <c r="BM72" s="266"/>
      <c r="BN72" s="266"/>
      <c r="BO72" s="266"/>
      <c r="BP72" s="266"/>
      <c r="BQ72" s="263">
        <v>
66</v>
      </c>
      <c r="BR72" s="268"/>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7"/>
    </row>
    <row r="73" spans="1:131" s="248" customFormat="1" ht="26.25" customHeight="1" x14ac:dyDescent="0.15">
      <c r="A73" s="262">
        <v>
6</v>
      </c>
      <c r="B73" s="918" t="s">
        <v>
600</v>
      </c>
      <c r="C73" s="919"/>
      <c r="D73" s="919"/>
      <c r="E73" s="919"/>
      <c r="F73" s="919"/>
      <c r="G73" s="919"/>
      <c r="H73" s="919"/>
      <c r="I73" s="919"/>
      <c r="J73" s="919"/>
      <c r="K73" s="919"/>
      <c r="L73" s="919"/>
      <c r="M73" s="919"/>
      <c r="N73" s="919"/>
      <c r="O73" s="919"/>
      <c r="P73" s="920"/>
      <c r="Q73" s="921">
        <v>
6529</v>
      </c>
      <c r="R73" s="876"/>
      <c r="S73" s="876"/>
      <c r="T73" s="876"/>
      <c r="U73" s="876"/>
      <c r="V73" s="876">
        <v>
6443</v>
      </c>
      <c r="W73" s="876"/>
      <c r="X73" s="876"/>
      <c r="Y73" s="876"/>
      <c r="Z73" s="876"/>
      <c r="AA73" s="876">
        <v>
86</v>
      </c>
      <c r="AB73" s="876"/>
      <c r="AC73" s="876"/>
      <c r="AD73" s="876"/>
      <c r="AE73" s="876"/>
      <c r="AF73" s="876">
        <v>
86</v>
      </c>
      <c r="AG73" s="876"/>
      <c r="AH73" s="876"/>
      <c r="AI73" s="876"/>
      <c r="AJ73" s="876"/>
      <c r="AK73" s="876">
        <v>
1926</v>
      </c>
      <c r="AL73" s="876"/>
      <c r="AM73" s="876"/>
      <c r="AN73" s="876"/>
      <c r="AO73" s="876"/>
      <c r="AP73" s="876" t="s">
        <v>
603</v>
      </c>
      <c r="AQ73" s="876"/>
      <c r="AR73" s="876"/>
      <c r="AS73" s="876"/>
      <c r="AT73" s="876"/>
      <c r="AU73" s="876" t="s">
        <v>
603</v>
      </c>
      <c r="AV73" s="876"/>
      <c r="AW73" s="876"/>
      <c r="AX73" s="876"/>
      <c r="AY73" s="876"/>
      <c r="AZ73" s="922" t="s">
        <v>
603</v>
      </c>
      <c r="BA73" s="922"/>
      <c r="BB73" s="922"/>
      <c r="BC73" s="922"/>
      <c r="BD73" s="923"/>
      <c r="BE73" s="266"/>
      <c r="BF73" s="266"/>
      <c r="BG73" s="266"/>
      <c r="BH73" s="266"/>
      <c r="BI73" s="266"/>
      <c r="BJ73" s="266"/>
      <c r="BK73" s="266"/>
      <c r="BL73" s="266"/>
      <c r="BM73" s="266"/>
      <c r="BN73" s="266"/>
      <c r="BO73" s="266"/>
      <c r="BP73" s="266"/>
      <c r="BQ73" s="263">
        <v>
67</v>
      </c>
      <c r="BR73" s="268"/>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7"/>
    </row>
    <row r="74" spans="1:131" s="248" customFormat="1" ht="26.25" customHeight="1" x14ac:dyDescent="0.15">
      <c r="A74" s="262">
        <v>
7</v>
      </c>
      <c r="B74" s="918" t="s">
        <v>
601</v>
      </c>
      <c r="C74" s="919"/>
      <c r="D74" s="919"/>
      <c r="E74" s="919"/>
      <c r="F74" s="919"/>
      <c r="G74" s="919"/>
      <c r="H74" s="919"/>
      <c r="I74" s="919"/>
      <c r="J74" s="919"/>
      <c r="K74" s="919"/>
      <c r="L74" s="919"/>
      <c r="M74" s="919"/>
      <c r="N74" s="919"/>
      <c r="O74" s="919"/>
      <c r="P74" s="920"/>
      <c r="Q74" s="921">
        <v>
1444184</v>
      </c>
      <c r="R74" s="876"/>
      <c r="S74" s="876"/>
      <c r="T74" s="876"/>
      <c r="U74" s="876"/>
      <c r="V74" s="876">
        <v>
1404896</v>
      </c>
      <c r="W74" s="876"/>
      <c r="X74" s="876"/>
      <c r="Y74" s="876"/>
      <c r="Z74" s="876"/>
      <c r="AA74" s="876">
        <v>
39288</v>
      </c>
      <c r="AB74" s="876"/>
      <c r="AC74" s="876"/>
      <c r="AD74" s="876"/>
      <c r="AE74" s="876"/>
      <c r="AF74" s="876">
        <v>
39288</v>
      </c>
      <c r="AG74" s="876"/>
      <c r="AH74" s="876"/>
      <c r="AI74" s="876"/>
      <c r="AJ74" s="876"/>
      <c r="AK74" s="876">
        <v>
16623</v>
      </c>
      <c r="AL74" s="876"/>
      <c r="AM74" s="876"/>
      <c r="AN74" s="876"/>
      <c r="AO74" s="876"/>
      <c r="AP74" s="876" t="s">
        <v>
603</v>
      </c>
      <c r="AQ74" s="876"/>
      <c r="AR74" s="876"/>
      <c r="AS74" s="876"/>
      <c r="AT74" s="876"/>
      <c r="AU74" s="876" t="s">
        <v>
603</v>
      </c>
      <c r="AV74" s="876"/>
      <c r="AW74" s="876"/>
      <c r="AX74" s="876"/>
      <c r="AY74" s="876"/>
      <c r="AZ74" s="922" t="s">
        <v>
603</v>
      </c>
      <c r="BA74" s="922"/>
      <c r="BB74" s="922"/>
      <c r="BC74" s="922"/>
      <c r="BD74" s="923"/>
      <c r="BE74" s="266"/>
      <c r="BF74" s="266"/>
      <c r="BG74" s="266"/>
      <c r="BH74" s="266"/>
      <c r="BI74" s="266"/>
      <c r="BJ74" s="266"/>
      <c r="BK74" s="266"/>
      <c r="BL74" s="266"/>
      <c r="BM74" s="266"/>
      <c r="BN74" s="266"/>
      <c r="BO74" s="266"/>
      <c r="BP74" s="266"/>
      <c r="BQ74" s="263">
        <v>
68</v>
      </c>
      <c r="BR74" s="268"/>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7"/>
    </row>
    <row r="75" spans="1:131" s="248" customFormat="1" ht="26.25" customHeight="1" x14ac:dyDescent="0.15">
      <c r="A75" s="262">
        <v>
8</v>
      </c>
      <c r="B75" s="918" t="s">
        <v>
602</v>
      </c>
      <c r="C75" s="919"/>
      <c r="D75" s="919"/>
      <c r="E75" s="919"/>
      <c r="F75" s="919"/>
      <c r="G75" s="919"/>
      <c r="H75" s="919"/>
      <c r="I75" s="919"/>
      <c r="J75" s="919"/>
      <c r="K75" s="919"/>
      <c r="L75" s="919"/>
      <c r="M75" s="919"/>
      <c r="N75" s="919"/>
      <c r="O75" s="919"/>
      <c r="P75" s="920"/>
      <c r="Q75" s="924">
        <v>
2204</v>
      </c>
      <c r="R75" s="925"/>
      <c r="S75" s="925"/>
      <c r="T75" s="925"/>
      <c r="U75" s="875"/>
      <c r="V75" s="926">
        <v>
2096</v>
      </c>
      <c r="W75" s="925"/>
      <c r="X75" s="925"/>
      <c r="Y75" s="925"/>
      <c r="Z75" s="875"/>
      <c r="AA75" s="926">
        <v>
109</v>
      </c>
      <c r="AB75" s="925"/>
      <c r="AC75" s="925"/>
      <c r="AD75" s="925"/>
      <c r="AE75" s="875"/>
      <c r="AF75" s="926">
        <v>
109</v>
      </c>
      <c r="AG75" s="925"/>
      <c r="AH75" s="925"/>
      <c r="AI75" s="925"/>
      <c r="AJ75" s="875"/>
      <c r="AK75" s="926">
        <v>
3</v>
      </c>
      <c r="AL75" s="925"/>
      <c r="AM75" s="925"/>
      <c r="AN75" s="925"/>
      <c r="AO75" s="875"/>
      <c r="AP75" s="926">
        <v>
978</v>
      </c>
      <c r="AQ75" s="925"/>
      <c r="AR75" s="925"/>
      <c r="AS75" s="925"/>
      <c r="AT75" s="875"/>
      <c r="AU75" s="926">
        <v>
155</v>
      </c>
      <c r="AV75" s="925"/>
      <c r="AW75" s="925"/>
      <c r="AX75" s="925"/>
      <c r="AY75" s="875"/>
      <c r="AZ75" s="922" t="s">
        <v>
603</v>
      </c>
      <c r="BA75" s="922"/>
      <c r="BB75" s="922"/>
      <c r="BC75" s="922"/>
      <c r="BD75" s="923"/>
      <c r="BE75" s="266"/>
      <c r="BF75" s="266"/>
      <c r="BG75" s="266"/>
      <c r="BH75" s="266"/>
      <c r="BI75" s="266"/>
      <c r="BJ75" s="266"/>
      <c r="BK75" s="266"/>
      <c r="BL75" s="266"/>
      <c r="BM75" s="266"/>
      <c r="BN75" s="266"/>
      <c r="BO75" s="266"/>
      <c r="BP75" s="266"/>
      <c r="BQ75" s="263">
        <v>
69</v>
      </c>
      <c r="BR75" s="268"/>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7"/>
    </row>
    <row r="76" spans="1:131" s="248" customFormat="1" ht="26.25" customHeight="1" x14ac:dyDescent="0.15">
      <c r="A76" s="262">
        <v>
9</v>
      </c>
      <c r="B76" s="918"/>
      <c r="C76" s="919"/>
      <c r="D76" s="919"/>
      <c r="E76" s="919"/>
      <c r="F76" s="919"/>
      <c r="G76" s="919"/>
      <c r="H76" s="919"/>
      <c r="I76" s="919"/>
      <c r="J76" s="919"/>
      <c r="K76" s="919"/>
      <c r="L76" s="919"/>
      <c r="M76" s="919"/>
      <c r="N76" s="919"/>
      <c r="O76" s="919"/>
      <c r="P76" s="920"/>
      <c r="Q76" s="924"/>
      <c r="R76" s="925"/>
      <c r="S76" s="925"/>
      <c r="T76" s="925"/>
      <c r="U76" s="875"/>
      <c r="V76" s="926"/>
      <c r="W76" s="925"/>
      <c r="X76" s="925"/>
      <c r="Y76" s="925"/>
      <c r="Z76" s="875"/>
      <c r="AA76" s="926"/>
      <c r="AB76" s="925"/>
      <c r="AC76" s="925"/>
      <c r="AD76" s="925"/>
      <c r="AE76" s="875"/>
      <c r="AF76" s="926"/>
      <c r="AG76" s="925"/>
      <c r="AH76" s="925"/>
      <c r="AI76" s="925"/>
      <c r="AJ76" s="875"/>
      <c r="AK76" s="926"/>
      <c r="AL76" s="925"/>
      <c r="AM76" s="925"/>
      <c r="AN76" s="925"/>
      <c r="AO76" s="875"/>
      <c r="AP76" s="926"/>
      <c r="AQ76" s="925"/>
      <c r="AR76" s="925"/>
      <c r="AS76" s="925"/>
      <c r="AT76" s="875"/>
      <c r="AU76" s="926"/>
      <c r="AV76" s="925"/>
      <c r="AW76" s="925"/>
      <c r="AX76" s="925"/>
      <c r="AY76" s="875"/>
      <c r="AZ76" s="922"/>
      <c r="BA76" s="922"/>
      <c r="BB76" s="922"/>
      <c r="BC76" s="922"/>
      <c r="BD76" s="923"/>
      <c r="BE76" s="266"/>
      <c r="BF76" s="266"/>
      <c r="BG76" s="266"/>
      <c r="BH76" s="266"/>
      <c r="BI76" s="266"/>
      <c r="BJ76" s="266"/>
      <c r="BK76" s="266"/>
      <c r="BL76" s="266"/>
      <c r="BM76" s="266"/>
      <c r="BN76" s="266"/>
      <c r="BO76" s="266"/>
      <c r="BP76" s="266"/>
      <c r="BQ76" s="263">
        <v>
70</v>
      </c>
      <c r="BR76" s="268"/>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7"/>
    </row>
    <row r="77" spans="1:131" s="248" customFormat="1" ht="26.25" customHeight="1" x14ac:dyDescent="0.15">
      <c r="A77" s="262">
        <v>
10</v>
      </c>
      <c r="B77" s="918"/>
      <c r="C77" s="919"/>
      <c r="D77" s="919"/>
      <c r="E77" s="919"/>
      <c r="F77" s="919"/>
      <c r="G77" s="919"/>
      <c r="H77" s="919"/>
      <c r="I77" s="919"/>
      <c r="J77" s="919"/>
      <c r="K77" s="919"/>
      <c r="L77" s="919"/>
      <c r="M77" s="919"/>
      <c r="N77" s="919"/>
      <c r="O77" s="919"/>
      <c r="P77" s="920"/>
      <c r="Q77" s="924"/>
      <c r="R77" s="925"/>
      <c r="S77" s="925"/>
      <c r="T77" s="925"/>
      <c r="U77" s="875"/>
      <c r="V77" s="926"/>
      <c r="W77" s="925"/>
      <c r="X77" s="925"/>
      <c r="Y77" s="925"/>
      <c r="Z77" s="875"/>
      <c r="AA77" s="926"/>
      <c r="AB77" s="925"/>
      <c r="AC77" s="925"/>
      <c r="AD77" s="925"/>
      <c r="AE77" s="875"/>
      <c r="AF77" s="926"/>
      <c r="AG77" s="925"/>
      <c r="AH77" s="925"/>
      <c r="AI77" s="925"/>
      <c r="AJ77" s="875"/>
      <c r="AK77" s="926"/>
      <c r="AL77" s="925"/>
      <c r="AM77" s="925"/>
      <c r="AN77" s="925"/>
      <c r="AO77" s="875"/>
      <c r="AP77" s="926"/>
      <c r="AQ77" s="925"/>
      <c r="AR77" s="925"/>
      <c r="AS77" s="925"/>
      <c r="AT77" s="875"/>
      <c r="AU77" s="926"/>
      <c r="AV77" s="925"/>
      <c r="AW77" s="925"/>
      <c r="AX77" s="925"/>
      <c r="AY77" s="875"/>
      <c r="AZ77" s="922"/>
      <c r="BA77" s="922"/>
      <c r="BB77" s="922"/>
      <c r="BC77" s="922"/>
      <c r="BD77" s="923"/>
      <c r="BE77" s="266"/>
      <c r="BF77" s="266"/>
      <c r="BG77" s="266"/>
      <c r="BH77" s="266"/>
      <c r="BI77" s="266"/>
      <c r="BJ77" s="266"/>
      <c r="BK77" s="266"/>
      <c r="BL77" s="266"/>
      <c r="BM77" s="266"/>
      <c r="BN77" s="266"/>
      <c r="BO77" s="266"/>
      <c r="BP77" s="266"/>
      <c r="BQ77" s="263">
        <v>
71</v>
      </c>
      <c r="BR77" s="268"/>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7"/>
    </row>
    <row r="78" spans="1:131" s="248" customFormat="1" ht="26.25" customHeight="1" x14ac:dyDescent="0.15">
      <c r="A78" s="262">
        <v>
11</v>
      </c>
      <c r="B78" s="918"/>
      <c r="C78" s="919"/>
      <c r="D78" s="919"/>
      <c r="E78" s="919"/>
      <c r="F78" s="919"/>
      <c r="G78" s="919"/>
      <c r="H78" s="919"/>
      <c r="I78" s="919"/>
      <c r="J78" s="919"/>
      <c r="K78" s="919"/>
      <c r="L78" s="919"/>
      <c r="M78" s="919"/>
      <c r="N78" s="919"/>
      <c r="O78" s="919"/>
      <c r="P78" s="920"/>
      <c r="Q78" s="921"/>
      <c r="R78" s="876"/>
      <c r="S78" s="876"/>
      <c r="T78" s="876"/>
      <c r="U78" s="876"/>
      <c r="V78" s="876"/>
      <c r="W78" s="876"/>
      <c r="X78" s="87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6"/>
      <c r="AY78" s="876"/>
      <c r="AZ78" s="922"/>
      <c r="BA78" s="922"/>
      <c r="BB78" s="922"/>
      <c r="BC78" s="922"/>
      <c r="BD78" s="923"/>
      <c r="BE78" s="266"/>
      <c r="BF78" s="266"/>
      <c r="BG78" s="266"/>
      <c r="BH78" s="266"/>
      <c r="BI78" s="266"/>
      <c r="BJ78" s="269"/>
      <c r="BK78" s="269"/>
      <c r="BL78" s="269"/>
      <c r="BM78" s="269"/>
      <c r="BN78" s="269"/>
      <c r="BO78" s="266"/>
      <c r="BP78" s="266"/>
      <c r="BQ78" s="263">
        <v>
72</v>
      </c>
      <c r="BR78" s="268"/>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7"/>
    </row>
    <row r="79" spans="1:131" s="248" customFormat="1" ht="26.25" customHeight="1" x14ac:dyDescent="0.15">
      <c r="A79" s="262">
        <v>
12</v>
      </c>
      <c r="B79" s="918"/>
      <c r="C79" s="919"/>
      <c r="D79" s="919"/>
      <c r="E79" s="919"/>
      <c r="F79" s="919"/>
      <c r="G79" s="919"/>
      <c r="H79" s="919"/>
      <c r="I79" s="919"/>
      <c r="J79" s="919"/>
      <c r="K79" s="919"/>
      <c r="L79" s="919"/>
      <c r="M79" s="919"/>
      <c r="N79" s="919"/>
      <c r="O79" s="919"/>
      <c r="P79" s="920"/>
      <c r="Q79" s="921"/>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6"/>
      <c r="AR79" s="876"/>
      <c r="AS79" s="876"/>
      <c r="AT79" s="876"/>
      <c r="AU79" s="876"/>
      <c r="AV79" s="876"/>
      <c r="AW79" s="876"/>
      <c r="AX79" s="876"/>
      <c r="AY79" s="876"/>
      <c r="AZ79" s="922"/>
      <c r="BA79" s="922"/>
      <c r="BB79" s="922"/>
      <c r="BC79" s="922"/>
      <c r="BD79" s="923"/>
      <c r="BE79" s="266"/>
      <c r="BF79" s="266"/>
      <c r="BG79" s="266"/>
      <c r="BH79" s="266"/>
      <c r="BI79" s="266"/>
      <c r="BJ79" s="269"/>
      <c r="BK79" s="269"/>
      <c r="BL79" s="269"/>
      <c r="BM79" s="269"/>
      <c r="BN79" s="269"/>
      <c r="BO79" s="266"/>
      <c r="BP79" s="266"/>
      <c r="BQ79" s="263">
        <v>
73</v>
      </c>
      <c r="BR79" s="268"/>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7"/>
    </row>
    <row r="80" spans="1:131" s="248" customFormat="1" ht="26.25" customHeight="1" x14ac:dyDescent="0.15">
      <c r="A80" s="262">
        <v>
13</v>
      </c>
      <c r="B80" s="918"/>
      <c r="C80" s="919"/>
      <c r="D80" s="919"/>
      <c r="E80" s="919"/>
      <c r="F80" s="919"/>
      <c r="G80" s="919"/>
      <c r="H80" s="919"/>
      <c r="I80" s="919"/>
      <c r="J80" s="919"/>
      <c r="K80" s="919"/>
      <c r="L80" s="919"/>
      <c r="M80" s="919"/>
      <c r="N80" s="919"/>
      <c r="O80" s="919"/>
      <c r="P80" s="920"/>
      <c r="Q80" s="921"/>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6"/>
      <c r="AY80" s="876"/>
      <c r="AZ80" s="922"/>
      <c r="BA80" s="922"/>
      <c r="BB80" s="922"/>
      <c r="BC80" s="922"/>
      <c r="BD80" s="923"/>
      <c r="BE80" s="266"/>
      <c r="BF80" s="266"/>
      <c r="BG80" s="266"/>
      <c r="BH80" s="266"/>
      <c r="BI80" s="266"/>
      <c r="BJ80" s="266"/>
      <c r="BK80" s="266"/>
      <c r="BL80" s="266"/>
      <c r="BM80" s="266"/>
      <c r="BN80" s="266"/>
      <c r="BO80" s="266"/>
      <c r="BP80" s="266"/>
      <c r="BQ80" s="263">
        <v>
74</v>
      </c>
      <c r="BR80" s="268"/>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7"/>
    </row>
    <row r="81" spans="1:131" s="248" customFormat="1" ht="26.25" customHeight="1" x14ac:dyDescent="0.15">
      <c r="A81" s="262">
        <v>
14</v>
      </c>
      <c r="B81" s="918"/>
      <c r="C81" s="919"/>
      <c r="D81" s="919"/>
      <c r="E81" s="919"/>
      <c r="F81" s="919"/>
      <c r="G81" s="919"/>
      <c r="H81" s="919"/>
      <c r="I81" s="919"/>
      <c r="J81" s="919"/>
      <c r="K81" s="919"/>
      <c r="L81" s="919"/>
      <c r="M81" s="919"/>
      <c r="N81" s="919"/>
      <c r="O81" s="919"/>
      <c r="P81" s="920"/>
      <c r="Q81" s="921"/>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6"/>
      <c r="AR81" s="876"/>
      <c r="AS81" s="876"/>
      <c r="AT81" s="876"/>
      <c r="AU81" s="876"/>
      <c r="AV81" s="876"/>
      <c r="AW81" s="876"/>
      <c r="AX81" s="876"/>
      <c r="AY81" s="876"/>
      <c r="AZ81" s="922"/>
      <c r="BA81" s="922"/>
      <c r="BB81" s="922"/>
      <c r="BC81" s="922"/>
      <c r="BD81" s="923"/>
      <c r="BE81" s="266"/>
      <c r="BF81" s="266"/>
      <c r="BG81" s="266"/>
      <c r="BH81" s="266"/>
      <c r="BI81" s="266"/>
      <c r="BJ81" s="266"/>
      <c r="BK81" s="266"/>
      <c r="BL81" s="266"/>
      <c r="BM81" s="266"/>
      <c r="BN81" s="266"/>
      <c r="BO81" s="266"/>
      <c r="BP81" s="266"/>
      <c r="BQ81" s="263">
        <v>
75</v>
      </c>
      <c r="BR81" s="268"/>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7"/>
    </row>
    <row r="82" spans="1:131" s="248" customFormat="1" ht="26.25" customHeight="1" x14ac:dyDescent="0.15">
      <c r="A82" s="262">
        <v>
15</v>
      </c>
      <c r="B82" s="918"/>
      <c r="C82" s="919"/>
      <c r="D82" s="919"/>
      <c r="E82" s="919"/>
      <c r="F82" s="919"/>
      <c r="G82" s="919"/>
      <c r="H82" s="919"/>
      <c r="I82" s="919"/>
      <c r="J82" s="919"/>
      <c r="K82" s="919"/>
      <c r="L82" s="919"/>
      <c r="M82" s="919"/>
      <c r="N82" s="919"/>
      <c r="O82" s="919"/>
      <c r="P82" s="920"/>
      <c r="Q82" s="921"/>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76"/>
      <c r="AX82" s="876"/>
      <c r="AY82" s="876"/>
      <c r="AZ82" s="922"/>
      <c r="BA82" s="922"/>
      <c r="BB82" s="922"/>
      <c r="BC82" s="922"/>
      <c r="BD82" s="923"/>
      <c r="BE82" s="266"/>
      <c r="BF82" s="266"/>
      <c r="BG82" s="266"/>
      <c r="BH82" s="266"/>
      <c r="BI82" s="266"/>
      <c r="BJ82" s="266"/>
      <c r="BK82" s="266"/>
      <c r="BL82" s="266"/>
      <c r="BM82" s="266"/>
      <c r="BN82" s="266"/>
      <c r="BO82" s="266"/>
      <c r="BP82" s="266"/>
      <c r="BQ82" s="263">
        <v>
76</v>
      </c>
      <c r="BR82" s="268"/>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7"/>
    </row>
    <row r="83" spans="1:131" s="248" customFormat="1" ht="26.25" customHeight="1" x14ac:dyDescent="0.15">
      <c r="A83" s="262">
        <v>
16</v>
      </c>
      <c r="B83" s="918"/>
      <c r="C83" s="919"/>
      <c r="D83" s="919"/>
      <c r="E83" s="919"/>
      <c r="F83" s="919"/>
      <c r="G83" s="919"/>
      <c r="H83" s="919"/>
      <c r="I83" s="919"/>
      <c r="J83" s="919"/>
      <c r="K83" s="919"/>
      <c r="L83" s="919"/>
      <c r="M83" s="919"/>
      <c r="N83" s="919"/>
      <c r="O83" s="919"/>
      <c r="P83" s="920"/>
      <c r="Q83" s="921"/>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76"/>
      <c r="AX83" s="876"/>
      <c r="AY83" s="876"/>
      <c r="AZ83" s="922"/>
      <c r="BA83" s="922"/>
      <c r="BB83" s="922"/>
      <c r="BC83" s="922"/>
      <c r="BD83" s="923"/>
      <c r="BE83" s="266"/>
      <c r="BF83" s="266"/>
      <c r="BG83" s="266"/>
      <c r="BH83" s="266"/>
      <c r="BI83" s="266"/>
      <c r="BJ83" s="266"/>
      <c r="BK83" s="266"/>
      <c r="BL83" s="266"/>
      <c r="BM83" s="266"/>
      <c r="BN83" s="266"/>
      <c r="BO83" s="266"/>
      <c r="BP83" s="266"/>
      <c r="BQ83" s="263">
        <v>
77</v>
      </c>
      <c r="BR83" s="268"/>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7"/>
    </row>
    <row r="84" spans="1:131" s="248" customFormat="1" ht="26.25" customHeight="1" x14ac:dyDescent="0.15">
      <c r="A84" s="262">
        <v>
17</v>
      </c>
      <c r="B84" s="918"/>
      <c r="C84" s="919"/>
      <c r="D84" s="919"/>
      <c r="E84" s="919"/>
      <c r="F84" s="919"/>
      <c r="G84" s="919"/>
      <c r="H84" s="919"/>
      <c r="I84" s="919"/>
      <c r="J84" s="919"/>
      <c r="K84" s="919"/>
      <c r="L84" s="919"/>
      <c r="M84" s="919"/>
      <c r="N84" s="919"/>
      <c r="O84" s="919"/>
      <c r="P84" s="920"/>
      <c r="Q84" s="921"/>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76"/>
      <c r="AX84" s="876"/>
      <c r="AY84" s="876"/>
      <c r="AZ84" s="922"/>
      <c r="BA84" s="922"/>
      <c r="BB84" s="922"/>
      <c r="BC84" s="922"/>
      <c r="BD84" s="923"/>
      <c r="BE84" s="266"/>
      <c r="BF84" s="266"/>
      <c r="BG84" s="266"/>
      <c r="BH84" s="266"/>
      <c r="BI84" s="266"/>
      <c r="BJ84" s="266"/>
      <c r="BK84" s="266"/>
      <c r="BL84" s="266"/>
      <c r="BM84" s="266"/>
      <c r="BN84" s="266"/>
      <c r="BO84" s="266"/>
      <c r="BP84" s="266"/>
      <c r="BQ84" s="263">
        <v>
78</v>
      </c>
      <c r="BR84" s="268"/>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7"/>
    </row>
    <row r="85" spans="1:131" s="248" customFormat="1" ht="26.25" customHeight="1" x14ac:dyDescent="0.15">
      <c r="A85" s="262">
        <v>
18</v>
      </c>
      <c r="B85" s="918"/>
      <c r="C85" s="919"/>
      <c r="D85" s="919"/>
      <c r="E85" s="919"/>
      <c r="F85" s="919"/>
      <c r="G85" s="919"/>
      <c r="H85" s="919"/>
      <c r="I85" s="919"/>
      <c r="J85" s="919"/>
      <c r="K85" s="919"/>
      <c r="L85" s="919"/>
      <c r="M85" s="919"/>
      <c r="N85" s="919"/>
      <c r="O85" s="919"/>
      <c r="P85" s="920"/>
      <c r="Q85" s="921"/>
      <c r="R85" s="876"/>
      <c r="S85" s="876"/>
      <c r="T85" s="876"/>
      <c r="U85" s="876"/>
      <c r="V85" s="876"/>
      <c r="W85" s="876"/>
      <c r="X85" s="876"/>
      <c r="Y85" s="876"/>
      <c r="Z85" s="876"/>
      <c r="AA85" s="876"/>
      <c r="AB85" s="876"/>
      <c r="AC85" s="876"/>
      <c r="AD85" s="876"/>
      <c r="AE85" s="876"/>
      <c r="AF85" s="876"/>
      <c r="AG85" s="876"/>
      <c r="AH85" s="876"/>
      <c r="AI85" s="876"/>
      <c r="AJ85" s="876"/>
      <c r="AK85" s="876"/>
      <c r="AL85" s="876"/>
      <c r="AM85" s="876"/>
      <c r="AN85" s="876"/>
      <c r="AO85" s="876"/>
      <c r="AP85" s="876"/>
      <c r="AQ85" s="876"/>
      <c r="AR85" s="876"/>
      <c r="AS85" s="876"/>
      <c r="AT85" s="876"/>
      <c r="AU85" s="876"/>
      <c r="AV85" s="876"/>
      <c r="AW85" s="876"/>
      <c r="AX85" s="876"/>
      <c r="AY85" s="876"/>
      <c r="AZ85" s="922"/>
      <c r="BA85" s="922"/>
      <c r="BB85" s="922"/>
      <c r="BC85" s="922"/>
      <c r="BD85" s="923"/>
      <c r="BE85" s="266"/>
      <c r="BF85" s="266"/>
      <c r="BG85" s="266"/>
      <c r="BH85" s="266"/>
      <c r="BI85" s="266"/>
      <c r="BJ85" s="266"/>
      <c r="BK85" s="266"/>
      <c r="BL85" s="266"/>
      <c r="BM85" s="266"/>
      <c r="BN85" s="266"/>
      <c r="BO85" s="266"/>
      <c r="BP85" s="266"/>
      <c r="BQ85" s="263">
        <v>
79</v>
      </c>
      <c r="BR85" s="268"/>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7"/>
    </row>
    <row r="86" spans="1:131" s="248" customFormat="1" ht="26.25" customHeight="1" x14ac:dyDescent="0.15">
      <c r="A86" s="262">
        <v>
19</v>
      </c>
      <c r="B86" s="918"/>
      <c r="C86" s="919"/>
      <c r="D86" s="919"/>
      <c r="E86" s="919"/>
      <c r="F86" s="919"/>
      <c r="G86" s="919"/>
      <c r="H86" s="919"/>
      <c r="I86" s="919"/>
      <c r="J86" s="919"/>
      <c r="K86" s="919"/>
      <c r="L86" s="919"/>
      <c r="M86" s="919"/>
      <c r="N86" s="919"/>
      <c r="O86" s="919"/>
      <c r="P86" s="920"/>
      <c r="Q86" s="921"/>
      <c r="R86" s="876"/>
      <c r="S86" s="876"/>
      <c r="T86" s="876"/>
      <c r="U86" s="876"/>
      <c r="V86" s="876"/>
      <c r="W86" s="876"/>
      <c r="X86" s="876"/>
      <c r="Y86" s="876"/>
      <c r="Z86" s="876"/>
      <c r="AA86" s="876"/>
      <c r="AB86" s="876"/>
      <c r="AC86" s="876"/>
      <c r="AD86" s="876"/>
      <c r="AE86" s="876"/>
      <c r="AF86" s="876"/>
      <c r="AG86" s="876"/>
      <c r="AH86" s="876"/>
      <c r="AI86" s="876"/>
      <c r="AJ86" s="876"/>
      <c r="AK86" s="876"/>
      <c r="AL86" s="876"/>
      <c r="AM86" s="876"/>
      <c r="AN86" s="876"/>
      <c r="AO86" s="876"/>
      <c r="AP86" s="876"/>
      <c r="AQ86" s="876"/>
      <c r="AR86" s="876"/>
      <c r="AS86" s="876"/>
      <c r="AT86" s="876"/>
      <c r="AU86" s="876"/>
      <c r="AV86" s="876"/>
      <c r="AW86" s="876"/>
      <c r="AX86" s="876"/>
      <c r="AY86" s="876"/>
      <c r="AZ86" s="922"/>
      <c r="BA86" s="922"/>
      <c r="BB86" s="922"/>
      <c r="BC86" s="922"/>
      <c r="BD86" s="923"/>
      <c r="BE86" s="266"/>
      <c r="BF86" s="266"/>
      <c r="BG86" s="266"/>
      <c r="BH86" s="266"/>
      <c r="BI86" s="266"/>
      <c r="BJ86" s="266"/>
      <c r="BK86" s="266"/>
      <c r="BL86" s="266"/>
      <c r="BM86" s="266"/>
      <c r="BN86" s="266"/>
      <c r="BO86" s="266"/>
      <c r="BP86" s="266"/>
      <c r="BQ86" s="263">
        <v>
80</v>
      </c>
      <c r="BR86" s="268"/>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7"/>
    </row>
    <row r="87" spans="1:131" s="248" customFormat="1" ht="26.25" customHeight="1" x14ac:dyDescent="0.15">
      <c r="A87" s="270">
        <v>
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6"/>
      <c r="BF87" s="266"/>
      <c r="BG87" s="266"/>
      <c r="BH87" s="266"/>
      <c r="BI87" s="266"/>
      <c r="BJ87" s="266"/>
      <c r="BK87" s="266"/>
      <c r="BL87" s="266"/>
      <c r="BM87" s="266"/>
      <c r="BN87" s="266"/>
      <c r="BO87" s="266"/>
      <c r="BP87" s="266"/>
      <c r="BQ87" s="263">
        <v>
81</v>
      </c>
      <c r="BR87" s="268"/>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7"/>
    </row>
    <row r="88" spans="1:131" s="248" customFormat="1" ht="26.25" customHeight="1" thickBot="1" x14ac:dyDescent="0.2">
      <c r="A88" s="265" t="s">
        <v>
397</v>
      </c>
      <c r="B88" s="836" t="s">
        <v>
428</v>
      </c>
      <c r="C88" s="837"/>
      <c r="D88" s="837"/>
      <c r="E88" s="837"/>
      <c r="F88" s="837"/>
      <c r="G88" s="837"/>
      <c r="H88" s="837"/>
      <c r="I88" s="837"/>
      <c r="J88" s="837"/>
      <c r="K88" s="837"/>
      <c r="L88" s="837"/>
      <c r="M88" s="837"/>
      <c r="N88" s="837"/>
      <c r="O88" s="837"/>
      <c r="P88" s="838"/>
      <c r="Q88" s="883"/>
      <c r="R88" s="884"/>
      <c r="S88" s="884"/>
      <c r="T88" s="884"/>
      <c r="U88" s="884"/>
      <c r="V88" s="884"/>
      <c r="W88" s="884"/>
      <c r="X88" s="884"/>
      <c r="Y88" s="884"/>
      <c r="Z88" s="884"/>
      <c r="AA88" s="884"/>
      <c r="AB88" s="884"/>
      <c r="AC88" s="884"/>
      <c r="AD88" s="884"/>
      <c r="AE88" s="884"/>
      <c r="AF88" s="887">
        <v>
40494</v>
      </c>
      <c r="AG88" s="887"/>
      <c r="AH88" s="887"/>
      <c r="AI88" s="887"/>
      <c r="AJ88" s="887"/>
      <c r="AK88" s="884"/>
      <c r="AL88" s="884"/>
      <c r="AM88" s="884"/>
      <c r="AN88" s="884"/>
      <c r="AO88" s="884"/>
      <c r="AP88" s="887">
        <v>
1777</v>
      </c>
      <c r="AQ88" s="887"/>
      <c r="AR88" s="887"/>
      <c r="AS88" s="887"/>
      <c r="AT88" s="887"/>
      <c r="AU88" s="887">
        <v>
166</v>
      </c>
      <c r="AV88" s="887"/>
      <c r="AW88" s="887"/>
      <c r="AX88" s="887"/>
      <c r="AY88" s="887"/>
      <c r="AZ88" s="892"/>
      <c r="BA88" s="892"/>
      <c r="BB88" s="892"/>
      <c r="BC88" s="892"/>
      <c r="BD88" s="893"/>
      <c r="BE88" s="266"/>
      <c r="BF88" s="266"/>
      <c r="BG88" s="266"/>
      <c r="BH88" s="266"/>
      <c r="BI88" s="266"/>
      <c r="BJ88" s="266"/>
      <c r="BK88" s="266"/>
      <c r="BL88" s="266"/>
      <c r="BM88" s="266"/>
      <c r="BN88" s="266"/>
      <c r="BO88" s="266"/>
      <c r="BP88" s="266"/>
      <c r="BQ88" s="263">
        <v>
82</v>
      </c>
      <c r="BR88" s="268"/>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397</v>
      </c>
      <c r="BR102" s="836" t="s">
        <v>
429</v>
      </c>
      <c r="BS102" s="837"/>
      <c r="BT102" s="837"/>
      <c r="BU102" s="837"/>
      <c r="BV102" s="837"/>
      <c r="BW102" s="837"/>
      <c r="BX102" s="837"/>
      <c r="BY102" s="837"/>
      <c r="BZ102" s="837"/>
      <c r="CA102" s="837"/>
      <c r="CB102" s="837"/>
      <c r="CC102" s="837"/>
      <c r="CD102" s="837"/>
      <c r="CE102" s="837"/>
      <c r="CF102" s="837"/>
      <c r="CG102" s="838"/>
      <c r="CH102" s="934"/>
      <c r="CI102" s="935"/>
      <c r="CJ102" s="935"/>
      <c r="CK102" s="935"/>
      <c r="CL102" s="936"/>
      <c r="CM102" s="934"/>
      <c r="CN102" s="935"/>
      <c r="CO102" s="935"/>
      <c r="CP102" s="935"/>
      <c r="CQ102" s="936"/>
      <c r="CR102" s="937">
        <v>
8</v>
      </c>
      <c r="CS102" s="895"/>
      <c r="CT102" s="895"/>
      <c r="CU102" s="895"/>
      <c r="CV102" s="938"/>
      <c r="CW102" s="937"/>
      <c r="CX102" s="895"/>
      <c r="CY102" s="895"/>
      <c r="CZ102" s="895"/>
      <c r="DA102" s="938"/>
      <c r="DB102" s="937"/>
      <c r="DC102" s="895"/>
      <c r="DD102" s="895"/>
      <c r="DE102" s="895"/>
      <c r="DF102" s="938"/>
      <c r="DG102" s="937"/>
      <c r="DH102" s="895"/>
      <c r="DI102" s="895"/>
      <c r="DJ102" s="895"/>
      <c r="DK102" s="938"/>
      <c r="DL102" s="937"/>
      <c r="DM102" s="895"/>
      <c r="DN102" s="895"/>
      <c r="DO102" s="895"/>
      <c r="DP102" s="938"/>
      <c r="DQ102" s="937"/>
      <c r="DR102" s="895"/>
      <c r="DS102" s="895"/>
      <c r="DT102" s="895"/>
      <c r="DU102" s="938"/>
      <c r="DV102" s="961"/>
      <c r="DW102" s="962"/>
      <c r="DX102" s="962"/>
      <c r="DY102" s="962"/>
      <c r="DZ102" s="96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4" t="s">
        <v>
430</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5" t="s">
        <v>
431</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6" t="s">
        <v>
434</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
435</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7" customFormat="1" ht="26.25" customHeight="1" x14ac:dyDescent="0.15">
      <c r="A109" s="959" t="s">
        <v>
436</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
437</v>
      </c>
      <c r="AB109" s="940"/>
      <c r="AC109" s="940"/>
      <c r="AD109" s="940"/>
      <c r="AE109" s="941"/>
      <c r="AF109" s="939" t="s">
        <v>
315</v>
      </c>
      <c r="AG109" s="940"/>
      <c r="AH109" s="940"/>
      <c r="AI109" s="940"/>
      <c r="AJ109" s="941"/>
      <c r="AK109" s="939" t="s">
        <v>
314</v>
      </c>
      <c r="AL109" s="940"/>
      <c r="AM109" s="940"/>
      <c r="AN109" s="940"/>
      <c r="AO109" s="941"/>
      <c r="AP109" s="939" t="s">
        <v>
438</v>
      </c>
      <c r="AQ109" s="940"/>
      <c r="AR109" s="940"/>
      <c r="AS109" s="940"/>
      <c r="AT109" s="942"/>
      <c r="AU109" s="959" t="s">
        <v>
436</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
437</v>
      </c>
      <c r="BR109" s="940"/>
      <c r="BS109" s="940"/>
      <c r="BT109" s="940"/>
      <c r="BU109" s="941"/>
      <c r="BV109" s="939" t="s">
        <v>
315</v>
      </c>
      <c r="BW109" s="940"/>
      <c r="BX109" s="940"/>
      <c r="BY109" s="940"/>
      <c r="BZ109" s="941"/>
      <c r="CA109" s="939" t="s">
        <v>
314</v>
      </c>
      <c r="CB109" s="940"/>
      <c r="CC109" s="940"/>
      <c r="CD109" s="940"/>
      <c r="CE109" s="941"/>
      <c r="CF109" s="960" t="s">
        <v>
438</v>
      </c>
      <c r="CG109" s="960"/>
      <c r="CH109" s="960"/>
      <c r="CI109" s="960"/>
      <c r="CJ109" s="960"/>
      <c r="CK109" s="939" t="s">
        <v>
439</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
437</v>
      </c>
      <c r="DH109" s="940"/>
      <c r="DI109" s="940"/>
      <c r="DJ109" s="940"/>
      <c r="DK109" s="941"/>
      <c r="DL109" s="939" t="s">
        <v>
315</v>
      </c>
      <c r="DM109" s="940"/>
      <c r="DN109" s="940"/>
      <c r="DO109" s="940"/>
      <c r="DP109" s="941"/>
      <c r="DQ109" s="939" t="s">
        <v>
314</v>
      </c>
      <c r="DR109" s="940"/>
      <c r="DS109" s="940"/>
      <c r="DT109" s="940"/>
      <c r="DU109" s="941"/>
      <c r="DV109" s="939" t="s">
        <v>
438</v>
      </c>
      <c r="DW109" s="940"/>
      <c r="DX109" s="940"/>
      <c r="DY109" s="940"/>
      <c r="DZ109" s="942"/>
    </row>
    <row r="110" spans="1:131" s="247" customFormat="1" ht="26.25" customHeight="1" x14ac:dyDescent="0.15">
      <c r="A110" s="943" t="s">
        <v>
440</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
1937518</v>
      </c>
      <c r="AB110" s="947"/>
      <c r="AC110" s="947"/>
      <c r="AD110" s="947"/>
      <c r="AE110" s="948"/>
      <c r="AF110" s="949">
        <v>
1904719</v>
      </c>
      <c r="AG110" s="947"/>
      <c r="AH110" s="947"/>
      <c r="AI110" s="947"/>
      <c r="AJ110" s="948"/>
      <c r="AK110" s="949">
        <v>
1797358</v>
      </c>
      <c r="AL110" s="947"/>
      <c r="AM110" s="947"/>
      <c r="AN110" s="947"/>
      <c r="AO110" s="948"/>
      <c r="AP110" s="950">
        <v>
12.7</v>
      </c>
      <c r="AQ110" s="951"/>
      <c r="AR110" s="951"/>
      <c r="AS110" s="951"/>
      <c r="AT110" s="952"/>
      <c r="AU110" s="953" t="s">
        <v>
72</v>
      </c>
      <c r="AV110" s="954"/>
      <c r="AW110" s="954"/>
      <c r="AX110" s="954"/>
      <c r="AY110" s="954"/>
      <c r="AZ110" s="995" t="s">
        <v>
441</v>
      </c>
      <c r="BA110" s="944"/>
      <c r="BB110" s="944"/>
      <c r="BC110" s="944"/>
      <c r="BD110" s="944"/>
      <c r="BE110" s="944"/>
      <c r="BF110" s="944"/>
      <c r="BG110" s="944"/>
      <c r="BH110" s="944"/>
      <c r="BI110" s="944"/>
      <c r="BJ110" s="944"/>
      <c r="BK110" s="944"/>
      <c r="BL110" s="944"/>
      <c r="BM110" s="944"/>
      <c r="BN110" s="944"/>
      <c r="BO110" s="944"/>
      <c r="BP110" s="945"/>
      <c r="BQ110" s="981">
        <v>
19679600</v>
      </c>
      <c r="BR110" s="982"/>
      <c r="BS110" s="982"/>
      <c r="BT110" s="982"/>
      <c r="BU110" s="982"/>
      <c r="BV110" s="982">
        <v>
19502833</v>
      </c>
      <c r="BW110" s="982"/>
      <c r="BX110" s="982"/>
      <c r="BY110" s="982"/>
      <c r="BZ110" s="982"/>
      <c r="CA110" s="982">
        <v>
19341173</v>
      </c>
      <c r="CB110" s="982"/>
      <c r="CC110" s="982"/>
      <c r="CD110" s="982"/>
      <c r="CE110" s="982"/>
      <c r="CF110" s="996">
        <v>
136.80000000000001</v>
      </c>
      <c r="CG110" s="997"/>
      <c r="CH110" s="997"/>
      <c r="CI110" s="997"/>
      <c r="CJ110" s="997"/>
      <c r="CK110" s="998" t="s">
        <v>
442</v>
      </c>
      <c r="CL110" s="999"/>
      <c r="CM110" s="978" t="s">
        <v>
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
444</v>
      </c>
      <c r="DH110" s="982"/>
      <c r="DI110" s="982"/>
      <c r="DJ110" s="982"/>
      <c r="DK110" s="982"/>
      <c r="DL110" s="982" t="s">
        <v>
445</v>
      </c>
      <c r="DM110" s="982"/>
      <c r="DN110" s="982"/>
      <c r="DO110" s="982"/>
      <c r="DP110" s="982"/>
      <c r="DQ110" s="982" t="s">
        <v>
444</v>
      </c>
      <c r="DR110" s="982"/>
      <c r="DS110" s="982"/>
      <c r="DT110" s="982"/>
      <c r="DU110" s="982"/>
      <c r="DV110" s="983" t="s">
        <v>
446</v>
      </c>
      <c r="DW110" s="983"/>
      <c r="DX110" s="983"/>
      <c r="DY110" s="983"/>
      <c r="DZ110" s="984"/>
    </row>
    <row r="111" spans="1:131" s="247" customFormat="1" ht="26.25" customHeight="1" x14ac:dyDescent="0.15">
      <c r="A111" s="985" t="s">
        <v>
447</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
444</v>
      </c>
      <c r="AB111" s="989"/>
      <c r="AC111" s="989"/>
      <c r="AD111" s="989"/>
      <c r="AE111" s="990"/>
      <c r="AF111" s="991" t="s">
        <v>
448</v>
      </c>
      <c r="AG111" s="989"/>
      <c r="AH111" s="989"/>
      <c r="AI111" s="989"/>
      <c r="AJ111" s="990"/>
      <c r="AK111" s="991" t="s">
        <v>
419</v>
      </c>
      <c r="AL111" s="989"/>
      <c r="AM111" s="989"/>
      <c r="AN111" s="989"/>
      <c r="AO111" s="990"/>
      <c r="AP111" s="992" t="s">
        <v>
444</v>
      </c>
      <c r="AQ111" s="993"/>
      <c r="AR111" s="993"/>
      <c r="AS111" s="993"/>
      <c r="AT111" s="994"/>
      <c r="AU111" s="955"/>
      <c r="AV111" s="956"/>
      <c r="AW111" s="956"/>
      <c r="AX111" s="956"/>
      <c r="AY111" s="956"/>
      <c r="AZ111" s="1004" t="s">
        <v>
449</v>
      </c>
      <c r="BA111" s="1005"/>
      <c r="BB111" s="1005"/>
      <c r="BC111" s="1005"/>
      <c r="BD111" s="1005"/>
      <c r="BE111" s="1005"/>
      <c r="BF111" s="1005"/>
      <c r="BG111" s="1005"/>
      <c r="BH111" s="1005"/>
      <c r="BI111" s="1005"/>
      <c r="BJ111" s="1005"/>
      <c r="BK111" s="1005"/>
      <c r="BL111" s="1005"/>
      <c r="BM111" s="1005"/>
      <c r="BN111" s="1005"/>
      <c r="BO111" s="1005"/>
      <c r="BP111" s="1006"/>
      <c r="BQ111" s="974">
        <v>
113450</v>
      </c>
      <c r="BR111" s="975"/>
      <c r="BS111" s="975"/>
      <c r="BT111" s="975"/>
      <c r="BU111" s="975"/>
      <c r="BV111" s="975">
        <v>
83130</v>
      </c>
      <c r="BW111" s="975"/>
      <c r="BX111" s="975"/>
      <c r="BY111" s="975"/>
      <c r="BZ111" s="975"/>
      <c r="CA111" s="975">
        <v>
52810</v>
      </c>
      <c r="CB111" s="975"/>
      <c r="CC111" s="975"/>
      <c r="CD111" s="975"/>
      <c r="CE111" s="975"/>
      <c r="CF111" s="969">
        <v>
0.4</v>
      </c>
      <c r="CG111" s="970"/>
      <c r="CH111" s="970"/>
      <c r="CI111" s="970"/>
      <c r="CJ111" s="970"/>
      <c r="CK111" s="1000"/>
      <c r="CL111" s="1001"/>
      <c r="CM111" s="971" t="s">
        <v>
450</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
444</v>
      </c>
      <c r="DH111" s="975"/>
      <c r="DI111" s="975"/>
      <c r="DJ111" s="975"/>
      <c r="DK111" s="975"/>
      <c r="DL111" s="975" t="s">
        <v>
451</v>
      </c>
      <c r="DM111" s="975"/>
      <c r="DN111" s="975"/>
      <c r="DO111" s="975"/>
      <c r="DP111" s="975"/>
      <c r="DQ111" s="975" t="s">
        <v>
446</v>
      </c>
      <c r="DR111" s="975"/>
      <c r="DS111" s="975"/>
      <c r="DT111" s="975"/>
      <c r="DU111" s="975"/>
      <c r="DV111" s="976" t="s">
        <v>
419</v>
      </c>
      <c r="DW111" s="976"/>
      <c r="DX111" s="976"/>
      <c r="DY111" s="976"/>
      <c r="DZ111" s="977"/>
    </row>
    <row r="112" spans="1:131" s="247" customFormat="1" ht="26.25" customHeight="1" x14ac:dyDescent="0.15">
      <c r="A112" s="1007" t="s">
        <v>
452</v>
      </c>
      <c r="B112" s="1008"/>
      <c r="C112" s="1005" t="s">
        <v>
453</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t="s">
        <v>
419</v>
      </c>
      <c r="AB112" s="1014"/>
      <c r="AC112" s="1014"/>
      <c r="AD112" s="1014"/>
      <c r="AE112" s="1015"/>
      <c r="AF112" s="1016" t="s">
        <v>
451</v>
      </c>
      <c r="AG112" s="1014"/>
      <c r="AH112" s="1014"/>
      <c r="AI112" s="1014"/>
      <c r="AJ112" s="1015"/>
      <c r="AK112" s="1016" t="s">
        <v>
451</v>
      </c>
      <c r="AL112" s="1014"/>
      <c r="AM112" s="1014"/>
      <c r="AN112" s="1014"/>
      <c r="AO112" s="1015"/>
      <c r="AP112" s="1017" t="s">
        <v>
446</v>
      </c>
      <c r="AQ112" s="1018"/>
      <c r="AR112" s="1018"/>
      <c r="AS112" s="1018"/>
      <c r="AT112" s="1019"/>
      <c r="AU112" s="955"/>
      <c r="AV112" s="956"/>
      <c r="AW112" s="956"/>
      <c r="AX112" s="956"/>
      <c r="AY112" s="956"/>
      <c r="AZ112" s="1004" t="s">
        <v>
454</v>
      </c>
      <c r="BA112" s="1005"/>
      <c r="BB112" s="1005"/>
      <c r="BC112" s="1005"/>
      <c r="BD112" s="1005"/>
      <c r="BE112" s="1005"/>
      <c r="BF112" s="1005"/>
      <c r="BG112" s="1005"/>
      <c r="BH112" s="1005"/>
      <c r="BI112" s="1005"/>
      <c r="BJ112" s="1005"/>
      <c r="BK112" s="1005"/>
      <c r="BL112" s="1005"/>
      <c r="BM112" s="1005"/>
      <c r="BN112" s="1005"/>
      <c r="BO112" s="1005"/>
      <c r="BP112" s="1006"/>
      <c r="BQ112" s="974">
        <v>
3198923</v>
      </c>
      <c r="BR112" s="975"/>
      <c r="BS112" s="975"/>
      <c r="BT112" s="975"/>
      <c r="BU112" s="975"/>
      <c r="BV112" s="975">
        <v>
3209997</v>
      </c>
      <c r="BW112" s="975"/>
      <c r="BX112" s="975"/>
      <c r="BY112" s="975"/>
      <c r="BZ112" s="975"/>
      <c r="CA112" s="975">
        <v>
3079960</v>
      </c>
      <c r="CB112" s="975"/>
      <c r="CC112" s="975"/>
      <c r="CD112" s="975"/>
      <c r="CE112" s="975"/>
      <c r="CF112" s="969">
        <v>
21.8</v>
      </c>
      <c r="CG112" s="970"/>
      <c r="CH112" s="970"/>
      <c r="CI112" s="970"/>
      <c r="CJ112" s="970"/>
      <c r="CK112" s="1000"/>
      <c r="CL112" s="1001"/>
      <c r="CM112" s="971" t="s">
        <v>
455</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
419</v>
      </c>
      <c r="DH112" s="975"/>
      <c r="DI112" s="975"/>
      <c r="DJ112" s="975"/>
      <c r="DK112" s="975"/>
      <c r="DL112" s="975" t="s">
        <v>
446</v>
      </c>
      <c r="DM112" s="975"/>
      <c r="DN112" s="975"/>
      <c r="DO112" s="975"/>
      <c r="DP112" s="975"/>
      <c r="DQ112" s="975" t="s">
        <v>
446</v>
      </c>
      <c r="DR112" s="975"/>
      <c r="DS112" s="975"/>
      <c r="DT112" s="975"/>
      <c r="DU112" s="975"/>
      <c r="DV112" s="976" t="s">
        <v>
448</v>
      </c>
      <c r="DW112" s="976"/>
      <c r="DX112" s="976"/>
      <c r="DY112" s="976"/>
      <c r="DZ112" s="977"/>
    </row>
    <row r="113" spans="1:130" s="247" customFormat="1" ht="26.25" customHeight="1" x14ac:dyDescent="0.15">
      <c r="A113" s="1009"/>
      <c r="B113" s="1010"/>
      <c r="C113" s="1005" t="s">
        <v>
456</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
244583</v>
      </c>
      <c r="AB113" s="989"/>
      <c r="AC113" s="989"/>
      <c r="AD113" s="989"/>
      <c r="AE113" s="990"/>
      <c r="AF113" s="991">
        <v>
235288</v>
      </c>
      <c r="AG113" s="989"/>
      <c r="AH113" s="989"/>
      <c r="AI113" s="989"/>
      <c r="AJ113" s="990"/>
      <c r="AK113" s="991">
        <v>
215566</v>
      </c>
      <c r="AL113" s="989"/>
      <c r="AM113" s="989"/>
      <c r="AN113" s="989"/>
      <c r="AO113" s="990"/>
      <c r="AP113" s="992">
        <v>
1.5</v>
      </c>
      <c r="AQ113" s="993"/>
      <c r="AR113" s="993"/>
      <c r="AS113" s="993"/>
      <c r="AT113" s="994"/>
      <c r="AU113" s="955"/>
      <c r="AV113" s="956"/>
      <c r="AW113" s="956"/>
      <c r="AX113" s="956"/>
      <c r="AY113" s="956"/>
      <c r="AZ113" s="1004" t="s">
        <v>
457</v>
      </c>
      <c r="BA113" s="1005"/>
      <c r="BB113" s="1005"/>
      <c r="BC113" s="1005"/>
      <c r="BD113" s="1005"/>
      <c r="BE113" s="1005"/>
      <c r="BF113" s="1005"/>
      <c r="BG113" s="1005"/>
      <c r="BH113" s="1005"/>
      <c r="BI113" s="1005"/>
      <c r="BJ113" s="1005"/>
      <c r="BK113" s="1005"/>
      <c r="BL113" s="1005"/>
      <c r="BM113" s="1005"/>
      <c r="BN113" s="1005"/>
      <c r="BO113" s="1005"/>
      <c r="BP113" s="1006"/>
      <c r="BQ113" s="974">
        <v>
215353</v>
      </c>
      <c r="BR113" s="975"/>
      <c r="BS113" s="975"/>
      <c r="BT113" s="975"/>
      <c r="BU113" s="975"/>
      <c r="BV113" s="975">
        <v>
193320</v>
      </c>
      <c r="BW113" s="975"/>
      <c r="BX113" s="975"/>
      <c r="BY113" s="975"/>
      <c r="BZ113" s="975"/>
      <c r="CA113" s="975">
        <v>
166627</v>
      </c>
      <c r="CB113" s="975"/>
      <c r="CC113" s="975"/>
      <c r="CD113" s="975"/>
      <c r="CE113" s="975"/>
      <c r="CF113" s="969">
        <v>
1.2</v>
      </c>
      <c r="CG113" s="970"/>
      <c r="CH113" s="970"/>
      <c r="CI113" s="970"/>
      <c r="CJ113" s="970"/>
      <c r="CK113" s="1000"/>
      <c r="CL113" s="1001"/>
      <c r="CM113" s="971" t="s">
        <v>
458</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
451</v>
      </c>
      <c r="DH113" s="1014"/>
      <c r="DI113" s="1014"/>
      <c r="DJ113" s="1014"/>
      <c r="DK113" s="1015"/>
      <c r="DL113" s="1016" t="s">
        <v>
444</v>
      </c>
      <c r="DM113" s="1014"/>
      <c r="DN113" s="1014"/>
      <c r="DO113" s="1014"/>
      <c r="DP113" s="1015"/>
      <c r="DQ113" s="1016" t="s">
        <v>
419</v>
      </c>
      <c r="DR113" s="1014"/>
      <c r="DS113" s="1014"/>
      <c r="DT113" s="1014"/>
      <c r="DU113" s="1015"/>
      <c r="DV113" s="1017" t="s">
        <v>
446</v>
      </c>
      <c r="DW113" s="1018"/>
      <c r="DX113" s="1018"/>
      <c r="DY113" s="1018"/>
      <c r="DZ113" s="1019"/>
    </row>
    <row r="114" spans="1:130" s="247" customFormat="1" ht="26.25" customHeight="1" x14ac:dyDescent="0.15">
      <c r="A114" s="1009"/>
      <c r="B114" s="1010"/>
      <c r="C114" s="1005" t="s">
        <v>
459</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t="s">
        <v>
448</v>
      </c>
      <c r="AB114" s="1014"/>
      <c r="AC114" s="1014"/>
      <c r="AD114" s="1014"/>
      <c r="AE114" s="1015"/>
      <c r="AF114" s="1016" t="s">
        <v>
446</v>
      </c>
      <c r="AG114" s="1014"/>
      <c r="AH114" s="1014"/>
      <c r="AI114" s="1014"/>
      <c r="AJ114" s="1015"/>
      <c r="AK114" s="1016" t="s">
        <v>
451</v>
      </c>
      <c r="AL114" s="1014"/>
      <c r="AM114" s="1014"/>
      <c r="AN114" s="1014"/>
      <c r="AO114" s="1015"/>
      <c r="AP114" s="1017" t="s">
        <v>
451</v>
      </c>
      <c r="AQ114" s="1018"/>
      <c r="AR114" s="1018"/>
      <c r="AS114" s="1018"/>
      <c r="AT114" s="1019"/>
      <c r="AU114" s="955"/>
      <c r="AV114" s="956"/>
      <c r="AW114" s="956"/>
      <c r="AX114" s="956"/>
      <c r="AY114" s="956"/>
      <c r="AZ114" s="1004" t="s">
        <v>
460</v>
      </c>
      <c r="BA114" s="1005"/>
      <c r="BB114" s="1005"/>
      <c r="BC114" s="1005"/>
      <c r="BD114" s="1005"/>
      <c r="BE114" s="1005"/>
      <c r="BF114" s="1005"/>
      <c r="BG114" s="1005"/>
      <c r="BH114" s="1005"/>
      <c r="BI114" s="1005"/>
      <c r="BJ114" s="1005"/>
      <c r="BK114" s="1005"/>
      <c r="BL114" s="1005"/>
      <c r="BM114" s="1005"/>
      <c r="BN114" s="1005"/>
      <c r="BO114" s="1005"/>
      <c r="BP114" s="1006"/>
      <c r="BQ114" s="974">
        <v>
4496484</v>
      </c>
      <c r="BR114" s="975"/>
      <c r="BS114" s="975"/>
      <c r="BT114" s="975"/>
      <c r="BU114" s="975"/>
      <c r="BV114" s="975">
        <v>
4357910</v>
      </c>
      <c r="BW114" s="975"/>
      <c r="BX114" s="975"/>
      <c r="BY114" s="975"/>
      <c r="BZ114" s="975"/>
      <c r="CA114" s="975">
        <v>
4362354</v>
      </c>
      <c r="CB114" s="975"/>
      <c r="CC114" s="975"/>
      <c r="CD114" s="975"/>
      <c r="CE114" s="975"/>
      <c r="CF114" s="969">
        <v>
30.9</v>
      </c>
      <c r="CG114" s="970"/>
      <c r="CH114" s="970"/>
      <c r="CI114" s="970"/>
      <c r="CJ114" s="970"/>
      <c r="CK114" s="1000"/>
      <c r="CL114" s="1001"/>
      <c r="CM114" s="971" t="s">
        <v>
461</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
462</v>
      </c>
      <c r="DH114" s="1014"/>
      <c r="DI114" s="1014"/>
      <c r="DJ114" s="1014"/>
      <c r="DK114" s="1015"/>
      <c r="DL114" s="1016" t="s">
        <v>
451</v>
      </c>
      <c r="DM114" s="1014"/>
      <c r="DN114" s="1014"/>
      <c r="DO114" s="1014"/>
      <c r="DP114" s="1015"/>
      <c r="DQ114" s="1016" t="s">
        <v>
445</v>
      </c>
      <c r="DR114" s="1014"/>
      <c r="DS114" s="1014"/>
      <c r="DT114" s="1014"/>
      <c r="DU114" s="1015"/>
      <c r="DV114" s="1017" t="s">
        <v>
451</v>
      </c>
      <c r="DW114" s="1018"/>
      <c r="DX114" s="1018"/>
      <c r="DY114" s="1018"/>
      <c r="DZ114" s="1019"/>
    </row>
    <row r="115" spans="1:130" s="247" customFormat="1" ht="26.25" customHeight="1" x14ac:dyDescent="0.15">
      <c r="A115" s="1009"/>
      <c r="B115" s="1010"/>
      <c r="C115" s="1005" t="s">
        <v>
463</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
35244</v>
      </c>
      <c r="AB115" s="989"/>
      <c r="AC115" s="989"/>
      <c r="AD115" s="989"/>
      <c r="AE115" s="990"/>
      <c r="AF115" s="991">
        <v>
35136</v>
      </c>
      <c r="AG115" s="989"/>
      <c r="AH115" s="989"/>
      <c r="AI115" s="989"/>
      <c r="AJ115" s="990"/>
      <c r="AK115" s="991">
        <v>
34454</v>
      </c>
      <c r="AL115" s="989"/>
      <c r="AM115" s="989"/>
      <c r="AN115" s="989"/>
      <c r="AO115" s="990"/>
      <c r="AP115" s="992">
        <v>
0.2</v>
      </c>
      <c r="AQ115" s="993"/>
      <c r="AR115" s="993"/>
      <c r="AS115" s="993"/>
      <c r="AT115" s="994"/>
      <c r="AU115" s="955"/>
      <c r="AV115" s="956"/>
      <c r="AW115" s="956"/>
      <c r="AX115" s="956"/>
      <c r="AY115" s="956"/>
      <c r="AZ115" s="1004" t="s">
        <v>
464</v>
      </c>
      <c r="BA115" s="1005"/>
      <c r="BB115" s="1005"/>
      <c r="BC115" s="1005"/>
      <c r="BD115" s="1005"/>
      <c r="BE115" s="1005"/>
      <c r="BF115" s="1005"/>
      <c r="BG115" s="1005"/>
      <c r="BH115" s="1005"/>
      <c r="BI115" s="1005"/>
      <c r="BJ115" s="1005"/>
      <c r="BK115" s="1005"/>
      <c r="BL115" s="1005"/>
      <c r="BM115" s="1005"/>
      <c r="BN115" s="1005"/>
      <c r="BO115" s="1005"/>
      <c r="BP115" s="1006"/>
      <c r="BQ115" s="974" t="s">
        <v>
451</v>
      </c>
      <c r="BR115" s="975"/>
      <c r="BS115" s="975"/>
      <c r="BT115" s="975"/>
      <c r="BU115" s="975"/>
      <c r="BV115" s="975" t="s">
        <v>
462</v>
      </c>
      <c r="BW115" s="975"/>
      <c r="BX115" s="975"/>
      <c r="BY115" s="975"/>
      <c r="BZ115" s="975"/>
      <c r="CA115" s="975" t="s">
        <v>
462</v>
      </c>
      <c r="CB115" s="975"/>
      <c r="CC115" s="975"/>
      <c r="CD115" s="975"/>
      <c r="CE115" s="975"/>
      <c r="CF115" s="969" t="s">
        <v>
451</v>
      </c>
      <c r="CG115" s="970"/>
      <c r="CH115" s="970"/>
      <c r="CI115" s="970"/>
      <c r="CJ115" s="970"/>
      <c r="CK115" s="1000"/>
      <c r="CL115" s="1001"/>
      <c r="CM115" s="1004" t="s">
        <v>
465</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
451</v>
      </c>
      <c r="DH115" s="1014"/>
      <c r="DI115" s="1014"/>
      <c r="DJ115" s="1014"/>
      <c r="DK115" s="1015"/>
      <c r="DL115" s="1016" t="s">
        <v>
451</v>
      </c>
      <c r="DM115" s="1014"/>
      <c r="DN115" s="1014"/>
      <c r="DO115" s="1014"/>
      <c r="DP115" s="1015"/>
      <c r="DQ115" s="1016" t="s">
        <v>
444</v>
      </c>
      <c r="DR115" s="1014"/>
      <c r="DS115" s="1014"/>
      <c r="DT115" s="1014"/>
      <c r="DU115" s="1015"/>
      <c r="DV115" s="1017" t="s">
        <v>
444</v>
      </c>
      <c r="DW115" s="1018"/>
      <c r="DX115" s="1018"/>
      <c r="DY115" s="1018"/>
      <c r="DZ115" s="1019"/>
    </row>
    <row r="116" spans="1:130" s="247" customFormat="1" ht="26.25" customHeight="1" x14ac:dyDescent="0.15">
      <c r="A116" s="1011"/>
      <c r="B116" s="1012"/>
      <c r="C116" s="1020" t="s">
        <v>
466</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t="s">
        <v>
451</v>
      </c>
      <c r="AB116" s="1014"/>
      <c r="AC116" s="1014"/>
      <c r="AD116" s="1014"/>
      <c r="AE116" s="1015"/>
      <c r="AF116" s="1016" t="s">
        <v>
451</v>
      </c>
      <c r="AG116" s="1014"/>
      <c r="AH116" s="1014"/>
      <c r="AI116" s="1014"/>
      <c r="AJ116" s="1015"/>
      <c r="AK116" s="1016" t="s">
        <v>
451</v>
      </c>
      <c r="AL116" s="1014"/>
      <c r="AM116" s="1014"/>
      <c r="AN116" s="1014"/>
      <c r="AO116" s="1015"/>
      <c r="AP116" s="1017" t="s">
        <v>
451</v>
      </c>
      <c r="AQ116" s="1018"/>
      <c r="AR116" s="1018"/>
      <c r="AS116" s="1018"/>
      <c r="AT116" s="1019"/>
      <c r="AU116" s="955"/>
      <c r="AV116" s="956"/>
      <c r="AW116" s="956"/>
      <c r="AX116" s="956"/>
      <c r="AY116" s="956"/>
      <c r="AZ116" s="1022" t="s">
        <v>
467</v>
      </c>
      <c r="BA116" s="1023"/>
      <c r="BB116" s="1023"/>
      <c r="BC116" s="1023"/>
      <c r="BD116" s="1023"/>
      <c r="BE116" s="1023"/>
      <c r="BF116" s="1023"/>
      <c r="BG116" s="1023"/>
      <c r="BH116" s="1023"/>
      <c r="BI116" s="1023"/>
      <c r="BJ116" s="1023"/>
      <c r="BK116" s="1023"/>
      <c r="BL116" s="1023"/>
      <c r="BM116" s="1023"/>
      <c r="BN116" s="1023"/>
      <c r="BO116" s="1023"/>
      <c r="BP116" s="1024"/>
      <c r="BQ116" s="974" t="s">
        <v>
451</v>
      </c>
      <c r="BR116" s="975"/>
      <c r="BS116" s="975"/>
      <c r="BT116" s="975"/>
      <c r="BU116" s="975"/>
      <c r="BV116" s="975" t="s">
        <v>
444</v>
      </c>
      <c r="BW116" s="975"/>
      <c r="BX116" s="975"/>
      <c r="BY116" s="975"/>
      <c r="BZ116" s="975"/>
      <c r="CA116" s="975" t="s">
        <v>
444</v>
      </c>
      <c r="CB116" s="975"/>
      <c r="CC116" s="975"/>
      <c r="CD116" s="975"/>
      <c r="CE116" s="975"/>
      <c r="CF116" s="969" t="s">
        <v>
451</v>
      </c>
      <c r="CG116" s="970"/>
      <c r="CH116" s="970"/>
      <c r="CI116" s="970"/>
      <c r="CJ116" s="970"/>
      <c r="CK116" s="1000"/>
      <c r="CL116" s="1001"/>
      <c r="CM116" s="971" t="s">
        <v>
468</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v>
113450</v>
      </c>
      <c r="DH116" s="1014"/>
      <c r="DI116" s="1014"/>
      <c r="DJ116" s="1014"/>
      <c r="DK116" s="1015"/>
      <c r="DL116" s="1016">
        <v>
83130</v>
      </c>
      <c r="DM116" s="1014"/>
      <c r="DN116" s="1014"/>
      <c r="DO116" s="1014"/>
      <c r="DP116" s="1015"/>
      <c r="DQ116" s="1016">
        <v>
52810</v>
      </c>
      <c r="DR116" s="1014"/>
      <c r="DS116" s="1014"/>
      <c r="DT116" s="1014"/>
      <c r="DU116" s="1015"/>
      <c r="DV116" s="1017">
        <v>
0.4</v>
      </c>
      <c r="DW116" s="1018"/>
      <c r="DX116" s="1018"/>
      <c r="DY116" s="1018"/>
      <c r="DZ116" s="1019"/>
    </row>
    <row r="117" spans="1:130" s="247" customFormat="1" ht="26.25" customHeight="1" x14ac:dyDescent="0.15">
      <c r="A117" s="959" t="s">
        <v>
191</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
469</v>
      </c>
      <c r="Z117" s="941"/>
      <c r="AA117" s="1031">
        <v>
2217345</v>
      </c>
      <c r="AB117" s="1032"/>
      <c r="AC117" s="1032"/>
      <c r="AD117" s="1032"/>
      <c r="AE117" s="1033"/>
      <c r="AF117" s="1034">
        <v>
2175143</v>
      </c>
      <c r="AG117" s="1032"/>
      <c r="AH117" s="1032"/>
      <c r="AI117" s="1032"/>
      <c r="AJ117" s="1033"/>
      <c r="AK117" s="1034">
        <v>
2047378</v>
      </c>
      <c r="AL117" s="1032"/>
      <c r="AM117" s="1032"/>
      <c r="AN117" s="1032"/>
      <c r="AO117" s="1033"/>
      <c r="AP117" s="1035"/>
      <c r="AQ117" s="1036"/>
      <c r="AR117" s="1036"/>
      <c r="AS117" s="1036"/>
      <c r="AT117" s="1037"/>
      <c r="AU117" s="955"/>
      <c r="AV117" s="956"/>
      <c r="AW117" s="956"/>
      <c r="AX117" s="956"/>
      <c r="AY117" s="956"/>
      <c r="AZ117" s="1022" t="s">
        <v>
470</v>
      </c>
      <c r="BA117" s="1023"/>
      <c r="BB117" s="1023"/>
      <c r="BC117" s="1023"/>
      <c r="BD117" s="1023"/>
      <c r="BE117" s="1023"/>
      <c r="BF117" s="1023"/>
      <c r="BG117" s="1023"/>
      <c r="BH117" s="1023"/>
      <c r="BI117" s="1023"/>
      <c r="BJ117" s="1023"/>
      <c r="BK117" s="1023"/>
      <c r="BL117" s="1023"/>
      <c r="BM117" s="1023"/>
      <c r="BN117" s="1023"/>
      <c r="BO117" s="1023"/>
      <c r="BP117" s="1024"/>
      <c r="BQ117" s="974" t="s">
        <v>
446</v>
      </c>
      <c r="BR117" s="975"/>
      <c r="BS117" s="975"/>
      <c r="BT117" s="975"/>
      <c r="BU117" s="975"/>
      <c r="BV117" s="975" t="s">
        <v>
451</v>
      </c>
      <c r="BW117" s="975"/>
      <c r="BX117" s="975"/>
      <c r="BY117" s="975"/>
      <c r="BZ117" s="975"/>
      <c r="CA117" s="975" t="s">
        <v>
451</v>
      </c>
      <c r="CB117" s="975"/>
      <c r="CC117" s="975"/>
      <c r="CD117" s="975"/>
      <c r="CE117" s="975"/>
      <c r="CF117" s="969" t="s">
        <v>
446</v>
      </c>
      <c r="CG117" s="970"/>
      <c r="CH117" s="970"/>
      <c r="CI117" s="970"/>
      <c r="CJ117" s="970"/>
      <c r="CK117" s="1000"/>
      <c r="CL117" s="1001"/>
      <c r="CM117" s="971" t="s">
        <v>
471</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
451</v>
      </c>
      <c r="DH117" s="1014"/>
      <c r="DI117" s="1014"/>
      <c r="DJ117" s="1014"/>
      <c r="DK117" s="1015"/>
      <c r="DL117" s="1016" t="s">
        <v>
444</v>
      </c>
      <c r="DM117" s="1014"/>
      <c r="DN117" s="1014"/>
      <c r="DO117" s="1014"/>
      <c r="DP117" s="1015"/>
      <c r="DQ117" s="1016" t="s">
        <v>
446</v>
      </c>
      <c r="DR117" s="1014"/>
      <c r="DS117" s="1014"/>
      <c r="DT117" s="1014"/>
      <c r="DU117" s="1015"/>
      <c r="DV117" s="1017" t="s">
        <v>
451</v>
      </c>
      <c r="DW117" s="1018"/>
      <c r="DX117" s="1018"/>
      <c r="DY117" s="1018"/>
      <c r="DZ117" s="1019"/>
    </row>
    <row r="118" spans="1:130" s="247" customFormat="1" ht="26.25" customHeight="1" x14ac:dyDescent="0.15">
      <c r="A118" s="959" t="s">
        <v>
439</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
437</v>
      </c>
      <c r="AB118" s="940"/>
      <c r="AC118" s="940"/>
      <c r="AD118" s="940"/>
      <c r="AE118" s="941"/>
      <c r="AF118" s="939" t="s">
        <v>
315</v>
      </c>
      <c r="AG118" s="940"/>
      <c r="AH118" s="940"/>
      <c r="AI118" s="940"/>
      <c r="AJ118" s="941"/>
      <c r="AK118" s="939" t="s">
        <v>
314</v>
      </c>
      <c r="AL118" s="940"/>
      <c r="AM118" s="940"/>
      <c r="AN118" s="940"/>
      <c r="AO118" s="941"/>
      <c r="AP118" s="1026" t="s">
        <v>
438</v>
      </c>
      <c r="AQ118" s="1027"/>
      <c r="AR118" s="1027"/>
      <c r="AS118" s="1027"/>
      <c r="AT118" s="1028"/>
      <c r="AU118" s="955"/>
      <c r="AV118" s="956"/>
      <c r="AW118" s="956"/>
      <c r="AX118" s="956"/>
      <c r="AY118" s="956"/>
      <c r="AZ118" s="1029" t="s">
        <v>
472</v>
      </c>
      <c r="BA118" s="1020"/>
      <c r="BB118" s="1020"/>
      <c r="BC118" s="1020"/>
      <c r="BD118" s="1020"/>
      <c r="BE118" s="1020"/>
      <c r="BF118" s="1020"/>
      <c r="BG118" s="1020"/>
      <c r="BH118" s="1020"/>
      <c r="BI118" s="1020"/>
      <c r="BJ118" s="1020"/>
      <c r="BK118" s="1020"/>
      <c r="BL118" s="1020"/>
      <c r="BM118" s="1020"/>
      <c r="BN118" s="1020"/>
      <c r="BO118" s="1020"/>
      <c r="BP118" s="1021"/>
      <c r="BQ118" s="1052" t="s">
        <v>
451</v>
      </c>
      <c r="BR118" s="1053"/>
      <c r="BS118" s="1053"/>
      <c r="BT118" s="1053"/>
      <c r="BU118" s="1053"/>
      <c r="BV118" s="1053" t="s">
        <v>
451</v>
      </c>
      <c r="BW118" s="1053"/>
      <c r="BX118" s="1053"/>
      <c r="BY118" s="1053"/>
      <c r="BZ118" s="1053"/>
      <c r="CA118" s="1053" t="s">
        <v>
451</v>
      </c>
      <c r="CB118" s="1053"/>
      <c r="CC118" s="1053"/>
      <c r="CD118" s="1053"/>
      <c r="CE118" s="1053"/>
      <c r="CF118" s="969" t="s">
        <v>
419</v>
      </c>
      <c r="CG118" s="970"/>
      <c r="CH118" s="970"/>
      <c r="CI118" s="970"/>
      <c r="CJ118" s="970"/>
      <c r="CK118" s="1000"/>
      <c r="CL118" s="1001"/>
      <c r="CM118" s="971" t="s">
        <v>
473</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
444</v>
      </c>
      <c r="DH118" s="1014"/>
      <c r="DI118" s="1014"/>
      <c r="DJ118" s="1014"/>
      <c r="DK118" s="1015"/>
      <c r="DL118" s="1016" t="s">
        <v>
444</v>
      </c>
      <c r="DM118" s="1014"/>
      <c r="DN118" s="1014"/>
      <c r="DO118" s="1014"/>
      <c r="DP118" s="1015"/>
      <c r="DQ118" s="1016" t="s">
        <v>
451</v>
      </c>
      <c r="DR118" s="1014"/>
      <c r="DS118" s="1014"/>
      <c r="DT118" s="1014"/>
      <c r="DU118" s="1015"/>
      <c r="DV118" s="1017" t="s">
        <v>
419</v>
      </c>
      <c r="DW118" s="1018"/>
      <c r="DX118" s="1018"/>
      <c r="DY118" s="1018"/>
      <c r="DZ118" s="1019"/>
    </row>
    <row r="119" spans="1:130" s="247" customFormat="1" ht="26.25" customHeight="1" x14ac:dyDescent="0.15">
      <c r="A119" s="1113" t="s">
        <v>
442</v>
      </c>
      <c r="B119" s="999"/>
      <c r="C119" s="978" t="s">
        <v>
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
451</v>
      </c>
      <c r="AB119" s="947"/>
      <c r="AC119" s="947"/>
      <c r="AD119" s="947"/>
      <c r="AE119" s="948"/>
      <c r="AF119" s="949" t="s">
        <v>
451</v>
      </c>
      <c r="AG119" s="947"/>
      <c r="AH119" s="947"/>
      <c r="AI119" s="947"/>
      <c r="AJ119" s="948"/>
      <c r="AK119" s="949" t="s">
        <v>
451</v>
      </c>
      <c r="AL119" s="947"/>
      <c r="AM119" s="947"/>
      <c r="AN119" s="947"/>
      <c r="AO119" s="948"/>
      <c r="AP119" s="950" t="s">
        <v>
451</v>
      </c>
      <c r="AQ119" s="951"/>
      <c r="AR119" s="951"/>
      <c r="AS119" s="951"/>
      <c r="AT119" s="952"/>
      <c r="AU119" s="957"/>
      <c r="AV119" s="958"/>
      <c r="AW119" s="958"/>
      <c r="AX119" s="958"/>
      <c r="AY119" s="958"/>
      <c r="AZ119" s="278" t="s">
        <v>
191</v>
      </c>
      <c r="BA119" s="278"/>
      <c r="BB119" s="278"/>
      <c r="BC119" s="278"/>
      <c r="BD119" s="278"/>
      <c r="BE119" s="278"/>
      <c r="BF119" s="278"/>
      <c r="BG119" s="278"/>
      <c r="BH119" s="278"/>
      <c r="BI119" s="278"/>
      <c r="BJ119" s="278"/>
      <c r="BK119" s="278"/>
      <c r="BL119" s="278"/>
      <c r="BM119" s="278"/>
      <c r="BN119" s="278"/>
      <c r="BO119" s="1030" t="s">
        <v>
474</v>
      </c>
      <c r="BP119" s="1061"/>
      <c r="BQ119" s="1052">
        <v>
27703810</v>
      </c>
      <c r="BR119" s="1053"/>
      <c r="BS119" s="1053"/>
      <c r="BT119" s="1053"/>
      <c r="BU119" s="1053"/>
      <c r="BV119" s="1053">
        <v>
27347190</v>
      </c>
      <c r="BW119" s="1053"/>
      <c r="BX119" s="1053"/>
      <c r="BY119" s="1053"/>
      <c r="BZ119" s="1053"/>
      <c r="CA119" s="1053">
        <v>
27002924</v>
      </c>
      <c r="CB119" s="1053"/>
      <c r="CC119" s="1053"/>
      <c r="CD119" s="1053"/>
      <c r="CE119" s="1053"/>
      <c r="CF119" s="1054"/>
      <c r="CG119" s="1055"/>
      <c r="CH119" s="1055"/>
      <c r="CI119" s="1055"/>
      <c r="CJ119" s="1056"/>
      <c r="CK119" s="1002"/>
      <c r="CL119" s="1003"/>
      <c r="CM119" s="1057" t="s">
        <v>
475</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
451</v>
      </c>
      <c r="DH119" s="1039"/>
      <c r="DI119" s="1039"/>
      <c r="DJ119" s="1039"/>
      <c r="DK119" s="1040"/>
      <c r="DL119" s="1038" t="s">
        <v>
451</v>
      </c>
      <c r="DM119" s="1039"/>
      <c r="DN119" s="1039"/>
      <c r="DO119" s="1039"/>
      <c r="DP119" s="1040"/>
      <c r="DQ119" s="1038" t="s">
        <v>
451</v>
      </c>
      <c r="DR119" s="1039"/>
      <c r="DS119" s="1039"/>
      <c r="DT119" s="1039"/>
      <c r="DU119" s="1040"/>
      <c r="DV119" s="1041" t="s">
        <v>
444</v>
      </c>
      <c r="DW119" s="1042"/>
      <c r="DX119" s="1042"/>
      <c r="DY119" s="1042"/>
      <c r="DZ119" s="1043"/>
    </row>
    <row r="120" spans="1:130" s="247" customFormat="1" ht="26.25" customHeight="1" x14ac:dyDescent="0.15">
      <c r="A120" s="1114"/>
      <c r="B120" s="1001"/>
      <c r="C120" s="971" t="s">
        <v>
450</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
444</v>
      </c>
      <c r="AB120" s="1014"/>
      <c r="AC120" s="1014"/>
      <c r="AD120" s="1014"/>
      <c r="AE120" s="1015"/>
      <c r="AF120" s="1016" t="s">
        <v>
444</v>
      </c>
      <c r="AG120" s="1014"/>
      <c r="AH120" s="1014"/>
      <c r="AI120" s="1014"/>
      <c r="AJ120" s="1015"/>
      <c r="AK120" s="1016" t="s">
        <v>
444</v>
      </c>
      <c r="AL120" s="1014"/>
      <c r="AM120" s="1014"/>
      <c r="AN120" s="1014"/>
      <c r="AO120" s="1015"/>
      <c r="AP120" s="1017" t="s">
        <v>
451</v>
      </c>
      <c r="AQ120" s="1018"/>
      <c r="AR120" s="1018"/>
      <c r="AS120" s="1018"/>
      <c r="AT120" s="1019"/>
      <c r="AU120" s="1044" t="s">
        <v>
476</v>
      </c>
      <c r="AV120" s="1045"/>
      <c r="AW120" s="1045"/>
      <c r="AX120" s="1045"/>
      <c r="AY120" s="1046"/>
      <c r="AZ120" s="995" t="s">
        <v>
477</v>
      </c>
      <c r="BA120" s="944"/>
      <c r="BB120" s="944"/>
      <c r="BC120" s="944"/>
      <c r="BD120" s="944"/>
      <c r="BE120" s="944"/>
      <c r="BF120" s="944"/>
      <c r="BG120" s="944"/>
      <c r="BH120" s="944"/>
      <c r="BI120" s="944"/>
      <c r="BJ120" s="944"/>
      <c r="BK120" s="944"/>
      <c r="BL120" s="944"/>
      <c r="BM120" s="944"/>
      <c r="BN120" s="944"/>
      <c r="BO120" s="944"/>
      <c r="BP120" s="945"/>
      <c r="BQ120" s="981">
        <v>
4227551</v>
      </c>
      <c r="BR120" s="982"/>
      <c r="BS120" s="982"/>
      <c r="BT120" s="982"/>
      <c r="BU120" s="982"/>
      <c r="BV120" s="982">
        <v>
4488254</v>
      </c>
      <c r="BW120" s="982"/>
      <c r="BX120" s="982"/>
      <c r="BY120" s="982"/>
      <c r="BZ120" s="982"/>
      <c r="CA120" s="982">
        <v>
4914696</v>
      </c>
      <c r="CB120" s="982"/>
      <c r="CC120" s="982"/>
      <c r="CD120" s="982"/>
      <c r="CE120" s="982"/>
      <c r="CF120" s="996">
        <v>
34.799999999999997</v>
      </c>
      <c r="CG120" s="997"/>
      <c r="CH120" s="997"/>
      <c r="CI120" s="997"/>
      <c r="CJ120" s="997"/>
      <c r="CK120" s="1062" t="s">
        <v>
478</v>
      </c>
      <c r="CL120" s="1063"/>
      <c r="CM120" s="1063"/>
      <c r="CN120" s="1063"/>
      <c r="CO120" s="1064"/>
      <c r="CP120" s="1070" t="s">
        <v>
479</v>
      </c>
      <c r="CQ120" s="1071"/>
      <c r="CR120" s="1071"/>
      <c r="CS120" s="1071"/>
      <c r="CT120" s="1071"/>
      <c r="CU120" s="1071"/>
      <c r="CV120" s="1071"/>
      <c r="CW120" s="1071"/>
      <c r="CX120" s="1071"/>
      <c r="CY120" s="1071"/>
      <c r="CZ120" s="1071"/>
      <c r="DA120" s="1071"/>
      <c r="DB120" s="1071"/>
      <c r="DC120" s="1071"/>
      <c r="DD120" s="1071"/>
      <c r="DE120" s="1071"/>
      <c r="DF120" s="1072"/>
      <c r="DG120" s="981">
        <v>
3198923</v>
      </c>
      <c r="DH120" s="982"/>
      <c r="DI120" s="982"/>
      <c r="DJ120" s="982"/>
      <c r="DK120" s="982"/>
      <c r="DL120" s="982">
        <v>
3209997</v>
      </c>
      <c r="DM120" s="982"/>
      <c r="DN120" s="982"/>
      <c r="DO120" s="982"/>
      <c r="DP120" s="982"/>
      <c r="DQ120" s="982">
        <v>
3079960</v>
      </c>
      <c r="DR120" s="982"/>
      <c r="DS120" s="982"/>
      <c r="DT120" s="982"/>
      <c r="DU120" s="982"/>
      <c r="DV120" s="983">
        <v>
21.8</v>
      </c>
      <c r="DW120" s="983"/>
      <c r="DX120" s="983"/>
      <c r="DY120" s="983"/>
      <c r="DZ120" s="984"/>
    </row>
    <row r="121" spans="1:130" s="247" customFormat="1" ht="26.25" customHeight="1" x14ac:dyDescent="0.15">
      <c r="A121" s="1114"/>
      <c r="B121" s="1001"/>
      <c r="C121" s="1022" t="s">
        <v>
480</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
451</v>
      </c>
      <c r="AB121" s="1014"/>
      <c r="AC121" s="1014"/>
      <c r="AD121" s="1014"/>
      <c r="AE121" s="1015"/>
      <c r="AF121" s="1016" t="s">
        <v>
451</v>
      </c>
      <c r="AG121" s="1014"/>
      <c r="AH121" s="1014"/>
      <c r="AI121" s="1014"/>
      <c r="AJ121" s="1015"/>
      <c r="AK121" s="1016" t="s">
        <v>
419</v>
      </c>
      <c r="AL121" s="1014"/>
      <c r="AM121" s="1014"/>
      <c r="AN121" s="1014"/>
      <c r="AO121" s="1015"/>
      <c r="AP121" s="1017" t="s">
        <v>
451</v>
      </c>
      <c r="AQ121" s="1018"/>
      <c r="AR121" s="1018"/>
      <c r="AS121" s="1018"/>
      <c r="AT121" s="1019"/>
      <c r="AU121" s="1047"/>
      <c r="AV121" s="1048"/>
      <c r="AW121" s="1048"/>
      <c r="AX121" s="1048"/>
      <c r="AY121" s="1049"/>
      <c r="AZ121" s="1004" t="s">
        <v>
481</v>
      </c>
      <c r="BA121" s="1005"/>
      <c r="BB121" s="1005"/>
      <c r="BC121" s="1005"/>
      <c r="BD121" s="1005"/>
      <c r="BE121" s="1005"/>
      <c r="BF121" s="1005"/>
      <c r="BG121" s="1005"/>
      <c r="BH121" s="1005"/>
      <c r="BI121" s="1005"/>
      <c r="BJ121" s="1005"/>
      <c r="BK121" s="1005"/>
      <c r="BL121" s="1005"/>
      <c r="BM121" s="1005"/>
      <c r="BN121" s="1005"/>
      <c r="BO121" s="1005"/>
      <c r="BP121" s="1006"/>
      <c r="BQ121" s="974">
        <v>
4133254</v>
      </c>
      <c r="BR121" s="975"/>
      <c r="BS121" s="975"/>
      <c r="BT121" s="975"/>
      <c r="BU121" s="975"/>
      <c r="BV121" s="975">
        <v>
3951241</v>
      </c>
      <c r="BW121" s="975"/>
      <c r="BX121" s="975"/>
      <c r="BY121" s="975"/>
      <c r="BZ121" s="975"/>
      <c r="CA121" s="975">
        <v>
3753216</v>
      </c>
      <c r="CB121" s="975"/>
      <c r="CC121" s="975"/>
      <c r="CD121" s="975"/>
      <c r="CE121" s="975"/>
      <c r="CF121" s="969">
        <v>
26.6</v>
      </c>
      <c r="CG121" s="970"/>
      <c r="CH121" s="970"/>
      <c r="CI121" s="970"/>
      <c r="CJ121" s="970"/>
      <c r="CK121" s="1065"/>
      <c r="CL121" s="1066"/>
      <c r="CM121" s="1066"/>
      <c r="CN121" s="1066"/>
      <c r="CO121" s="1067"/>
      <c r="CP121" s="1075" t="s">
        <v>
482</v>
      </c>
      <c r="CQ121" s="1076"/>
      <c r="CR121" s="1076"/>
      <c r="CS121" s="1076"/>
      <c r="CT121" s="1076"/>
      <c r="CU121" s="1076"/>
      <c r="CV121" s="1076"/>
      <c r="CW121" s="1076"/>
      <c r="CX121" s="1076"/>
      <c r="CY121" s="1076"/>
      <c r="CZ121" s="1076"/>
      <c r="DA121" s="1076"/>
      <c r="DB121" s="1076"/>
      <c r="DC121" s="1076"/>
      <c r="DD121" s="1076"/>
      <c r="DE121" s="1076"/>
      <c r="DF121" s="1077"/>
      <c r="DG121" s="974" t="s">
        <v>
444</v>
      </c>
      <c r="DH121" s="975"/>
      <c r="DI121" s="975"/>
      <c r="DJ121" s="975"/>
      <c r="DK121" s="975"/>
      <c r="DL121" s="975" t="s">
        <v>
419</v>
      </c>
      <c r="DM121" s="975"/>
      <c r="DN121" s="975"/>
      <c r="DO121" s="975"/>
      <c r="DP121" s="975"/>
      <c r="DQ121" s="975" t="s">
        <v>
419</v>
      </c>
      <c r="DR121" s="975"/>
      <c r="DS121" s="975"/>
      <c r="DT121" s="975"/>
      <c r="DU121" s="975"/>
      <c r="DV121" s="976" t="s">
        <v>
451</v>
      </c>
      <c r="DW121" s="976"/>
      <c r="DX121" s="976"/>
      <c r="DY121" s="976"/>
      <c r="DZ121" s="977"/>
    </row>
    <row r="122" spans="1:130" s="247" customFormat="1" ht="26.25" customHeight="1" x14ac:dyDescent="0.15">
      <c r="A122" s="1114"/>
      <c r="B122" s="1001"/>
      <c r="C122" s="971" t="s">
        <v>
461</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
444</v>
      </c>
      <c r="AB122" s="1014"/>
      <c r="AC122" s="1014"/>
      <c r="AD122" s="1014"/>
      <c r="AE122" s="1015"/>
      <c r="AF122" s="1016" t="s">
        <v>
451</v>
      </c>
      <c r="AG122" s="1014"/>
      <c r="AH122" s="1014"/>
      <c r="AI122" s="1014"/>
      <c r="AJ122" s="1015"/>
      <c r="AK122" s="1016" t="s">
        <v>
419</v>
      </c>
      <c r="AL122" s="1014"/>
      <c r="AM122" s="1014"/>
      <c r="AN122" s="1014"/>
      <c r="AO122" s="1015"/>
      <c r="AP122" s="1017" t="s">
        <v>
451</v>
      </c>
      <c r="AQ122" s="1018"/>
      <c r="AR122" s="1018"/>
      <c r="AS122" s="1018"/>
      <c r="AT122" s="1019"/>
      <c r="AU122" s="1047"/>
      <c r="AV122" s="1048"/>
      <c r="AW122" s="1048"/>
      <c r="AX122" s="1048"/>
      <c r="AY122" s="1049"/>
      <c r="AZ122" s="1029" t="s">
        <v>
483</v>
      </c>
      <c r="BA122" s="1020"/>
      <c r="BB122" s="1020"/>
      <c r="BC122" s="1020"/>
      <c r="BD122" s="1020"/>
      <c r="BE122" s="1020"/>
      <c r="BF122" s="1020"/>
      <c r="BG122" s="1020"/>
      <c r="BH122" s="1020"/>
      <c r="BI122" s="1020"/>
      <c r="BJ122" s="1020"/>
      <c r="BK122" s="1020"/>
      <c r="BL122" s="1020"/>
      <c r="BM122" s="1020"/>
      <c r="BN122" s="1020"/>
      <c r="BO122" s="1020"/>
      <c r="BP122" s="1021"/>
      <c r="BQ122" s="1052">
        <v>
16809077</v>
      </c>
      <c r="BR122" s="1053"/>
      <c r="BS122" s="1053"/>
      <c r="BT122" s="1053"/>
      <c r="BU122" s="1053"/>
      <c r="BV122" s="1053">
        <v>
16878818</v>
      </c>
      <c r="BW122" s="1053"/>
      <c r="BX122" s="1053"/>
      <c r="BY122" s="1053"/>
      <c r="BZ122" s="1053"/>
      <c r="CA122" s="1053">
        <v>
16896253</v>
      </c>
      <c r="CB122" s="1053"/>
      <c r="CC122" s="1053"/>
      <c r="CD122" s="1053"/>
      <c r="CE122" s="1053"/>
      <c r="CF122" s="1073">
        <v>
119.5</v>
      </c>
      <c r="CG122" s="1074"/>
      <c r="CH122" s="1074"/>
      <c r="CI122" s="1074"/>
      <c r="CJ122" s="1074"/>
      <c r="CK122" s="1065"/>
      <c r="CL122" s="1066"/>
      <c r="CM122" s="1066"/>
      <c r="CN122" s="1066"/>
      <c r="CO122" s="1067"/>
      <c r="CP122" s="1075" t="s">
        <v>
484</v>
      </c>
      <c r="CQ122" s="1076"/>
      <c r="CR122" s="1076"/>
      <c r="CS122" s="1076"/>
      <c r="CT122" s="1076"/>
      <c r="CU122" s="1076"/>
      <c r="CV122" s="1076"/>
      <c r="CW122" s="1076"/>
      <c r="CX122" s="1076"/>
      <c r="CY122" s="1076"/>
      <c r="CZ122" s="1076"/>
      <c r="DA122" s="1076"/>
      <c r="DB122" s="1076"/>
      <c r="DC122" s="1076"/>
      <c r="DD122" s="1076"/>
      <c r="DE122" s="1076"/>
      <c r="DF122" s="1077"/>
      <c r="DG122" s="974" t="s">
        <v>
451</v>
      </c>
      <c r="DH122" s="975"/>
      <c r="DI122" s="975"/>
      <c r="DJ122" s="975"/>
      <c r="DK122" s="975"/>
      <c r="DL122" s="975" t="s">
        <v>
444</v>
      </c>
      <c r="DM122" s="975"/>
      <c r="DN122" s="975"/>
      <c r="DO122" s="975"/>
      <c r="DP122" s="975"/>
      <c r="DQ122" s="975" t="s">
        <v>
419</v>
      </c>
      <c r="DR122" s="975"/>
      <c r="DS122" s="975"/>
      <c r="DT122" s="975"/>
      <c r="DU122" s="975"/>
      <c r="DV122" s="976" t="s">
        <v>
444</v>
      </c>
      <c r="DW122" s="976"/>
      <c r="DX122" s="976"/>
      <c r="DY122" s="976"/>
      <c r="DZ122" s="977"/>
    </row>
    <row r="123" spans="1:130" s="247" customFormat="1" ht="26.25" customHeight="1" x14ac:dyDescent="0.15">
      <c r="A123" s="1114"/>
      <c r="B123" s="1001"/>
      <c r="C123" s="971" t="s">
        <v>
468</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v>
31291</v>
      </c>
      <c r="AB123" s="1014"/>
      <c r="AC123" s="1014"/>
      <c r="AD123" s="1014"/>
      <c r="AE123" s="1015"/>
      <c r="AF123" s="1016">
        <v>
31301</v>
      </c>
      <c r="AG123" s="1014"/>
      <c r="AH123" s="1014"/>
      <c r="AI123" s="1014"/>
      <c r="AJ123" s="1015"/>
      <c r="AK123" s="1016">
        <v>
30430</v>
      </c>
      <c r="AL123" s="1014"/>
      <c r="AM123" s="1014"/>
      <c r="AN123" s="1014"/>
      <c r="AO123" s="1015"/>
      <c r="AP123" s="1017">
        <v>
0.2</v>
      </c>
      <c r="AQ123" s="1018"/>
      <c r="AR123" s="1018"/>
      <c r="AS123" s="1018"/>
      <c r="AT123" s="1019"/>
      <c r="AU123" s="1050"/>
      <c r="AV123" s="1051"/>
      <c r="AW123" s="1051"/>
      <c r="AX123" s="1051"/>
      <c r="AY123" s="1051"/>
      <c r="AZ123" s="278" t="s">
        <v>
191</v>
      </c>
      <c r="BA123" s="278"/>
      <c r="BB123" s="278"/>
      <c r="BC123" s="278"/>
      <c r="BD123" s="278"/>
      <c r="BE123" s="278"/>
      <c r="BF123" s="278"/>
      <c r="BG123" s="278"/>
      <c r="BH123" s="278"/>
      <c r="BI123" s="278"/>
      <c r="BJ123" s="278"/>
      <c r="BK123" s="278"/>
      <c r="BL123" s="278"/>
      <c r="BM123" s="278"/>
      <c r="BN123" s="278"/>
      <c r="BO123" s="1030" t="s">
        <v>
485</v>
      </c>
      <c r="BP123" s="1061"/>
      <c r="BQ123" s="1120">
        <v>
25169882</v>
      </c>
      <c r="BR123" s="1121"/>
      <c r="BS123" s="1121"/>
      <c r="BT123" s="1121"/>
      <c r="BU123" s="1121"/>
      <c r="BV123" s="1121">
        <v>
25318313</v>
      </c>
      <c r="BW123" s="1121"/>
      <c r="BX123" s="1121"/>
      <c r="BY123" s="1121"/>
      <c r="BZ123" s="1121"/>
      <c r="CA123" s="1121">
        <v>
25564165</v>
      </c>
      <c r="CB123" s="1121"/>
      <c r="CC123" s="1121"/>
      <c r="CD123" s="1121"/>
      <c r="CE123" s="1121"/>
      <c r="CF123" s="1054"/>
      <c r="CG123" s="1055"/>
      <c r="CH123" s="1055"/>
      <c r="CI123" s="1055"/>
      <c r="CJ123" s="1056"/>
      <c r="CK123" s="1065"/>
      <c r="CL123" s="1066"/>
      <c r="CM123" s="1066"/>
      <c r="CN123" s="1066"/>
      <c r="CO123" s="1067"/>
      <c r="CP123" s="1075" t="s">
        <v>
486</v>
      </c>
      <c r="CQ123" s="1076"/>
      <c r="CR123" s="1076"/>
      <c r="CS123" s="1076"/>
      <c r="CT123" s="1076"/>
      <c r="CU123" s="1076"/>
      <c r="CV123" s="1076"/>
      <c r="CW123" s="1076"/>
      <c r="CX123" s="1076"/>
      <c r="CY123" s="1076"/>
      <c r="CZ123" s="1076"/>
      <c r="DA123" s="1076"/>
      <c r="DB123" s="1076"/>
      <c r="DC123" s="1076"/>
      <c r="DD123" s="1076"/>
      <c r="DE123" s="1076"/>
      <c r="DF123" s="1077"/>
      <c r="DG123" s="1013" t="s">
        <v>
444</v>
      </c>
      <c r="DH123" s="1014"/>
      <c r="DI123" s="1014"/>
      <c r="DJ123" s="1014"/>
      <c r="DK123" s="1015"/>
      <c r="DL123" s="1016" t="s">
        <v>
444</v>
      </c>
      <c r="DM123" s="1014"/>
      <c r="DN123" s="1014"/>
      <c r="DO123" s="1014"/>
      <c r="DP123" s="1015"/>
      <c r="DQ123" s="1016" t="s">
        <v>
444</v>
      </c>
      <c r="DR123" s="1014"/>
      <c r="DS123" s="1014"/>
      <c r="DT123" s="1014"/>
      <c r="DU123" s="1015"/>
      <c r="DV123" s="1017" t="s">
        <v>
419</v>
      </c>
      <c r="DW123" s="1018"/>
      <c r="DX123" s="1018"/>
      <c r="DY123" s="1018"/>
      <c r="DZ123" s="1019"/>
    </row>
    <row r="124" spans="1:130" s="247" customFormat="1" ht="26.25" customHeight="1" thickBot="1" x14ac:dyDescent="0.2">
      <c r="A124" s="1114"/>
      <c r="B124" s="1001"/>
      <c r="C124" s="971" t="s">
        <v>
471</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
451</v>
      </c>
      <c r="AB124" s="1014"/>
      <c r="AC124" s="1014"/>
      <c r="AD124" s="1014"/>
      <c r="AE124" s="1015"/>
      <c r="AF124" s="1016" t="s">
        <v>
451</v>
      </c>
      <c r="AG124" s="1014"/>
      <c r="AH124" s="1014"/>
      <c r="AI124" s="1014"/>
      <c r="AJ124" s="1015"/>
      <c r="AK124" s="1016" t="s">
        <v>
444</v>
      </c>
      <c r="AL124" s="1014"/>
      <c r="AM124" s="1014"/>
      <c r="AN124" s="1014"/>
      <c r="AO124" s="1015"/>
      <c r="AP124" s="1017" t="s">
        <v>
444</v>
      </c>
      <c r="AQ124" s="1018"/>
      <c r="AR124" s="1018"/>
      <c r="AS124" s="1018"/>
      <c r="AT124" s="1019"/>
      <c r="AU124" s="1116" t="s">
        <v>
487</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v>
17.899999999999999</v>
      </c>
      <c r="BR124" s="1083"/>
      <c r="BS124" s="1083"/>
      <c r="BT124" s="1083"/>
      <c r="BU124" s="1083"/>
      <c r="BV124" s="1083">
        <v>
14.3</v>
      </c>
      <c r="BW124" s="1083"/>
      <c r="BX124" s="1083"/>
      <c r="BY124" s="1083"/>
      <c r="BZ124" s="1083"/>
      <c r="CA124" s="1083">
        <v>
10.1</v>
      </c>
      <c r="CB124" s="1083"/>
      <c r="CC124" s="1083"/>
      <c r="CD124" s="1083"/>
      <c r="CE124" s="1083"/>
      <c r="CF124" s="1084"/>
      <c r="CG124" s="1085"/>
      <c r="CH124" s="1085"/>
      <c r="CI124" s="1085"/>
      <c r="CJ124" s="1086"/>
      <c r="CK124" s="1068"/>
      <c r="CL124" s="1068"/>
      <c r="CM124" s="1068"/>
      <c r="CN124" s="1068"/>
      <c r="CO124" s="1069"/>
      <c r="CP124" s="1075" t="s">
        <v>
488</v>
      </c>
      <c r="CQ124" s="1076"/>
      <c r="CR124" s="1076"/>
      <c r="CS124" s="1076"/>
      <c r="CT124" s="1076"/>
      <c r="CU124" s="1076"/>
      <c r="CV124" s="1076"/>
      <c r="CW124" s="1076"/>
      <c r="CX124" s="1076"/>
      <c r="CY124" s="1076"/>
      <c r="CZ124" s="1076"/>
      <c r="DA124" s="1076"/>
      <c r="DB124" s="1076"/>
      <c r="DC124" s="1076"/>
      <c r="DD124" s="1076"/>
      <c r="DE124" s="1076"/>
      <c r="DF124" s="1077"/>
      <c r="DG124" s="1060" t="s">
        <v>
444</v>
      </c>
      <c r="DH124" s="1039"/>
      <c r="DI124" s="1039"/>
      <c r="DJ124" s="1039"/>
      <c r="DK124" s="1040"/>
      <c r="DL124" s="1038" t="s">
        <v>
451</v>
      </c>
      <c r="DM124" s="1039"/>
      <c r="DN124" s="1039"/>
      <c r="DO124" s="1039"/>
      <c r="DP124" s="1040"/>
      <c r="DQ124" s="1038" t="s">
        <v>
451</v>
      </c>
      <c r="DR124" s="1039"/>
      <c r="DS124" s="1039"/>
      <c r="DT124" s="1039"/>
      <c r="DU124" s="1040"/>
      <c r="DV124" s="1041" t="s">
        <v>
444</v>
      </c>
      <c r="DW124" s="1042"/>
      <c r="DX124" s="1042"/>
      <c r="DY124" s="1042"/>
      <c r="DZ124" s="1043"/>
    </row>
    <row r="125" spans="1:130" s="247" customFormat="1" ht="26.25" customHeight="1" x14ac:dyDescent="0.15">
      <c r="A125" s="1114"/>
      <c r="B125" s="1001"/>
      <c r="C125" s="971" t="s">
        <v>
473</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
444</v>
      </c>
      <c r="AB125" s="1014"/>
      <c r="AC125" s="1014"/>
      <c r="AD125" s="1014"/>
      <c r="AE125" s="1015"/>
      <c r="AF125" s="1016" t="s">
        <v>
444</v>
      </c>
      <c r="AG125" s="1014"/>
      <c r="AH125" s="1014"/>
      <c r="AI125" s="1014"/>
      <c r="AJ125" s="1015"/>
      <c r="AK125" s="1016" t="s">
        <v>
444</v>
      </c>
      <c r="AL125" s="1014"/>
      <c r="AM125" s="1014"/>
      <c r="AN125" s="1014"/>
      <c r="AO125" s="1015"/>
      <c r="AP125" s="1017" t="s">
        <v>
444</v>
      </c>
      <c r="AQ125" s="1018"/>
      <c r="AR125" s="1018"/>
      <c r="AS125" s="1018"/>
      <c r="AT125" s="101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8" t="s">
        <v>
489</v>
      </c>
      <c r="CL125" s="1063"/>
      <c r="CM125" s="1063"/>
      <c r="CN125" s="1063"/>
      <c r="CO125" s="1064"/>
      <c r="CP125" s="995" t="s">
        <v>
490</v>
      </c>
      <c r="CQ125" s="944"/>
      <c r="CR125" s="944"/>
      <c r="CS125" s="944"/>
      <c r="CT125" s="944"/>
      <c r="CU125" s="944"/>
      <c r="CV125" s="944"/>
      <c r="CW125" s="944"/>
      <c r="CX125" s="944"/>
      <c r="CY125" s="944"/>
      <c r="CZ125" s="944"/>
      <c r="DA125" s="944"/>
      <c r="DB125" s="944"/>
      <c r="DC125" s="944"/>
      <c r="DD125" s="944"/>
      <c r="DE125" s="944"/>
      <c r="DF125" s="945"/>
      <c r="DG125" s="981" t="s">
        <v>
451</v>
      </c>
      <c r="DH125" s="982"/>
      <c r="DI125" s="982"/>
      <c r="DJ125" s="982"/>
      <c r="DK125" s="982"/>
      <c r="DL125" s="982" t="s">
        <v>
451</v>
      </c>
      <c r="DM125" s="982"/>
      <c r="DN125" s="982"/>
      <c r="DO125" s="982"/>
      <c r="DP125" s="982"/>
      <c r="DQ125" s="982" t="s">
        <v>
451</v>
      </c>
      <c r="DR125" s="982"/>
      <c r="DS125" s="982"/>
      <c r="DT125" s="982"/>
      <c r="DU125" s="982"/>
      <c r="DV125" s="983" t="s">
        <v>
451</v>
      </c>
      <c r="DW125" s="983"/>
      <c r="DX125" s="983"/>
      <c r="DY125" s="983"/>
      <c r="DZ125" s="984"/>
    </row>
    <row r="126" spans="1:130" s="247" customFormat="1" ht="26.25" customHeight="1" thickBot="1" x14ac:dyDescent="0.2">
      <c r="A126" s="1114"/>
      <c r="B126" s="1001"/>
      <c r="C126" s="971" t="s">
        <v>
475</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t="s">
        <v>
444</v>
      </c>
      <c r="AB126" s="1014"/>
      <c r="AC126" s="1014"/>
      <c r="AD126" s="1014"/>
      <c r="AE126" s="1015"/>
      <c r="AF126" s="1016" t="s">
        <v>
444</v>
      </c>
      <c r="AG126" s="1014"/>
      <c r="AH126" s="1014"/>
      <c r="AI126" s="1014"/>
      <c r="AJ126" s="1015"/>
      <c r="AK126" s="1016" t="s">
        <v>
451</v>
      </c>
      <c r="AL126" s="1014"/>
      <c r="AM126" s="1014"/>
      <c r="AN126" s="1014"/>
      <c r="AO126" s="1015"/>
      <c r="AP126" s="1017" t="s">
        <v>
444</v>
      </c>
      <c r="AQ126" s="1018"/>
      <c r="AR126" s="1018"/>
      <c r="AS126" s="1018"/>
      <c r="AT126" s="101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9"/>
      <c r="CL126" s="1066"/>
      <c r="CM126" s="1066"/>
      <c r="CN126" s="1066"/>
      <c r="CO126" s="1067"/>
      <c r="CP126" s="1004" t="s">
        <v>
491</v>
      </c>
      <c r="CQ126" s="1005"/>
      <c r="CR126" s="1005"/>
      <c r="CS126" s="1005"/>
      <c r="CT126" s="1005"/>
      <c r="CU126" s="1005"/>
      <c r="CV126" s="1005"/>
      <c r="CW126" s="1005"/>
      <c r="CX126" s="1005"/>
      <c r="CY126" s="1005"/>
      <c r="CZ126" s="1005"/>
      <c r="DA126" s="1005"/>
      <c r="DB126" s="1005"/>
      <c r="DC126" s="1005"/>
      <c r="DD126" s="1005"/>
      <c r="DE126" s="1005"/>
      <c r="DF126" s="1006"/>
      <c r="DG126" s="974" t="s">
        <v>
451</v>
      </c>
      <c r="DH126" s="975"/>
      <c r="DI126" s="975"/>
      <c r="DJ126" s="975"/>
      <c r="DK126" s="975"/>
      <c r="DL126" s="975" t="s">
        <v>
451</v>
      </c>
      <c r="DM126" s="975"/>
      <c r="DN126" s="975"/>
      <c r="DO126" s="975"/>
      <c r="DP126" s="975"/>
      <c r="DQ126" s="975" t="s">
        <v>
444</v>
      </c>
      <c r="DR126" s="975"/>
      <c r="DS126" s="975"/>
      <c r="DT126" s="975"/>
      <c r="DU126" s="975"/>
      <c r="DV126" s="976" t="s">
        <v>
444</v>
      </c>
      <c r="DW126" s="976"/>
      <c r="DX126" s="976"/>
      <c r="DY126" s="976"/>
      <c r="DZ126" s="977"/>
    </row>
    <row r="127" spans="1:130" s="247" customFormat="1" ht="26.25" customHeight="1" x14ac:dyDescent="0.15">
      <c r="A127" s="1115"/>
      <c r="B127" s="1003"/>
      <c r="C127" s="1057" t="s">
        <v>
492</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v>
3953</v>
      </c>
      <c r="AB127" s="1014"/>
      <c r="AC127" s="1014"/>
      <c r="AD127" s="1014"/>
      <c r="AE127" s="1015"/>
      <c r="AF127" s="1016">
        <v>
3835</v>
      </c>
      <c r="AG127" s="1014"/>
      <c r="AH127" s="1014"/>
      <c r="AI127" s="1014"/>
      <c r="AJ127" s="1015"/>
      <c r="AK127" s="1016">
        <v>
4024</v>
      </c>
      <c r="AL127" s="1014"/>
      <c r="AM127" s="1014"/>
      <c r="AN127" s="1014"/>
      <c r="AO127" s="1015"/>
      <c r="AP127" s="1017">
        <v>
0</v>
      </c>
      <c r="AQ127" s="1018"/>
      <c r="AR127" s="1018"/>
      <c r="AS127" s="1018"/>
      <c r="AT127" s="1019"/>
      <c r="AU127" s="283"/>
      <c r="AV127" s="283"/>
      <c r="AW127" s="283"/>
      <c r="AX127" s="1087" t="s">
        <v>
493</v>
      </c>
      <c r="AY127" s="1088"/>
      <c r="AZ127" s="1088"/>
      <c r="BA127" s="1088"/>
      <c r="BB127" s="1088"/>
      <c r="BC127" s="1088"/>
      <c r="BD127" s="1088"/>
      <c r="BE127" s="1089"/>
      <c r="BF127" s="1090" t="s">
        <v>
494</v>
      </c>
      <c r="BG127" s="1088"/>
      <c r="BH127" s="1088"/>
      <c r="BI127" s="1088"/>
      <c r="BJ127" s="1088"/>
      <c r="BK127" s="1088"/>
      <c r="BL127" s="1089"/>
      <c r="BM127" s="1090" t="s">
        <v>
495</v>
      </c>
      <c r="BN127" s="1088"/>
      <c r="BO127" s="1088"/>
      <c r="BP127" s="1088"/>
      <c r="BQ127" s="1088"/>
      <c r="BR127" s="1088"/>
      <c r="BS127" s="1089"/>
      <c r="BT127" s="1090" t="s">
        <v>
496</v>
      </c>
      <c r="BU127" s="1088"/>
      <c r="BV127" s="1088"/>
      <c r="BW127" s="1088"/>
      <c r="BX127" s="1088"/>
      <c r="BY127" s="1088"/>
      <c r="BZ127" s="1112"/>
      <c r="CA127" s="283"/>
      <c r="CB127" s="283"/>
      <c r="CC127" s="283"/>
      <c r="CD127" s="284"/>
      <c r="CE127" s="284"/>
      <c r="CF127" s="284"/>
      <c r="CG127" s="281"/>
      <c r="CH127" s="281"/>
      <c r="CI127" s="281"/>
      <c r="CJ127" s="282"/>
      <c r="CK127" s="1079"/>
      <c r="CL127" s="1066"/>
      <c r="CM127" s="1066"/>
      <c r="CN127" s="1066"/>
      <c r="CO127" s="1067"/>
      <c r="CP127" s="1004" t="s">
        <v>
497</v>
      </c>
      <c r="CQ127" s="1005"/>
      <c r="CR127" s="1005"/>
      <c r="CS127" s="1005"/>
      <c r="CT127" s="1005"/>
      <c r="CU127" s="1005"/>
      <c r="CV127" s="1005"/>
      <c r="CW127" s="1005"/>
      <c r="CX127" s="1005"/>
      <c r="CY127" s="1005"/>
      <c r="CZ127" s="1005"/>
      <c r="DA127" s="1005"/>
      <c r="DB127" s="1005"/>
      <c r="DC127" s="1005"/>
      <c r="DD127" s="1005"/>
      <c r="DE127" s="1005"/>
      <c r="DF127" s="1006"/>
      <c r="DG127" s="974" t="s">
        <v>
444</v>
      </c>
      <c r="DH127" s="975"/>
      <c r="DI127" s="975"/>
      <c r="DJ127" s="975"/>
      <c r="DK127" s="975"/>
      <c r="DL127" s="975" t="s">
        <v>
444</v>
      </c>
      <c r="DM127" s="975"/>
      <c r="DN127" s="975"/>
      <c r="DO127" s="975"/>
      <c r="DP127" s="975"/>
      <c r="DQ127" s="975" t="s">
        <v>
451</v>
      </c>
      <c r="DR127" s="975"/>
      <c r="DS127" s="975"/>
      <c r="DT127" s="975"/>
      <c r="DU127" s="975"/>
      <c r="DV127" s="976" t="s">
        <v>
444</v>
      </c>
      <c r="DW127" s="976"/>
      <c r="DX127" s="976"/>
      <c r="DY127" s="976"/>
      <c r="DZ127" s="977"/>
    </row>
    <row r="128" spans="1:130" s="247" customFormat="1" ht="26.25" customHeight="1" thickBot="1" x14ac:dyDescent="0.2">
      <c r="A128" s="1098" t="s">
        <v>
498</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
499</v>
      </c>
      <c r="X128" s="1100"/>
      <c r="Y128" s="1100"/>
      <c r="Z128" s="1101"/>
      <c r="AA128" s="1102">
        <v>
529960</v>
      </c>
      <c r="AB128" s="1103"/>
      <c r="AC128" s="1103"/>
      <c r="AD128" s="1103"/>
      <c r="AE128" s="1104"/>
      <c r="AF128" s="1105">
        <v>
474485</v>
      </c>
      <c r="AG128" s="1103"/>
      <c r="AH128" s="1103"/>
      <c r="AI128" s="1103"/>
      <c r="AJ128" s="1104"/>
      <c r="AK128" s="1105">
        <v>
398233</v>
      </c>
      <c r="AL128" s="1103"/>
      <c r="AM128" s="1103"/>
      <c r="AN128" s="1103"/>
      <c r="AO128" s="1104"/>
      <c r="AP128" s="1106"/>
      <c r="AQ128" s="1107"/>
      <c r="AR128" s="1107"/>
      <c r="AS128" s="1107"/>
      <c r="AT128" s="1108"/>
      <c r="AU128" s="283"/>
      <c r="AV128" s="283"/>
      <c r="AW128" s="283"/>
      <c r="AX128" s="943" t="s">
        <v>
500</v>
      </c>
      <c r="AY128" s="944"/>
      <c r="AZ128" s="944"/>
      <c r="BA128" s="944"/>
      <c r="BB128" s="944"/>
      <c r="BC128" s="944"/>
      <c r="BD128" s="944"/>
      <c r="BE128" s="945"/>
      <c r="BF128" s="1109" t="s">
        <v>
444</v>
      </c>
      <c r="BG128" s="1110"/>
      <c r="BH128" s="1110"/>
      <c r="BI128" s="1110"/>
      <c r="BJ128" s="1110"/>
      <c r="BK128" s="1110"/>
      <c r="BL128" s="1111"/>
      <c r="BM128" s="1109">
        <v>
12.74</v>
      </c>
      <c r="BN128" s="1110"/>
      <c r="BO128" s="1110"/>
      <c r="BP128" s="1110"/>
      <c r="BQ128" s="1110"/>
      <c r="BR128" s="1110"/>
      <c r="BS128" s="1111"/>
      <c r="BT128" s="1109">
        <v>
20</v>
      </c>
      <c r="BU128" s="1110"/>
      <c r="BV128" s="1110"/>
      <c r="BW128" s="1110"/>
      <c r="BX128" s="1110"/>
      <c r="BY128" s="1110"/>
      <c r="BZ128" s="1134"/>
      <c r="CA128" s="284"/>
      <c r="CB128" s="284"/>
      <c r="CC128" s="284"/>
      <c r="CD128" s="284"/>
      <c r="CE128" s="284"/>
      <c r="CF128" s="284"/>
      <c r="CG128" s="281"/>
      <c r="CH128" s="281"/>
      <c r="CI128" s="281"/>
      <c r="CJ128" s="282"/>
      <c r="CK128" s="1080"/>
      <c r="CL128" s="1081"/>
      <c r="CM128" s="1081"/>
      <c r="CN128" s="1081"/>
      <c r="CO128" s="1082"/>
      <c r="CP128" s="1091" t="s">
        <v>
501</v>
      </c>
      <c r="CQ128" s="1092"/>
      <c r="CR128" s="1092"/>
      <c r="CS128" s="1092"/>
      <c r="CT128" s="1092"/>
      <c r="CU128" s="1092"/>
      <c r="CV128" s="1092"/>
      <c r="CW128" s="1092"/>
      <c r="CX128" s="1092"/>
      <c r="CY128" s="1092"/>
      <c r="CZ128" s="1092"/>
      <c r="DA128" s="1092"/>
      <c r="DB128" s="1092"/>
      <c r="DC128" s="1092"/>
      <c r="DD128" s="1092"/>
      <c r="DE128" s="1092"/>
      <c r="DF128" s="1093"/>
      <c r="DG128" s="1094" t="s">
        <v>
502</v>
      </c>
      <c r="DH128" s="1095"/>
      <c r="DI128" s="1095"/>
      <c r="DJ128" s="1095"/>
      <c r="DK128" s="1095"/>
      <c r="DL128" s="1095" t="s">
        <v>
444</v>
      </c>
      <c r="DM128" s="1095"/>
      <c r="DN128" s="1095"/>
      <c r="DO128" s="1095"/>
      <c r="DP128" s="1095"/>
      <c r="DQ128" s="1095" t="s">
        <v>
503</v>
      </c>
      <c r="DR128" s="1095"/>
      <c r="DS128" s="1095"/>
      <c r="DT128" s="1095"/>
      <c r="DU128" s="1095"/>
      <c r="DV128" s="1096" t="s">
        <v>
444</v>
      </c>
      <c r="DW128" s="1096"/>
      <c r="DX128" s="1096"/>
      <c r="DY128" s="1096"/>
      <c r="DZ128" s="1097"/>
    </row>
    <row r="129" spans="1:131" s="247" customFormat="1" ht="26.25" customHeight="1" x14ac:dyDescent="0.15">
      <c r="A129" s="985" t="s">
        <v>
106</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
504</v>
      </c>
      <c r="X129" s="1129"/>
      <c r="Y129" s="1129"/>
      <c r="Z129" s="1130"/>
      <c r="AA129" s="1013">
        <v>
15525298</v>
      </c>
      <c r="AB129" s="1014"/>
      <c r="AC129" s="1014"/>
      <c r="AD129" s="1014"/>
      <c r="AE129" s="1015"/>
      <c r="AF129" s="1016">
        <v>
15570542</v>
      </c>
      <c r="AG129" s="1014"/>
      <c r="AH129" s="1014"/>
      <c r="AI129" s="1014"/>
      <c r="AJ129" s="1015"/>
      <c r="AK129" s="1016">
        <v>
15527999</v>
      </c>
      <c r="AL129" s="1014"/>
      <c r="AM129" s="1014"/>
      <c r="AN129" s="1014"/>
      <c r="AO129" s="1015"/>
      <c r="AP129" s="1131"/>
      <c r="AQ129" s="1132"/>
      <c r="AR129" s="1132"/>
      <c r="AS129" s="1132"/>
      <c r="AT129" s="1133"/>
      <c r="AU129" s="285"/>
      <c r="AV129" s="285"/>
      <c r="AW129" s="285"/>
      <c r="AX129" s="1122" t="s">
        <v>
505</v>
      </c>
      <c r="AY129" s="1005"/>
      <c r="AZ129" s="1005"/>
      <c r="BA129" s="1005"/>
      <c r="BB129" s="1005"/>
      <c r="BC129" s="1005"/>
      <c r="BD129" s="1005"/>
      <c r="BE129" s="1006"/>
      <c r="BF129" s="1123" t="s">
        <v>
502</v>
      </c>
      <c r="BG129" s="1124"/>
      <c r="BH129" s="1124"/>
      <c r="BI129" s="1124"/>
      <c r="BJ129" s="1124"/>
      <c r="BK129" s="1124"/>
      <c r="BL129" s="1125"/>
      <c r="BM129" s="1123">
        <v>
17.739999999999998</v>
      </c>
      <c r="BN129" s="1124"/>
      <c r="BO129" s="1124"/>
      <c r="BP129" s="1124"/>
      <c r="BQ129" s="1124"/>
      <c r="BR129" s="1124"/>
      <c r="BS129" s="1125"/>
      <c r="BT129" s="1123">
        <v>
30</v>
      </c>
      <c r="BU129" s="1126"/>
      <c r="BV129" s="1126"/>
      <c r="BW129" s="1126"/>
      <c r="BX129" s="1126"/>
      <c r="BY129" s="1126"/>
      <c r="BZ129" s="112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5" t="s">
        <v>
506</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
507</v>
      </c>
      <c r="X130" s="1129"/>
      <c r="Y130" s="1129"/>
      <c r="Z130" s="1130"/>
      <c r="AA130" s="1013">
        <v>
1405544</v>
      </c>
      <c r="AB130" s="1014"/>
      <c r="AC130" s="1014"/>
      <c r="AD130" s="1014"/>
      <c r="AE130" s="1015"/>
      <c r="AF130" s="1016">
        <v>
1416649</v>
      </c>
      <c r="AG130" s="1014"/>
      <c r="AH130" s="1014"/>
      <c r="AI130" s="1014"/>
      <c r="AJ130" s="1015"/>
      <c r="AK130" s="1016">
        <v>
1392608</v>
      </c>
      <c r="AL130" s="1014"/>
      <c r="AM130" s="1014"/>
      <c r="AN130" s="1014"/>
      <c r="AO130" s="1015"/>
      <c r="AP130" s="1131"/>
      <c r="AQ130" s="1132"/>
      <c r="AR130" s="1132"/>
      <c r="AS130" s="1132"/>
      <c r="AT130" s="1133"/>
      <c r="AU130" s="285"/>
      <c r="AV130" s="285"/>
      <c r="AW130" s="285"/>
      <c r="AX130" s="1122" t="s">
        <v>
508</v>
      </c>
      <c r="AY130" s="1005"/>
      <c r="AZ130" s="1005"/>
      <c r="BA130" s="1005"/>
      <c r="BB130" s="1005"/>
      <c r="BC130" s="1005"/>
      <c r="BD130" s="1005"/>
      <c r="BE130" s="1006"/>
      <c r="BF130" s="1159">
        <v>
1.9</v>
      </c>
      <c r="BG130" s="1160"/>
      <c r="BH130" s="1160"/>
      <c r="BI130" s="1160"/>
      <c r="BJ130" s="1160"/>
      <c r="BK130" s="1160"/>
      <c r="BL130" s="1161"/>
      <c r="BM130" s="1159">
        <v>
25</v>
      </c>
      <c r="BN130" s="1160"/>
      <c r="BO130" s="1160"/>
      <c r="BP130" s="1160"/>
      <c r="BQ130" s="1160"/>
      <c r="BR130" s="1160"/>
      <c r="BS130" s="1161"/>
      <c r="BT130" s="1159">
        <v>
35</v>
      </c>
      <c r="BU130" s="1162"/>
      <c r="BV130" s="1162"/>
      <c r="BW130" s="1162"/>
      <c r="BX130" s="1162"/>
      <c r="BY130" s="1162"/>
      <c r="BZ130" s="116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
509</v>
      </c>
      <c r="X131" s="1167"/>
      <c r="Y131" s="1167"/>
      <c r="Z131" s="1168"/>
      <c r="AA131" s="1060">
        <v>
14119754</v>
      </c>
      <c r="AB131" s="1039"/>
      <c r="AC131" s="1039"/>
      <c r="AD131" s="1039"/>
      <c r="AE131" s="1040"/>
      <c r="AF131" s="1038">
        <v>
14153893</v>
      </c>
      <c r="AG131" s="1039"/>
      <c r="AH131" s="1039"/>
      <c r="AI131" s="1039"/>
      <c r="AJ131" s="1040"/>
      <c r="AK131" s="1038">
        <v>
14135391</v>
      </c>
      <c r="AL131" s="1039"/>
      <c r="AM131" s="1039"/>
      <c r="AN131" s="1039"/>
      <c r="AO131" s="1040"/>
      <c r="AP131" s="1169"/>
      <c r="AQ131" s="1170"/>
      <c r="AR131" s="1170"/>
      <c r="AS131" s="1170"/>
      <c r="AT131" s="1171"/>
      <c r="AU131" s="285"/>
      <c r="AV131" s="285"/>
      <c r="AW131" s="285"/>
      <c r="AX131" s="1141" t="s">
        <v>
510</v>
      </c>
      <c r="AY131" s="1092"/>
      <c r="AZ131" s="1092"/>
      <c r="BA131" s="1092"/>
      <c r="BB131" s="1092"/>
      <c r="BC131" s="1092"/>
      <c r="BD131" s="1092"/>
      <c r="BE131" s="1093"/>
      <c r="BF131" s="1142">
        <v>
10.1</v>
      </c>
      <c r="BG131" s="1143"/>
      <c r="BH131" s="1143"/>
      <c r="BI131" s="1143"/>
      <c r="BJ131" s="1143"/>
      <c r="BK131" s="1143"/>
      <c r="BL131" s="1144"/>
      <c r="BM131" s="1142">
        <v>
350</v>
      </c>
      <c r="BN131" s="1143"/>
      <c r="BO131" s="1143"/>
      <c r="BP131" s="1143"/>
      <c r="BQ131" s="1143"/>
      <c r="BR131" s="1143"/>
      <c r="BS131" s="1144"/>
      <c r="BT131" s="1145"/>
      <c r="BU131" s="1146"/>
      <c r="BV131" s="1146"/>
      <c r="BW131" s="1146"/>
      <c r="BX131" s="1146"/>
      <c r="BY131" s="1146"/>
      <c r="BZ131" s="114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8" t="s">
        <v>
511</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
512</v>
      </c>
      <c r="W132" s="1152"/>
      <c r="X132" s="1152"/>
      <c r="Y132" s="1152"/>
      <c r="Z132" s="1153"/>
      <c r="AA132" s="1154">
        <v>
1.9960758519999999</v>
      </c>
      <c r="AB132" s="1155"/>
      <c r="AC132" s="1155"/>
      <c r="AD132" s="1155"/>
      <c r="AE132" s="1156"/>
      <c r="AF132" s="1157">
        <v>
2.006578685</v>
      </c>
      <c r="AG132" s="1155"/>
      <c r="AH132" s="1155"/>
      <c r="AI132" s="1155"/>
      <c r="AJ132" s="1156"/>
      <c r="AK132" s="1157">
        <v>
1.814856059</v>
      </c>
      <c r="AL132" s="1155"/>
      <c r="AM132" s="1155"/>
      <c r="AN132" s="1155"/>
      <c r="AO132" s="1156"/>
      <c r="AP132" s="1054"/>
      <c r="AQ132" s="1055"/>
      <c r="AR132" s="1055"/>
      <c r="AS132" s="1055"/>
      <c r="AT132" s="115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
513</v>
      </c>
      <c r="W133" s="1135"/>
      <c r="X133" s="1135"/>
      <c r="Y133" s="1135"/>
      <c r="Z133" s="1136"/>
      <c r="AA133" s="1137">
        <v>
2.5</v>
      </c>
      <c r="AB133" s="1138"/>
      <c r="AC133" s="1138"/>
      <c r="AD133" s="1138"/>
      <c r="AE133" s="1139"/>
      <c r="AF133" s="1137">
        <v>
2</v>
      </c>
      <c r="AG133" s="1138"/>
      <c r="AH133" s="1138"/>
      <c r="AI133" s="1138"/>
      <c r="AJ133" s="1139"/>
      <c r="AK133" s="1137">
        <v>
1.9</v>
      </c>
      <c r="AL133" s="1138"/>
      <c r="AM133" s="1138"/>
      <c r="AN133" s="1138"/>
      <c r="AO133" s="1139"/>
      <c r="AP133" s="1084"/>
      <c r="AQ133" s="1085"/>
      <c r="AR133" s="1085"/>
      <c r="AS133" s="1085"/>
      <c r="AT133" s="114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2nmVXU728OkhEXS3W0LJos5HoSGsQllBaZ2by4lQLDwbE1Zpzu73rf1qx1GDxK1pN4izEjiL+Eslus3wGOQ3Dw==" saltValue="NqT8JEkWusnSQ6YP7fc+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6" zoomScaleNormal="85" zoomScaleSheetLayoutView="66"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tCXMAU1mpQ6/yo3uCW/zpu3x5fffNnyrmvWAqV3xv7769L79dSnhAsTpGKfqiMI9WlP6gNNUfJGH2HQPJAhMUw==" saltValue="ubwG0nCYtPcL5S4L2GadV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43eHcMUub/37Fi4tj2VsG2Ec1Ru/R9KUptTrYelBS02ZAQO9ojT1Jm8xwL/kh+ngxzrNIVnDIvjulkMPTUN1A==" saltValue="IfjVnnavcAxYd8bB4S5Uu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
517</v>
      </c>
      <c r="AP7" s="304"/>
      <c r="AQ7" s="305" t="s">
        <v>
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
519</v>
      </c>
      <c r="AQ8" s="311" t="s">
        <v>
520</v>
      </c>
      <c r="AR8" s="312" t="s">
        <v>
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
522</v>
      </c>
      <c r="AL9" s="1178"/>
      <c r="AM9" s="1178"/>
      <c r="AN9" s="1179"/>
      <c r="AO9" s="313">
        <v>
4486227</v>
      </c>
      <c r="AP9" s="313">
        <v>
53884</v>
      </c>
      <c r="AQ9" s="314">
        <v>
73117</v>
      </c>
      <c r="AR9" s="315">
        <v>
-26.3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
523</v>
      </c>
      <c r="AL10" s="1178"/>
      <c r="AM10" s="1178"/>
      <c r="AN10" s="1179"/>
      <c r="AO10" s="316">
        <v>
13397</v>
      </c>
      <c r="AP10" s="316">
        <v>
161</v>
      </c>
      <c r="AQ10" s="317">
        <v>
5871</v>
      </c>
      <c r="AR10" s="318">
        <v>
-97.3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
524</v>
      </c>
      <c r="AL11" s="1178"/>
      <c r="AM11" s="1178"/>
      <c r="AN11" s="1179"/>
      <c r="AO11" s="316">
        <v>
44817</v>
      </c>
      <c r="AP11" s="316">
        <v>
538</v>
      </c>
      <c r="AQ11" s="317">
        <v>
5513</v>
      </c>
      <c r="AR11" s="318">
        <v>
-90.2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
525</v>
      </c>
      <c r="AL12" s="1178"/>
      <c r="AM12" s="1178"/>
      <c r="AN12" s="1179"/>
      <c r="AO12" s="316" t="s">
        <v>
526</v>
      </c>
      <c r="AP12" s="316" t="s">
        <v>
526</v>
      </c>
      <c r="AQ12" s="317">
        <v>
1308</v>
      </c>
      <c r="AR12" s="318" t="s">
        <v>
526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
527</v>
      </c>
      <c r="AL13" s="1178"/>
      <c r="AM13" s="1178"/>
      <c r="AN13" s="1179"/>
      <c r="AO13" s="316" t="s">
        <v>
526</v>
      </c>
      <c r="AP13" s="316" t="s">
        <v>
526</v>
      </c>
      <c r="AQ13" s="317">
        <v>
3</v>
      </c>
      <c r="AR13" s="318" t="s">
        <v>
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
528</v>
      </c>
      <c r="AL14" s="1178"/>
      <c r="AM14" s="1178"/>
      <c r="AN14" s="1179"/>
      <c r="AO14" s="316">
        <v>
26368</v>
      </c>
      <c r="AP14" s="316">
        <v>
317</v>
      </c>
      <c r="AQ14" s="317">
        <v>
2952</v>
      </c>
      <c r="AR14" s="318">
        <v>
-89.3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7" t="s">
        <v>
529</v>
      </c>
      <c r="AL15" s="1178"/>
      <c r="AM15" s="1178"/>
      <c r="AN15" s="1179"/>
      <c r="AO15" s="316">
        <v>
125063</v>
      </c>
      <c r="AP15" s="316">
        <v>
1502</v>
      </c>
      <c r="AQ15" s="317">
        <v>
1788</v>
      </c>
      <c r="AR15" s="318">
        <v>
-16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0" t="s">
        <v>
530</v>
      </c>
      <c r="AL16" s="1181"/>
      <c r="AM16" s="1181"/>
      <c r="AN16" s="1182"/>
      <c r="AO16" s="316">
        <v>
-280720</v>
      </c>
      <c r="AP16" s="316">
        <v>
-3372</v>
      </c>
      <c r="AQ16" s="317">
        <v>
-6565</v>
      </c>
      <c r="AR16" s="318">
        <v>
-48.6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0" t="s">
        <v>
191</v>
      </c>
      <c r="AL17" s="1181"/>
      <c r="AM17" s="1181"/>
      <c r="AN17" s="1182"/>
      <c r="AO17" s="316">
        <v>
4415152</v>
      </c>
      <c r="AP17" s="316">
        <v>
53030</v>
      </c>
      <c r="AQ17" s="317">
        <v>
83986</v>
      </c>
      <c r="AR17" s="318">
        <v>
-36.9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532</v>
      </c>
      <c r="AP20" s="324" t="s">
        <v>
533</v>
      </c>
      <c r="AQ20" s="325" t="s">
        <v>
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2" t="s">
        <v>
535</v>
      </c>
      <c r="AL21" s="1173"/>
      <c r="AM21" s="1173"/>
      <c r="AN21" s="1174"/>
      <c r="AO21" s="328">
        <v>
4.97</v>
      </c>
      <c r="AP21" s="329">
        <v>
8.24</v>
      </c>
      <c r="AQ21" s="330">
        <v>
-3.27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2" t="s">
        <v>
536</v>
      </c>
      <c r="AL22" s="1173"/>
      <c r="AM22" s="1173"/>
      <c r="AN22" s="1174"/>
      <c r="AO22" s="333">
        <v>
99.5</v>
      </c>
      <c r="AP22" s="334">
        <v>
98.1</v>
      </c>
      <c r="AQ22" s="335">
        <v>
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
517</v>
      </c>
      <c r="AP30" s="304"/>
      <c r="AQ30" s="305" t="s">
        <v>
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
519</v>
      </c>
      <c r="AQ31" s="311" t="s">
        <v>
520</v>
      </c>
      <c r="AR31" s="312" t="s">
        <v>
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8" t="s">
        <v>
540</v>
      </c>
      <c r="AL32" s="1189"/>
      <c r="AM32" s="1189"/>
      <c r="AN32" s="1190"/>
      <c r="AO32" s="343">
        <v>
1797358</v>
      </c>
      <c r="AP32" s="343">
        <v>
21588</v>
      </c>
      <c r="AQ32" s="344">
        <v>
53780</v>
      </c>
      <c r="AR32" s="345">
        <v>
-59.9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8" t="s">
        <v>
541</v>
      </c>
      <c r="AL33" s="1189"/>
      <c r="AM33" s="1189"/>
      <c r="AN33" s="1190"/>
      <c r="AO33" s="343" t="s">
        <v>
526</v>
      </c>
      <c r="AP33" s="343" t="s">
        <v>
526</v>
      </c>
      <c r="AQ33" s="344" t="s">
        <v>
526</v>
      </c>
      <c r="AR33" s="345" t="s">
        <v>
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8" t="s">
        <v>
542</v>
      </c>
      <c r="AL34" s="1189"/>
      <c r="AM34" s="1189"/>
      <c r="AN34" s="1190"/>
      <c r="AO34" s="343" t="s">
        <v>
526</v>
      </c>
      <c r="AP34" s="343" t="s">
        <v>
526</v>
      </c>
      <c r="AQ34" s="344">
        <v>
5</v>
      </c>
      <c r="AR34" s="345" t="s">
        <v>
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8" t="s">
        <v>
543</v>
      </c>
      <c r="AL35" s="1189"/>
      <c r="AM35" s="1189"/>
      <c r="AN35" s="1190"/>
      <c r="AO35" s="343">
        <v>
215566</v>
      </c>
      <c r="AP35" s="343">
        <v>
2589</v>
      </c>
      <c r="AQ35" s="344">
        <v>
13935</v>
      </c>
      <c r="AR35" s="345">
        <v>
-81.400000000000006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8" t="s">
        <v>
544</v>
      </c>
      <c r="AL36" s="1189"/>
      <c r="AM36" s="1189"/>
      <c r="AN36" s="1190"/>
      <c r="AO36" s="343" t="s">
        <v>
526</v>
      </c>
      <c r="AP36" s="343" t="s">
        <v>
526</v>
      </c>
      <c r="AQ36" s="344">
        <v>
1226</v>
      </c>
      <c r="AR36" s="345" t="s">
        <v>
526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8" t="s">
        <v>
545</v>
      </c>
      <c r="AL37" s="1189"/>
      <c r="AM37" s="1189"/>
      <c r="AN37" s="1190"/>
      <c r="AO37" s="343">
        <v>
34454</v>
      </c>
      <c r="AP37" s="343">
        <v>
414</v>
      </c>
      <c r="AQ37" s="344">
        <v>
824</v>
      </c>
      <c r="AR37" s="345">
        <v>
-49.8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1" t="s">
        <v>
546</v>
      </c>
      <c r="AL38" s="1192"/>
      <c r="AM38" s="1192"/>
      <c r="AN38" s="1193"/>
      <c r="AO38" s="346" t="s">
        <v>
526</v>
      </c>
      <c r="AP38" s="346" t="s">
        <v>
526</v>
      </c>
      <c r="AQ38" s="347">
        <v>
1</v>
      </c>
      <c r="AR38" s="335" t="s">
        <v>
526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1" t="s">
        <v>
547</v>
      </c>
      <c r="AL39" s="1192"/>
      <c r="AM39" s="1192"/>
      <c r="AN39" s="1193"/>
      <c r="AO39" s="343">
        <v>
-398233</v>
      </c>
      <c r="AP39" s="343">
        <v>
-4783</v>
      </c>
      <c r="AQ39" s="344">
        <v>
-3983</v>
      </c>
      <c r="AR39" s="345">
        <v>
20.100000000000001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8" t="s">
        <v>
548</v>
      </c>
      <c r="AL40" s="1189"/>
      <c r="AM40" s="1189"/>
      <c r="AN40" s="1190"/>
      <c r="AO40" s="343">
        <v>
-1392608</v>
      </c>
      <c r="AP40" s="343">
        <v>
-16727</v>
      </c>
      <c r="AQ40" s="344">
        <v>
-48081</v>
      </c>
      <c r="AR40" s="345">
        <v>
-65.2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4" t="s">
        <v>
306</v>
      </c>
      <c r="AL41" s="1195"/>
      <c r="AM41" s="1195"/>
      <c r="AN41" s="1196"/>
      <c r="AO41" s="343">
        <v>
256537</v>
      </c>
      <c r="AP41" s="343">
        <v>
3081</v>
      </c>
      <c r="AQ41" s="344">
        <v>
17707</v>
      </c>
      <c r="AR41" s="345">
        <v>
-82.6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3" t="s">
        <v>
517</v>
      </c>
      <c r="AN49" s="1185" t="s">
        <v>
552</v>
      </c>
      <c r="AO49" s="1186"/>
      <c r="AP49" s="1186"/>
      <c r="AQ49" s="1186"/>
      <c r="AR49" s="118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4"/>
      <c r="AN50" s="359" t="s">
        <v>
553</v>
      </c>
      <c r="AO50" s="360" t="s">
        <v>
554</v>
      </c>
      <c r="AP50" s="361" t="s">
        <v>
555</v>
      </c>
      <c r="AQ50" s="362" t="s">
        <v>
556</v>
      </c>
      <c r="AR50" s="363" t="s">
        <v>
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558</v>
      </c>
      <c r="AL51" s="356"/>
      <c r="AM51" s="364">
        <v>
3006627</v>
      </c>
      <c r="AN51" s="365">
        <v>
37579</v>
      </c>
      <c r="AO51" s="366">
        <v>
7.9</v>
      </c>
      <c r="AP51" s="367">
        <v>
92247</v>
      </c>
      <c r="AQ51" s="368">
        <v>
39.200000000000003</v>
      </c>
      <c r="AR51" s="369">
        <v>
-31.3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559</v>
      </c>
      <c r="AM52" s="372">
        <v>
1792318</v>
      </c>
      <c r="AN52" s="373">
        <v>
22402</v>
      </c>
      <c r="AO52" s="374">
        <v>
-30.9</v>
      </c>
      <c r="AP52" s="375">
        <v>
37204</v>
      </c>
      <c r="AQ52" s="376">
        <v>
16.899999999999999</v>
      </c>
      <c r="AR52" s="377">
        <v>
-47.8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560</v>
      </c>
      <c r="AL53" s="356"/>
      <c r="AM53" s="364">
        <v>
2735292</v>
      </c>
      <c r="AN53" s="365">
        <v>
33850</v>
      </c>
      <c r="AO53" s="366">
        <v>
-9.9</v>
      </c>
      <c r="AP53" s="367">
        <v>
67319</v>
      </c>
      <c r="AQ53" s="368">
        <v>
-27</v>
      </c>
      <c r="AR53" s="369">
        <v>
17.100000000000001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559</v>
      </c>
      <c r="AM54" s="372">
        <v>
2015899</v>
      </c>
      <c r="AN54" s="373">
        <v>
24947</v>
      </c>
      <c r="AO54" s="374">
        <v>
11.4</v>
      </c>
      <c r="AP54" s="375">
        <v>
38101</v>
      </c>
      <c r="AQ54" s="376">
        <v>
2.4</v>
      </c>
      <c r="AR54" s="377">
        <v>
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561</v>
      </c>
      <c r="AL55" s="356"/>
      <c r="AM55" s="364">
        <v>
2079162</v>
      </c>
      <c r="AN55" s="365">
        <v>
25421</v>
      </c>
      <c r="AO55" s="366">
        <v>
-24.9</v>
      </c>
      <c r="AP55" s="367">
        <v>
70615</v>
      </c>
      <c r="AQ55" s="368">
        <v>
4.9000000000000004</v>
      </c>
      <c r="AR55" s="369">
        <v>
-29.8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559</v>
      </c>
      <c r="AM56" s="372">
        <v>
1697077</v>
      </c>
      <c r="AN56" s="373">
        <v>
20750</v>
      </c>
      <c r="AO56" s="374">
        <v>
-16.8</v>
      </c>
      <c r="AP56" s="375">
        <v>
37382</v>
      </c>
      <c r="AQ56" s="376">
        <v>
-1.9</v>
      </c>
      <c r="AR56" s="377">
        <v>
-14.9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562</v>
      </c>
      <c r="AL57" s="356"/>
      <c r="AM57" s="364">
        <v>
2967690</v>
      </c>
      <c r="AN57" s="365">
        <v>
35980</v>
      </c>
      <c r="AO57" s="366">
        <v>
41.5</v>
      </c>
      <c r="AP57" s="367">
        <v>
69185</v>
      </c>
      <c r="AQ57" s="368">
        <v>
-2</v>
      </c>
      <c r="AR57" s="369">
        <v>
43.5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559</v>
      </c>
      <c r="AM58" s="372">
        <v>
2276314</v>
      </c>
      <c r="AN58" s="373">
        <v>
27598</v>
      </c>
      <c r="AO58" s="374">
        <v>
33</v>
      </c>
      <c r="AP58" s="375">
        <v>
38519</v>
      </c>
      <c r="AQ58" s="376">
        <v>
3</v>
      </c>
      <c r="AR58" s="377">
        <v>
30</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563</v>
      </c>
      <c r="AL59" s="356"/>
      <c r="AM59" s="364">
        <v>
2197471</v>
      </c>
      <c r="AN59" s="365">
        <v>
26394</v>
      </c>
      <c r="AO59" s="366">
        <v>
-26.6</v>
      </c>
      <c r="AP59" s="367">
        <v>
70166</v>
      </c>
      <c r="AQ59" s="368">
        <v>
1.4</v>
      </c>
      <c r="AR59" s="369">
        <v>
-28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559</v>
      </c>
      <c r="AM60" s="372">
        <v>
1873317</v>
      </c>
      <c r="AN60" s="373">
        <v>
22500</v>
      </c>
      <c r="AO60" s="374">
        <v>
-18.5</v>
      </c>
      <c r="AP60" s="375">
        <v>
36115</v>
      </c>
      <c r="AQ60" s="376">
        <v>
-6.2</v>
      </c>
      <c r="AR60" s="377">
        <v>
-12.3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564</v>
      </c>
      <c r="AL61" s="378"/>
      <c r="AM61" s="379">
        <v>
2597248</v>
      </c>
      <c r="AN61" s="380">
        <v>
31845</v>
      </c>
      <c r="AO61" s="381">
        <v>
-2.4</v>
      </c>
      <c r="AP61" s="382">
        <v>
73906</v>
      </c>
      <c r="AQ61" s="383">
        <v>
3.3</v>
      </c>
      <c r="AR61" s="369">
        <v>
-5.7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559</v>
      </c>
      <c r="AM62" s="372">
        <v>
1930985</v>
      </c>
      <c r="AN62" s="373">
        <v>
23639</v>
      </c>
      <c r="AO62" s="374">
        <v>
-4.4000000000000004</v>
      </c>
      <c r="AP62" s="375">
        <v>
37464</v>
      </c>
      <c r="AQ62" s="376">
        <v>
2.8</v>
      </c>
      <c r="AR62" s="377">
        <v>
-7.2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F6pGwAL2u1fgMelH3GkjUIWB/DuUQLlLJ7gXt/IFtREk6noEQ/4UH9ua608MVBI80qskqtS8BLofPLPtQ7skQ==" saltValue="fBVnzosuv6ydFxpkEd1G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566</v>
      </c>
    </row>
    <row r="120" spans="125:125" ht="13.5" hidden="1" customHeight="1" x14ac:dyDescent="0.15"/>
    <row r="121" spans="125:125" ht="13.5" hidden="1" customHeight="1" x14ac:dyDescent="0.15">
      <c r="DU121" s="291"/>
    </row>
  </sheetData>
  <sheetProtection algorithmName="SHA-512" hashValue="gX805KuHantlButTrpI38ykLiNyVUrS+1oGMjsfS73y6o7+XD8O5Azk4UA7omDY5rZAG6M8tHwfbHzkeKSgBjQ==" saltValue="1ZVMz715jfZOGhoRma/mn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567</v>
      </c>
    </row>
  </sheetData>
  <sheetProtection algorithmName="SHA-512" hashValue="Y1nxfs7PYlnJtlWCo9HO4eKONkvIEbll70o2Zf5A2saRBZsgN+r9SibnXR/0AIbaVzAiOIRbss42syj2Fn3kag==" saltValue="d3DSBHF11QGJh24T4G3jr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2" zoomScaleNormal="6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568</v>
      </c>
      <c r="G46" s="8" t="s">
        <v>
569</v>
      </c>
      <c r="H46" s="8" t="s">
        <v>
570</v>
      </c>
      <c r="I46" s="8" t="s">
        <v>
571</v>
      </c>
      <c r="J46" s="9" t="s">
        <v>
572</v>
      </c>
    </row>
    <row r="47" spans="2:10" ht="57.75" customHeight="1" x14ac:dyDescent="0.15">
      <c r="B47" s="10"/>
      <c r="C47" s="1197" t="s">
        <v>
3</v>
      </c>
      <c r="D47" s="1197"/>
      <c r="E47" s="1198"/>
      <c r="F47" s="11">
        <v>
11.23</v>
      </c>
      <c r="G47" s="12">
        <v>
9.8000000000000007</v>
      </c>
      <c r="H47" s="12">
        <v>
11.49</v>
      </c>
      <c r="I47" s="12">
        <v>
11.99</v>
      </c>
      <c r="J47" s="13">
        <v>
12.02</v>
      </c>
    </row>
    <row r="48" spans="2:10" ht="57.75" customHeight="1" x14ac:dyDescent="0.15">
      <c r="B48" s="14"/>
      <c r="C48" s="1199" t="s">
        <v>
4</v>
      </c>
      <c r="D48" s="1199"/>
      <c r="E48" s="1200"/>
      <c r="F48" s="15">
        <v>
6.62</v>
      </c>
      <c r="G48" s="16">
        <v>
7.87</v>
      </c>
      <c r="H48" s="16">
        <v>
6.75</v>
      </c>
      <c r="I48" s="16">
        <v>
6.7</v>
      </c>
      <c r="J48" s="17">
        <v>
5.83</v>
      </c>
    </row>
    <row r="49" spans="2:10" ht="57.75" customHeight="1" thickBot="1" x14ac:dyDescent="0.2">
      <c r="B49" s="18"/>
      <c r="C49" s="1201" t="s">
        <v>
5</v>
      </c>
      <c r="D49" s="1201"/>
      <c r="E49" s="1202"/>
      <c r="F49" s="19">
        <v>
3.86</v>
      </c>
      <c r="G49" s="20">
        <v>
0.1</v>
      </c>
      <c r="H49" s="20">
        <v>
0.8</v>
      </c>
      <c r="I49" s="20">
        <v>
0.5</v>
      </c>
      <c r="J49" s="21" t="s">
        <v>
573</v>
      </c>
    </row>
    <row r="50" spans="2:10" ht="13.5" customHeight="1" x14ac:dyDescent="0.15"/>
  </sheetData>
  <sheetProtection algorithmName="SHA-512" hashValue="vsN5QwpR/Snapy8HMAC1XhfCP5U8K0I7SgA/KzTXmKGvxM6+xDCyM8Hh7uf5Z2z/TKhYBmyKyZdpnQzK5Qq9KQ==" saltValue="7chDLAFy/8Anl+WZ0Sr6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2021-03-05T06:53:47Z</cp:lastPrinted>
  <dcterms:created xsi:type="dcterms:W3CDTF">2021-02-05T02:03:24Z</dcterms:created>
  <dcterms:modified xsi:type="dcterms:W3CDTF">2021-10-04T10:24:08Z</dcterms:modified>
  <cp:category/>
</cp:coreProperties>
</file>