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I93skLWaEZpswQCQ9TnkZ35wBYMfCNAGL594md0bh5tOP/XY0GH9bWvCYMGeHwc95vD+oyK/kvX8zHScXisf9A==" workbookSaltValue="MPSUlGf7LHGqpKxEqlEkYA=="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T10" i="4"/>
  <c r="AL10" i="4"/>
  <c r="I10" i="4"/>
  <c r="AL8" i="4"/>
</calcChain>
</file>

<file path=xl/sharedStrings.xml><?xml version="1.0" encoding="utf-8"?>
<sst xmlns="http://schemas.openxmlformats.org/spreadsheetml/2006/main" count="241" uniqueCount="121">
  <si>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</si>
  <si>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</si>
  <si>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</si>
  <si>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</si>
  <si>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</si>
  <si>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</si>
  <si>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</si>
  <si>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</si>
  <si>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</si>
  <si>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</si>
  <si>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</si>
  <si>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</si>
  <si>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</si>
  <si>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</si>
  <si>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</si>
  <si>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</si>
  <si>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</si>
  <si>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</si>
  <si>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</si>
  <si>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</si>
  <si>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</si>
  <si>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</si>
  <si>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</si>
  <si>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</si>
  <si>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</si>
  <si>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</si>
  <si>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</si>
  <si>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</si>
  <si>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</si>
  <si>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</si>
  <si>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</si>
  <si>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</si>
  <si>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</si>
  <si>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</si>
  <si>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</si>
  <si>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</si>
  <si>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</si>
  <si>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</si>
  <si>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</si>
  <si>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</si>
  <si>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</si>
  <si>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</si>
  <si>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</si>
  <si>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</si>
  <si>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</si>
  <si>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</si>
  <si>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</si>
  <si>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</si>
  <si>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</si>
  <si>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</si>
  <si>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</si>
  <si>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</si>
  <si>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</si>
  <si>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</si>
  <si>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</si>
  <si>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</si>
  <si>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</si>
  <si>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</si>
  <si>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</si>
  <si>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</si>
  <si>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</si>
  <si>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</si>
  <si>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</si>
  <si>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</si>
  <si>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</si>
  <si>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</si>
  <si>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</si>
  <si>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</si>
  <si>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</si>
  <si>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</si>
  <si>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</si>
  <si>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</si>
  <si>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</si>
  <si>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</si>
  <si>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</si>
  <si>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</si>
  <si>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</si>
  <si>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</si>
  <si>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</si>
  <si>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</si>
  <si>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</si>
  <si>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</si>
  <si>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</si>
  <si>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</si>
  <si>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</si>
  <si>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</si>
  <si>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</si>
  <si>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</si>
  <si>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</si>
  <si>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</si>
  <si>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</si>
  <si>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</si>
  <si>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</si>
  <si>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</si>
  <si>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</si>
  <si>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</si>
  <si>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</si>
  <si>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</si>
  <si>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国分寺市</t>
  </si>
  <si>
    <t>法非適用</t>
  </si>
  <si>
    <t>下水道事業</t>
  </si>
  <si>
    <t>公共下水道</t>
  </si>
  <si>
    <t>Aa</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</si>
  <si>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</si>
  <si>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</si>
  <si>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</si>
  <si>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</si>
  <si>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</si>
  <si>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</si>
  <si>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</si>
  <si>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</si>
  <si>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</si>
  <si>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</si>
  <si>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</si>
  <si>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</si>
  <si>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</si>
  <si>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</si>
  <si>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</si>
  <si>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施設老朽化対策は，平成30年度に策定したストックマネジメント実施方針に基づいて進めており，今後は調査結果をもとに対策を講じていく予定である。
　経営については，経営戦略（令和２年度作成予定）の結果を踏まえつつ，経営状況の分析および対応について検討を進める。
　中長期的には，公営企業会計移行後の経営状況について情報を蓄積したうえで，必要に応じて経営戦略を見直しつつ経営基盤の強化および最適化を行っていく。</t>
    <rPh sb="1" eb="3">
      <t>シセツ</t>
    </rPh>
    <rPh sb="36" eb="37">
      <t>モト</t>
    </rPh>
    <rPh sb="40" eb="41">
      <t>スス</t>
    </rPh>
    <rPh sb="46" eb="48">
      <t>コンゴ</t>
    </rPh>
    <rPh sb="49" eb="51">
      <t>チョウサ</t>
    </rPh>
    <rPh sb="51" eb="53">
      <t>ケッカ</t>
    </rPh>
    <rPh sb="57" eb="59">
      <t>タイサク</t>
    </rPh>
    <rPh sb="60" eb="61">
      <t>コウ</t>
    </rPh>
    <rPh sb="65" eb="67">
      <t>ヨテイ</t>
    </rPh>
    <rPh sb="102" eb="104">
      <t>コンゴ</t>
    </rPh>
    <rPh sb="108" eb="110">
      <t>ジョウキョウ</t>
    </rPh>
    <rPh sb="124" eb="126">
      <t>ケイエイ</t>
    </rPh>
    <rPh sb="126" eb="128">
      <t>ジョウキョウ</t>
    </rPh>
    <rPh sb="129" eb="131">
      <t>ハンダン</t>
    </rPh>
    <rPh sb="131" eb="135">
      <t>チュウチョウキテキ</t>
    </rPh>
    <rPh sb="138" eb="144">
      <t>コウエイキギョウカイケイ</t>
    </rPh>
    <rPh sb="144" eb="146">
      <t>イコウ</t>
    </rPh>
    <rPh sb="146" eb="147">
      <t>ゴ</t>
    </rPh>
    <rPh sb="149" eb="151">
      <t>ジョウホウ</t>
    </rPh>
    <rPh sb="178" eb="180">
      <t>キョウカ</t>
    </rPh>
    <phoneticPr fontId="4"/>
  </si>
  <si>
    <t>　③管渠改善率
　現在，国分寺市の管渠改善率は，類似団体平均および全国平均と比べて低い。
　国分寺市の公共下水道は、昭和46（1971）年から下水道事業に着手し，現在普及率は100%であるが，計画当初に布設した管きょは標準耐用年数（50年）に達しようとしている。
　こうした現状を踏まえ，管きょの予防型保全および長寿命化のため，ストックマネジメント事業を進めている。今後は順次，調査を行ったうえで，老朽化等の程度に応じ必要な対策を講じていく。</t>
    <rPh sb="138" eb="140">
      <t>ゲンジョウ</t>
    </rPh>
    <rPh sb="141" eb="142">
      <t>フ</t>
    </rPh>
    <rPh sb="145" eb="146">
      <t>カン</t>
    </rPh>
    <rPh sb="149" eb="152">
      <t>ヨボウガタ</t>
    </rPh>
    <rPh sb="152" eb="154">
      <t>ホゼン</t>
    </rPh>
    <rPh sb="175" eb="177">
      <t>ジギョウ</t>
    </rPh>
    <rPh sb="178" eb="179">
      <t>スス</t>
    </rPh>
    <rPh sb="203" eb="204">
      <t>トウ</t>
    </rPh>
    <phoneticPr fontId="4"/>
  </si>
  <si>
    <t>①収益的収支比率
　100％未満ながら，平成27年度以降95％以上と安定し，平成30年度以降は上昇傾向にある。
④企業債残高対事業規模比率
　平成27年度から類似団体平均および全国平均の半分以下である上，未償還残高は年々減少しており，負担が軽減されつつある。
⑤経費回収率
　平成27年度から類似団体平均と同程度の値で安定しており，平成30年度以降は100％に達した。早急な見直しは必要ないと考えられるため，中長期的な傾向を注視していく。
⑥汚水処理原価
　平成27年度からから類似団体平均と同程度，平成30年度以降は類似団体平均以下の値で安定している。
⑧水洗化率
　類似団体平均と比べて高い水準であり，水洗化促進の文書送付等，今後も普及啓発活動を行っていく。
　以上より，国分寺市下水道事業の経営はおおむね安定している。</t>
    <rPh sb="14" eb="16">
      <t>ミマン</t>
    </rPh>
    <rPh sb="20" eb="22">
      <t>ヘイセイ</t>
    </rPh>
    <rPh sb="24" eb="26">
      <t>ネンド</t>
    </rPh>
    <rPh sb="26" eb="28">
      <t>イコウ</t>
    </rPh>
    <rPh sb="38" eb="40">
      <t>ヘイセイ</t>
    </rPh>
    <rPh sb="42" eb="44">
      <t>ネンド</t>
    </rPh>
    <rPh sb="44" eb="46">
      <t>イコウ</t>
    </rPh>
    <rPh sb="47" eb="49">
      <t>ジョウショウ</t>
    </rPh>
    <rPh sb="49" eb="51">
      <t>ケイコウ</t>
    </rPh>
    <rPh sb="71" eb="73">
      <t>ヘイセイ</t>
    </rPh>
    <rPh sb="102" eb="105">
      <t>ミショウカン</t>
    </rPh>
    <rPh sb="105" eb="107">
      <t>ザンダカ</t>
    </rPh>
    <rPh sb="117" eb="119">
      <t>フタン</t>
    </rPh>
    <rPh sb="120" eb="122">
      <t>ケイゲン</t>
    </rPh>
    <rPh sb="138" eb="140">
      <t>ヘイセイ</t>
    </rPh>
    <rPh sb="142" eb="144">
      <t>ネンド</t>
    </rPh>
    <rPh sb="166" eb="168">
      <t>ヘイセイ</t>
    </rPh>
    <rPh sb="170" eb="172">
      <t>ネンド</t>
    </rPh>
    <rPh sb="172" eb="174">
      <t>イコウ</t>
    </rPh>
    <rPh sb="180" eb="181">
      <t>タッ</t>
    </rPh>
    <rPh sb="184" eb="186">
      <t>ソウキュウ</t>
    </rPh>
    <rPh sb="187" eb="189">
      <t>ミナオ</t>
    </rPh>
    <rPh sb="191" eb="193">
      <t>ヒツヨウ</t>
    </rPh>
    <rPh sb="196" eb="197">
      <t>カンガ</t>
    </rPh>
    <rPh sb="204" eb="208">
      <t>チュウチョウキテキ</t>
    </rPh>
    <rPh sb="209" eb="211">
      <t>ケイコウ</t>
    </rPh>
    <rPh sb="212" eb="214">
      <t>チュウシ</t>
    </rPh>
    <rPh sb="265" eb="267">
      <t>イカ</t>
    </rPh>
    <rPh sb="343" eb="346">
      <t>ゲスイドウ</t>
    </rPh>
    <rPh sb="346" eb="348">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</si>
</sst>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79-4947-8B53-B5A370420CB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0.16</c:v>
                </c:pt>
                <c:pt idx="2">
                  <c:v>0.16</c:v>
                </c:pt>
                <c:pt idx="3">
                  <c:v>0.16</c:v>
                </c:pt>
                <c:pt idx="4">
                  <c:v>0.16</c:v>
                </c:pt>
              </c:numCache>
            </c:numRef>
          </c:val>
          <c:smooth val="0"/>
          <c:extLst>
            <c:ext xmlns:c16="http://schemas.microsoft.com/office/drawing/2014/chart" uri="{C3380CC4-5D6E-409C-BE32-E72D297353CC}">
              <c16:uniqueId val="{00000001-8579-4947-8B53-B5A370420CB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C0-4807-858D-B1010E810A0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64.81</c:v>
                </c:pt>
                <c:pt idx="1">
                  <c:v>64.66</c:v>
                </c:pt>
                <c:pt idx="2">
                  <c:v>64.650000000000006</c:v>
                </c:pt>
                <c:pt idx="3">
                  <c:v>62.96</c:v>
                </c:pt>
                <c:pt idx="4">
                  <c:v>62.97</c:v>
                </c:pt>
              </c:numCache>
            </c:numRef>
          </c:val>
          <c:smooth val="0"/>
          <c:extLst>
            <c:ext xmlns:c16="http://schemas.microsoft.com/office/drawing/2014/chart" uri="{C3380CC4-5D6E-409C-BE32-E72D297353CC}">
              <c16:uniqueId val="{00000001-5EC0-4807-858D-B1010E810A0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98.85</c:v>
                </c:pt>
                <c:pt idx="1">
                  <c:v>99.07</c:v>
                </c:pt>
                <c:pt idx="2">
                  <c:v>99.08</c:v>
                </c:pt>
                <c:pt idx="3">
                  <c:v>99.19</c:v>
                </c:pt>
                <c:pt idx="4">
                  <c:v>99.33</c:v>
                </c:pt>
              </c:numCache>
            </c:numRef>
          </c:val>
          <c:extLst>
            <c:ext xmlns:c16="http://schemas.microsoft.com/office/drawing/2014/chart" uri="{C3380CC4-5D6E-409C-BE32-E72D297353CC}">
              <c16:uniqueId val="{00000000-57C1-4276-9343-8071CCD1B33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96.89</c:v>
                </c:pt>
                <c:pt idx="1">
                  <c:v>97.08</c:v>
                </c:pt>
                <c:pt idx="2">
                  <c:v>97.4</c:v>
                </c:pt>
                <c:pt idx="3">
                  <c:v>96.96</c:v>
                </c:pt>
                <c:pt idx="4">
                  <c:v>96.97</c:v>
                </c:pt>
              </c:numCache>
            </c:numRef>
          </c:val>
          <c:smooth val="0"/>
          <c:extLst>
            <c:ext xmlns:c16="http://schemas.microsoft.com/office/drawing/2014/chart" uri="{C3380CC4-5D6E-409C-BE32-E72D297353CC}">
              <c16:uniqueId val="{00000001-57C1-4276-9343-8071CCD1B33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97.11</c:v>
                </c:pt>
                <c:pt idx="1">
                  <c:v>96.67</c:v>
                </c:pt>
                <c:pt idx="2">
                  <c:v>96.52</c:v>
                </c:pt>
                <c:pt idx="3">
                  <c:v>96.74</c:v>
                </c:pt>
                <c:pt idx="4">
                  <c:v>97.97</c:v>
                </c:pt>
              </c:numCache>
            </c:numRef>
          </c:val>
          <c:extLst>
            <c:ext xmlns:c16="http://schemas.microsoft.com/office/drawing/2014/chart" uri="{C3380CC4-5D6E-409C-BE32-E72D297353CC}">
              <c16:uniqueId val="{00000000-1613-48C9-B853-0B83571B7BF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13-48C9-B853-0B83571B7BF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A7-4FE8-8FDE-A4BB827B783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A7-4FE8-8FDE-A4BB827B783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9D-4596-A268-B5479FEF408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9D-4596-A268-B5479FEF408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F7-491D-96FF-082D2FCA22C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F7-491D-96FF-082D2FCA22C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21-4641-A3D3-630A1FF8B77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21-4641-A3D3-630A1FF8B77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230.79</c:v>
                </c:pt>
                <c:pt idx="1">
                  <c:v>206.34</c:v>
                </c:pt>
                <c:pt idx="2">
                  <c:v>174.66</c:v>
                </c:pt>
                <c:pt idx="3">
                  <c:v>143.19</c:v>
                </c:pt>
                <c:pt idx="4">
                  <c:v>126.2</c:v>
                </c:pt>
              </c:numCache>
            </c:numRef>
          </c:val>
          <c:extLst>
            <c:ext xmlns:c16="http://schemas.microsoft.com/office/drawing/2014/chart" uri="{C3380CC4-5D6E-409C-BE32-E72D297353CC}">
              <c16:uniqueId val="{00000000-0ACD-42CD-B6AB-CA9C04159A7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642.57000000000005</c:v>
                </c:pt>
                <c:pt idx="1">
                  <c:v>599.92999999999995</c:v>
                </c:pt>
                <c:pt idx="2">
                  <c:v>573.73</c:v>
                </c:pt>
                <c:pt idx="3">
                  <c:v>514.27</c:v>
                </c:pt>
                <c:pt idx="4">
                  <c:v>517.34</c:v>
                </c:pt>
              </c:numCache>
            </c:numRef>
          </c:val>
          <c:smooth val="0"/>
          <c:extLst>
            <c:ext xmlns:c16="http://schemas.microsoft.com/office/drawing/2014/chart" uri="{C3380CC4-5D6E-409C-BE32-E72D297353CC}">
              <c16:uniqueId val="{00000001-0ACD-42CD-B6AB-CA9C04159A7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94.78</c:v>
                </c:pt>
                <c:pt idx="1">
                  <c:v>94.38</c:v>
                </c:pt>
                <c:pt idx="2">
                  <c:v>99.61</c:v>
                </c:pt>
                <c:pt idx="3">
                  <c:v>104.13</c:v>
                </c:pt>
                <c:pt idx="4">
                  <c:v>121.01</c:v>
                </c:pt>
              </c:numCache>
            </c:numRef>
          </c:val>
          <c:extLst>
            <c:ext xmlns:c16="http://schemas.microsoft.com/office/drawing/2014/chart" uri="{C3380CC4-5D6E-409C-BE32-E72D297353CC}">
              <c16:uniqueId val="{00000000-2186-42B3-BAE4-38020DE2F39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c:v>
                </c:pt>
                <c:pt idx="1">
                  <c:v>95.76</c:v>
                </c:pt>
                <c:pt idx="2">
                  <c:v>100.74</c:v>
                </c:pt>
                <c:pt idx="3">
                  <c:v>100.34</c:v>
                </c:pt>
                <c:pt idx="4">
                  <c:v>99.89</c:v>
                </c:pt>
              </c:numCache>
            </c:numRef>
          </c:val>
          <c:smooth val="0"/>
          <c:extLst>
            <c:ext xmlns:c16="http://schemas.microsoft.com/office/drawing/2014/chart" uri="{C3380CC4-5D6E-409C-BE32-E72D297353CC}">
              <c16:uniqueId val="{00000001-2186-42B3-BAE4-38020DE2F39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124.35</c:v>
                </c:pt>
                <c:pt idx="1">
                  <c:v>120.83</c:v>
                </c:pt>
                <c:pt idx="2">
                  <c:v>113.66</c:v>
                </c:pt>
                <c:pt idx="3">
                  <c:v>107.9</c:v>
                </c:pt>
                <c:pt idx="4">
                  <c:v>87.02</c:v>
                </c:pt>
              </c:numCache>
            </c:numRef>
          </c:val>
          <c:extLst>
            <c:ext xmlns:c16="http://schemas.microsoft.com/office/drawing/2014/chart" uri="{C3380CC4-5D6E-409C-BE32-E72D297353CC}">
              <c16:uniqueId val="{00000000-C468-40D5-97D1-FC349A1F2EC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120.18</c:v>
                </c:pt>
                <c:pt idx="1">
                  <c:v>119</c:v>
                </c:pt>
                <c:pt idx="2">
                  <c:v>112.75</c:v>
                </c:pt>
                <c:pt idx="3">
                  <c:v>113.49</c:v>
                </c:pt>
                <c:pt idx="4">
                  <c:v>112.4</c:v>
                </c:pt>
              </c:numCache>
            </c:numRef>
          </c:val>
          <c:smooth val="0"/>
          <c:extLst>
            <c:ext xmlns:c16="http://schemas.microsoft.com/office/drawing/2014/chart" uri="{C3380CC4-5D6E-409C-BE32-E72D297353CC}">
              <c16:uniqueId val="{00000001-C468-40D5-97D1-FC349A1F2EC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国分寺市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法非適用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Aa</v>
      </c>
      <c r="X8" s="49"/>
      <c r="Y8" s="49"/>
      <c r="Z8" s="49"/>
      <c r="AA8" s="49"/>
      <c r="AB8" s="49"/>
      <c r="AC8" s="49"/>
      <c r="AD8" s="50" t="str">
        <f>
データ!$M$6</f>
        <v>
非設置</v>
      </c>
      <c r="AE8" s="50"/>
      <c r="AF8" s="50"/>
      <c r="AG8" s="50"/>
      <c r="AH8" s="50"/>
      <c r="AI8" s="50"/>
      <c r="AJ8" s="50"/>
      <c r="AK8" s="3"/>
      <c r="AL8" s="51">
        <f>
データ!S6</f>
        <v>
125170</v>
      </c>
      <c r="AM8" s="51"/>
      <c r="AN8" s="51"/>
      <c r="AO8" s="51"/>
      <c r="AP8" s="51"/>
      <c r="AQ8" s="51"/>
      <c r="AR8" s="51"/>
      <c r="AS8" s="51"/>
      <c r="AT8" s="46">
        <f>
データ!T6</f>
        <v>
11.46</v>
      </c>
      <c r="AU8" s="46"/>
      <c r="AV8" s="46"/>
      <c r="AW8" s="46"/>
      <c r="AX8" s="46"/>
      <c r="AY8" s="46"/>
      <c r="AZ8" s="46"/>
      <c r="BA8" s="46"/>
      <c r="BB8" s="46">
        <f>
データ!U6</f>
        <v>
10922.34</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t="str">
        <f>
データ!O6</f>
        <v>
該当数値なし</v>
      </c>
      <c r="J10" s="46"/>
      <c r="K10" s="46"/>
      <c r="L10" s="46"/>
      <c r="M10" s="46"/>
      <c r="N10" s="46"/>
      <c r="O10" s="46"/>
      <c r="P10" s="46">
        <f>
データ!P6</f>
        <v>
100</v>
      </c>
      <c r="Q10" s="46"/>
      <c r="R10" s="46"/>
      <c r="S10" s="46"/>
      <c r="T10" s="46"/>
      <c r="U10" s="46"/>
      <c r="V10" s="46"/>
      <c r="W10" s="46">
        <f>
データ!Q6</f>
        <v>
100</v>
      </c>
      <c r="X10" s="46"/>
      <c r="Y10" s="46"/>
      <c r="Z10" s="46"/>
      <c r="AA10" s="46"/>
      <c r="AB10" s="46"/>
      <c r="AC10" s="46"/>
      <c r="AD10" s="51">
        <f>
データ!R6</f>
        <v>
1699</v>
      </c>
      <c r="AE10" s="51"/>
      <c r="AF10" s="51"/>
      <c r="AG10" s="51"/>
      <c r="AH10" s="51"/>
      <c r="AI10" s="51"/>
      <c r="AJ10" s="51"/>
      <c r="AK10" s="2"/>
      <c r="AL10" s="51">
        <f>
データ!V6</f>
        <v>
125878</v>
      </c>
      <c r="AM10" s="51"/>
      <c r="AN10" s="51"/>
      <c r="AO10" s="51"/>
      <c r="AP10" s="51"/>
      <c r="AQ10" s="51"/>
      <c r="AR10" s="51"/>
      <c r="AS10" s="51"/>
      <c r="AT10" s="46">
        <f>
データ!W6</f>
        <v>
11.42</v>
      </c>
      <c r="AU10" s="46"/>
      <c r="AV10" s="46"/>
      <c r="AW10" s="46"/>
      <c r="AX10" s="46"/>
      <c r="AY10" s="46"/>
      <c r="AZ10" s="46"/>
      <c r="BA10" s="46"/>
      <c r="BB10" s="46">
        <f>
データ!X6</f>
        <v>
11022.59</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76" t="s">
        <v>
26</v>
      </c>
      <c r="BM14" s="77"/>
      <c r="BN14" s="77"/>
      <c r="BO14" s="77"/>
      <c r="BP14" s="77"/>
      <c r="BQ14" s="77"/>
      <c r="BR14" s="77"/>
      <c r="BS14" s="77"/>
      <c r="BT14" s="77"/>
      <c r="BU14" s="77"/>
      <c r="BV14" s="77"/>
      <c r="BW14" s="77"/>
      <c r="BX14" s="77"/>
      <c r="BY14" s="77"/>
      <c r="BZ14" s="78"/>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79"/>
      <c r="BM15" s="80"/>
      <c r="BN15" s="80"/>
      <c r="BO15" s="80"/>
      <c r="BP15" s="80"/>
      <c r="BQ15" s="80"/>
      <c r="BR15" s="80"/>
      <c r="BS15" s="80"/>
      <c r="BT15" s="80"/>
      <c r="BU15" s="80"/>
      <c r="BV15" s="80"/>
      <c r="BW15" s="80"/>
      <c r="BX15" s="80"/>
      <c r="BY15" s="80"/>
      <c r="BZ15" s="8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44</v>
      </c>
      <c r="N86" s="26" t="s">
        <v>
43</v>
      </c>
      <c r="O86" s="26" t="str">
        <f>
データ!EO6</f>
        <v>
【0.22】</v>
      </c>
    </row>
  </sheetData>
  <sheetProtection algorithmName="SHA-512" hashValue="26H4dkngAMGdnVFzJq7OfKX/H0ZK8323qkkTY2Lz6cKcLDE/HET0C9CUuBsCBsw2qC5mxRfPto8bEnBdOtP5Eg==" saltValue="8iPtalBVcmA1ls6od9CXY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45</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46</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47</v>
      </c>
      <c r="B3" s="29" t="s">
        <v>
48</v>
      </c>
      <c r="C3" s="29" t="s">
        <v>
49</v>
      </c>
      <c r="D3" s="29" t="s">
        <v>
50</v>
      </c>
      <c r="E3" s="29" t="s">
        <v>
51</v>
      </c>
      <c r="F3" s="29" t="s">
        <v>
52</v>
      </c>
      <c r="G3" s="29" t="s">
        <v>
53</v>
      </c>
      <c r="H3" s="83" t="s">
        <v>
54</v>
      </c>
      <c r="I3" s="84"/>
      <c r="J3" s="84"/>
      <c r="K3" s="84"/>
      <c r="L3" s="84"/>
      <c r="M3" s="84"/>
      <c r="N3" s="84"/>
      <c r="O3" s="84"/>
      <c r="P3" s="84"/>
      <c r="Q3" s="84"/>
      <c r="R3" s="84"/>
      <c r="S3" s="84"/>
      <c r="T3" s="84"/>
      <c r="U3" s="84"/>
      <c r="V3" s="84"/>
      <c r="W3" s="84"/>
      <c r="X3" s="85"/>
      <c r="Y3" s="89" t="s">
        <v>
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
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
57</v>
      </c>
      <c r="B4" s="30"/>
      <c r="C4" s="30"/>
      <c r="D4" s="30"/>
      <c r="E4" s="30"/>
      <c r="F4" s="30"/>
      <c r="G4" s="30"/>
      <c r="H4" s="86"/>
      <c r="I4" s="87"/>
      <c r="J4" s="87"/>
      <c r="K4" s="87"/>
      <c r="L4" s="87"/>
      <c r="M4" s="87"/>
      <c r="N4" s="87"/>
      <c r="O4" s="87"/>
      <c r="P4" s="87"/>
      <c r="Q4" s="87"/>
      <c r="R4" s="87"/>
      <c r="S4" s="87"/>
      <c r="T4" s="87"/>
      <c r="U4" s="87"/>
      <c r="V4" s="87"/>
      <c r="W4" s="87"/>
      <c r="X4" s="88"/>
      <c r="Y4" s="82" t="s">
        <v>
58</v>
      </c>
      <c r="Z4" s="82"/>
      <c r="AA4" s="82"/>
      <c r="AB4" s="82"/>
      <c r="AC4" s="82"/>
      <c r="AD4" s="82"/>
      <c r="AE4" s="82"/>
      <c r="AF4" s="82"/>
      <c r="AG4" s="82"/>
      <c r="AH4" s="82"/>
      <c r="AI4" s="82"/>
      <c r="AJ4" s="82" t="s">
        <v>
59</v>
      </c>
      <c r="AK4" s="82"/>
      <c r="AL4" s="82"/>
      <c r="AM4" s="82"/>
      <c r="AN4" s="82"/>
      <c r="AO4" s="82"/>
      <c r="AP4" s="82"/>
      <c r="AQ4" s="82"/>
      <c r="AR4" s="82"/>
      <c r="AS4" s="82"/>
      <c r="AT4" s="82"/>
      <c r="AU4" s="82" t="s">
        <v>
60</v>
      </c>
      <c r="AV4" s="82"/>
      <c r="AW4" s="82"/>
      <c r="AX4" s="82"/>
      <c r="AY4" s="82"/>
      <c r="AZ4" s="82"/>
      <c r="BA4" s="82"/>
      <c r="BB4" s="82"/>
      <c r="BC4" s="82"/>
      <c r="BD4" s="82"/>
      <c r="BE4" s="82"/>
      <c r="BF4" s="82" t="s">
        <v>
61</v>
      </c>
      <c r="BG4" s="82"/>
      <c r="BH4" s="82"/>
      <c r="BI4" s="82"/>
      <c r="BJ4" s="82"/>
      <c r="BK4" s="82"/>
      <c r="BL4" s="82"/>
      <c r="BM4" s="82"/>
      <c r="BN4" s="82"/>
      <c r="BO4" s="82"/>
      <c r="BP4" s="82"/>
      <c r="BQ4" s="82" t="s">
        <v>
62</v>
      </c>
      <c r="BR4" s="82"/>
      <c r="BS4" s="82"/>
      <c r="BT4" s="82"/>
      <c r="BU4" s="82"/>
      <c r="BV4" s="82"/>
      <c r="BW4" s="82"/>
      <c r="BX4" s="82"/>
      <c r="BY4" s="82"/>
      <c r="BZ4" s="82"/>
      <c r="CA4" s="82"/>
      <c r="CB4" s="82" t="s">
        <v>
63</v>
      </c>
      <c r="CC4" s="82"/>
      <c r="CD4" s="82"/>
      <c r="CE4" s="82"/>
      <c r="CF4" s="82"/>
      <c r="CG4" s="82"/>
      <c r="CH4" s="82"/>
      <c r="CI4" s="82"/>
      <c r="CJ4" s="82"/>
      <c r="CK4" s="82"/>
      <c r="CL4" s="82"/>
      <c r="CM4" s="82" t="s">
        <v>
64</v>
      </c>
      <c r="CN4" s="82"/>
      <c r="CO4" s="82"/>
      <c r="CP4" s="82"/>
      <c r="CQ4" s="82"/>
      <c r="CR4" s="82"/>
      <c r="CS4" s="82"/>
      <c r="CT4" s="82"/>
      <c r="CU4" s="82"/>
      <c r="CV4" s="82"/>
      <c r="CW4" s="82"/>
      <c r="CX4" s="82" t="s">
        <v>
65</v>
      </c>
      <c r="CY4" s="82"/>
      <c r="CZ4" s="82"/>
      <c r="DA4" s="82"/>
      <c r="DB4" s="82"/>
      <c r="DC4" s="82"/>
      <c r="DD4" s="82"/>
      <c r="DE4" s="82"/>
      <c r="DF4" s="82"/>
      <c r="DG4" s="82"/>
      <c r="DH4" s="82"/>
      <c r="DI4" s="82" t="s">
        <v>
66</v>
      </c>
      <c r="DJ4" s="82"/>
      <c r="DK4" s="82"/>
      <c r="DL4" s="82"/>
      <c r="DM4" s="82"/>
      <c r="DN4" s="82"/>
      <c r="DO4" s="82"/>
      <c r="DP4" s="82"/>
      <c r="DQ4" s="82"/>
      <c r="DR4" s="82"/>
      <c r="DS4" s="82"/>
      <c r="DT4" s="82" t="s">
        <v>
67</v>
      </c>
      <c r="DU4" s="82"/>
      <c r="DV4" s="82"/>
      <c r="DW4" s="82"/>
      <c r="DX4" s="82"/>
      <c r="DY4" s="82"/>
      <c r="DZ4" s="82"/>
      <c r="EA4" s="82"/>
      <c r="EB4" s="82"/>
      <c r="EC4" s="82"/>
      <c r="ED4" s="82"/>
      <c r="EE4" s="82" t="s">
        <v>
68</v>
      </c>
      <c r="EF4" s="82"/>
      <c r="EG4" s="82"/>
      <c r="EH4" s="82"/>
      <c r="EI4" s="82"/>
      <c r="EJ4" s="82"/>
      <c r="EK4" s="82"/>
      <c r="EL4" s="82"/>
      <c r="EM4" s="82"/>
      <c r="EN4" s="82"/>
      <c r="EO4" s="82"/>
    </row>
    <row r="5" spans="1:145" x14ac:dyDescent="0.15">
      <c r="A5" s="28" t="s">
        <v>
69</v>
      </c>
      <c r="B5" s="31"/>
      <c r="C5" s="31"/>
      <c r="D5" s="31"/>
      <c r="E5" s="31"/>
      <c r="F5" s="31"/>
      <c r="G5" s="31"/>
      <c r="H5" s="32" t="s">
        <v>
70</v>
      </c>
      <c r="I5" s="32" t="s">
        <v>
71</v>
      </c>
      <c r="J5" s="32" t="s">
        <v>
72</v>
      </c>
      <c r="K5" s="32" t="s">
        <v>
73</v>
      </c>
      <c r="L5" s="32" t="s">
        <v>
74</v>
      </c>
      <c r="M5" s="32" t="s">
        <v>
5</v>
      </c>
      <c r="N5" s="32" t="s">
        <v>
75</v>
      </c>
      <c r="O5" s="32" t="s">
        <v>
76</v>
      </c>
      <c r="P5" s="32" t="s">
        <v>
77</v>
      </c>
      <c r="Q5" s="32" t="s">
        <v>
78</v>
      </c>
      <c r="R5" s="32" t="s">
        <v>
79</v>
      </c>
      <c r="S5" s="32" t="s">
        <v>
80</v>
      </c>
      <c r="T5" s="32" t="s">
        <v>
81</v>
      </c>
      <c r="U5" s="32" t="s">
        <v>
82</v>
      </c>
      <c r="V5" s="32" t="s">
        <v>
83</v>
      </c>
      <c r="W5" s="32" t="s">
        <v>
84</v>
      </c>
      <c r="X5" s="32" t="s">
        <v>
85</v>
      </c>
      <c r="Y5" s="32" t="s">
        <v>
86</v>
      </c>
      <c r="Z5" s="32" t="s">
        <v>
87</v>
      </c>
      <c r="AA5" s="32" t="s">
        <v>
88</v>
      </c>
      <c r="AB5" s="32" t="s">
        <v>
89</v>
      </c>
      <c r="AC5" s="32" t="s">
        <v>
90</v>
      </c>
      <c r="AD5" s="32" t="s">
        <v>
91</v>
      </c>
      <c r="AE5" s="32" t="s">
        <v>
92</v>
      </c>
      <c r="AF5" s="32" t="s">
        <v>
93</v>
      </c>
      <c r="AG5" s="32" t="s">
        <v>
94</v>
      </c>
      <c r="AH5" s="32" t="s">
        <v>
95</v>
      </c>
      <c r="AI5" s="32" t="s">
        <v>
31</v>
      </c>
      <c r="AJ5" s="32" t="s">
        <v>
86</v>
      </c>
      <c r="AK5" s="32" t="s">
        <v>
87</v>
      </c>
      <c r="AL5" s="32" t="s">
        <v>
88</v>
      </c>
      <c r="AM5" s="32" t="s">
        <v>
89</v>
      </c>
      <c r="AN5" s="32" t="s">
        <v>
90</v>
      </c>
      <c r="AO5" s="32" t="s">
        <v>
91</v>
      </c>
      <c r="AP5" s="32" t="s">
        <v>
92</v>
      </c>
      <c r="AQ5" s="32" t="s">
        <v>
93</v>
      </c>
      <c r="AR5" s="32" t="s">
        <v>
94</v>
      </c>
      <c r="AS5" s="32" t="s">
        <v>
95</v>
      </c>
      <c r="AT5" s="32" t="s">
        <v>
96</v>
      </c>
      <c r="AU5" s="32" t="s">
        <v>
86</v>
      </c>
      <c r="AV5" s="32" t="s">
        <v>
87</v>
      </c>
      <c r="AW5" s="32" t="s">
        <v>
88</v>
      </c>
      <c r="AX5" s="32" t="s">
        <v>
89</v>
      </c>
      <c r="AY5" s="32" t="s">
        <v>
90</v>
      </c>
      <c r="AZ5" s="32" t="s">
        <v>
91</v>
      </c>
      <c r="BA5" s="32" t="s">
        <v>
92</v>
      </c>
      <c r="BB5" s="32" t="s">
        <v>
93</v>
      </c>
      <c r="BC5" s="32" t="s">
        <v>
94</v>
      </c>
      <c r="BD5" s="32" t="s">
        <v>
95</v>
      </c>
      <c r="BE5" s="32" t="s">
        <v>
96</v>
      </c>
      <c r="BF5" s="32" t="s">
        <v>
86</v>
      </c>
      <c r="BG5" s="32" t="s">
        <v>
87</v>
      </c>
      <c r="BH5" s="32" t="s">
        <v>
88</v>
      </c>
      <c r="BI5" s="32" t="s">
        <v>
89</v>
      </c>
      <c r="BJ5" s="32" t="s">
        <v>
90</v>
      </c>
      <c r="BK5" s="32" t="s">
        <v>
91</v>
      </c>
      <c r="BL5" s="32" t="s">
        <v>
92</v>
      </c>
      <c r="BM5" s="32" t="s">
        <v>
93</v>
      </c>
      <c r="BN5" s="32" t="s">
        <v>
94</v>
      </c>
      <c r="BO5" s="32" t="s">
        <v>
95</v>
      </c>
      <c r="BP5" s="32" t="s">
        <v>
96</v>
      </c>
      <c r="BQ5" s="32" t="s">
        <v>
86</v>
      </c>
      <c r="BR5" s="32" t="s">
        <v>
87</v>
      </c>
      <c r="BS5" s="32" t="s">
        <v>
88</v>
      </c>
      <c r="BT5" s="32" t="s">
        <v>
89</v>
      </c>
      <c r="BU5" s="32" t="s">
        <v>
90</v>
      </c>
      <c r="BV5" s="32" t="s">
        <v>
91</v>
      </c>
      <c r="BW5" s="32" t="s">
        <v>
92</v>
      </c>
      <c r="BX5" s="32" t="s">
        <v>
93</v>
      </c>
      <c r="BY5" s="32" t="s">
        <v>
94</v>
      </c>
      <c r="BZ5" s="32" t="s">
        <v>
95</v>
      </c>
      <c r="CA5" s="32" t="s">
        <v>
96</v>
      </c>
      <c r="CB5" s="32" t="s">
        <v>
86</v>
      </c>
      <c r="CC5" s="32" t="s">
        <v>
87</v>
      </c>
      <c r="CD5" s="32" t="s">
        <v>
88</v>
      </c>
      <c r="CE5" s="32" t="s">
        <v>
89</v>
      </c>
      <c r="CF5" s="32" t="s">
        <v>
90</v>
      </c>
      <c r="CG5" s="32" t="s">
        <v>
91</v>
      </c>
      <c r="CH5" s="32" t="s">
        <v>
92</v>
      </c>
      <c r="CI5" s="32" t="s">
        <v>
93</v>
      </c>
      <c r="CJ5" s="32" t="s">
        <v>
94</v>
      </c>
      <c r="CK5" s="32" t="s">
        <v>
95</v>
      </c>
      <c r="CL5" s="32" t="s">
        <v>
96</v>
      </c>
      <c r="CM5" s="32" t="s">
        <v>
86</v>
      </c>
      <c r="CN5" s="32" t="s">
        <v>
87</v>
      </c>
      <c r="CO5" s="32" t="s">
        <v>
88</v>
      </c>
      <c r="CP5" s="32" t="s">
        <v>
89</v>
      </c>
      <c r="CQ5" s="32" t="s">
        <v>
90</v>
      </c>
      <c r="CR5" s="32" t="s">
        <v>
91</v>
      </c>
      <c r="CS5" s="32" t="s">
        <v>
92</v>
      </c>
      <c r="CT5" s="32" t="s">
        <v>
93</v>
      </c>
      <c r="CU5" s="32" t="s">
        <v>
94</v>
      </c>
      <c r="CV5" s="32" t="s">
        <v>
95</v>
      </c>
      <c r="CW5" s="32" t="s">
        <v>
96</v>
      </c>
      <c r="CX5" s="32" t="s">
        <v>
86</v>
      </c>
      <c r="CY5" s="32" t="s">
        <v>
87</v>
      </c>
      <c r="CZ5" s="32" t="s">
        <v>
88</v>
      </c>
      <c r="DA5" s="32" t="s">
        <v>
89</v>
      </c>
      <c r="DB5" s="32" t="s">
        <v>
90</v>
      </c>
      <c r="DC5" s="32" t="s">
        <v>
91</v>
      </c>
      <c r="DD5" s="32" t="s">
        <v>
92</v>
      </c>
      <c r="DE5" s="32" t="s">
        <v>
93</v>
      </c>
      <c r="DF5" s="32" t="s">
        <v>
94</v>
      </c>
      <c r="DG5" s="32" t="s">
        <v>
95</v>
      </c>
      <c r="DH5" s="32" t="s">
        <v>
96</v>
      </c>
      <c r="DI5" s="32" t="s">
        <v>
86</v>
      </c>
      <c r="DJ5" s="32" t="s">
        <v>
87</v>
      </c>
      <c r="DK5" s="32" t="s">
        <v>
88</v>
      </c>
      <c r="DL5" s="32" t="s">
        <v>
89</v>
      </c>
      <c r="DM5" s="32" t="s">
        <v>
90</v>
      </c>
      <c r="DN5" s="32" t="s">
        <v>
91</v>
      </c>
      <c r="DO5" s="32" t="s">
        <v>
92</v>
      </c>
      <c r="DP5" s="32" t="s">
        <v>
93</v>
      </c>
      <c r="DQ5" s="32" t="s">
        <v>
94</v>
      </c>
      <c r="DR5" s="32" t="s">
        <v>
95</v>
      </c>
      <c r="DS5" s="32" t="s">
        <v>
96</v>
      </c>
      <c r="DT5" s="32" t="s">
        <v>
86</v>
      </c>
      <c r="DU5" s="32" t="s">
        <v>
87</v>
      </c>
      <c r="DV5" s="32" t="s">
        <v>
88</v>
      </c>
      <c r="DW5" s="32" t="s">
        <v>
89</v>
      </c>
      <c r="DX5" s="32" t="s">
        <v>
90</v>
      </c>
      <c r="DY5" s="32" t="s">
        <v>
91</v>
      </c>
      <c r="DZ5" s="32" t="s">
        <v>
92</v>
      </c>
      <c r="EA5" s="32" t="s">
        <v>
93</v>
      </c>
      <c r="EB5" s="32" t="s">
        <v>
94</v>
      </c>
      <c r="EC5" s="32" t="s">
        <v>
95</v>
      </c>
      <c r="ED5" s="32" t="s">
        <v>
96</v>
      </c>
      <c r="EE5" s="32" t="s">
        <v>
86</v>
      </c>
      <c r="EF5" s="32" t="s">
        <v>
87</v>
      </c>
      <c r="EG5" s="32" t="s">
        <v>
88</v>
      </c>
      <c r="EH5" s="32" t="s">
        <v>
89</v>
      </c>
      <c r="EI5" s="32" t="s">
        <v>
90</v>
      </c>
      <c r="EJ5" s="32" t="s">
        <v>
91</v>
      </c>
      <c r="EK5" s="32" t="s">
        <v>
92</v>
      </c>
      <c r="EL5" s="32" t="s">
        <v>
93</v>
      </c>
      <c r="EM5" s="32" t="s">
        <v>
94</v>
      </c>
      <c r="EN5" s="32" t="s">
        <v>
95</v>
      </c>
      <c r="EO5" s="32" t="s">
        <v>
96</v>
      </c>
    </row>
    <row r="6" spans="1:145" s="36" customFormat="1" x14ac:dyDescent="0.15">
      <c r="A6" s="28" t="s">
        <v>
97</v>
      </c>
      <c r="B6" s="33">
        <f>
B7</f>
        <v>
2019</v>
      </c>
      <c r="C6" s="33">
        <f t="shared" ref="C6:X6" si="3">
C7</f>
        <v>
132144</v>
      </c>
      <c r="D6" s="33">
        <f t="shared" si="3"/>
        <v>
47</v>
      </c>
      <c r="E6" s="33">
        <f t="shared" si="3"/>
        <v>
17</v>
      </c>
      <c r="F6" s="33">
        <f t="shared" si="3"/>
        <v>
1</v>
      </c>
      <c r="G6" s="33">
        <f t="shared" si="3"/>
        <v>
0</v>
      </c>
      <c r="H6" s="33" t="str">
        <f t="shared" si="3"/>
        <v>
東京都　国分寺市</v>
      </c>
      <c r="I6" s="33" t="str">
        <f t="shared" si="3"/>
        <v>
法非適用</v>
      </c>
      <c r="J6" s="33" t="str">
        <f t="shared" si="3"/>
        <v>
下水道事業</v>
      </c>
      <c r="K6" s="33" t="str">
        <f t="shared" si="3"/>
        <v>
公共下水道</v>
      </c>
      <c r="L6" s="33" t="str">
        <f t="shared" si="3"/>
        <v>
Aa</v>
      </c>
      <c r="M6" s="33" t="str">
        <f t="shared" si="3"/>
        <v>
非設置</v>
      </c>
      <c r="N6" s="34" t="str">
        <f t="shared" si="3"/>
        <v>
-</v>
      </c>
      <c r="O6" s="34" t="str">
        <f t="shared" si="3"/>
        <v>
該当数値なし</v>
      </c>
      <c r="P6" s="34">
        <f t="shared" si="3"/>
        <v>
100</v>
      </c>
      <c r="Q6" s="34">
        <f t="shared" si="3"/>
        <v>
100</v>
      </c>
      <c r="R6" s="34">
        <f t="shared" si="3"/>
        <v>
1699</v>
      </c>
      <c r="S6" s="34">
        <f t="shared" si="3"/>
        <v>
125170</v>
      </c>
      <c r="T6" s="34">
        <f t="shared" si="3"/>
        <v>
11.46</v>
      </c>
      <c r="U6" s="34">
        <f t="shared" si="3"/>
        <v>
10922.34</v>
      </c>
      <c r="V6" s="34">
        <f t="shared" si="3"/>
        <v>
125878</v>
      </c>
      <c r="W6" s="34">
        <f t="shared" si="3"/>
        <v>
11.42</v>
      </c>
      <c r="X6" s="34">
        <f t="shared" si="3"/>
        <v>
11022.59</v>
      </c>
      <c r="Y6" s="35">
        <f>
IF(Y7="",NA(),Y7)</f>
        <v>
97.11</v>
      </c>
      <c r="Z6" s="35">
        <f t="shared" ref="Z6:AH6" si="4">
IF(Z7="",NA(),Z7)</f>
        <v>
96.67</v>
      </c>
      <c r="AA6" s="35">
        <f t="shared" si="4"/>
        <v>
96.52</v>
      </c>
      <c r="AB6" s="35">
        <f t="shared" si="4"/>
        <v>
96.74</v>
      </c>
      <c r="AC6" s="35">
        <f t="shared" si="4"/>
        <v>
97.97</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230.79</v>
      </c>
      <c r="BG6" s="35">
        <f t="shared" ref="BG6:BO6" si="7">
IF(BG7="",NA(),BG7)</f>
        <v>
206.34</v>
      </c>
      <c r="BH6" s="35">
        <f t="shared" si="7"/>
        <v>
174.66</v>
      </c>
      <c r="BI6" s="35">
        <f t="shared" si="7"/>
        <v>
143.19</v>
      </c>
      <c r="BJ6" s="35">
        <f t="shared" si="7"/>
        <v>
126.2</v>
      </c>
      <c r="BK6" s="35">
        <f t="shared" si="7"/>
        <v>
642.57000000000005</v>
      </c>
      <c r="BL6" s="35">
        <f t="shared" si="7"/>
        <v>
599.92999999999995</v>
      </c>
      <c r="BM6" s="35">
        <f t="shared" si="7"/>
        <v>
573.73</v>
      </c>
      <c r="BN6" s="35">
        <f t="shared" si="7"/>
        <v>
514.27</v>
      </c>
      <c r="BO6" s="35">
        <f t="shared" si="7"/>
        <v>
517.34</v>
      </c>
      <c r="BP6" s="34" t="str">
        <f>
IF(BP7="","",IF(BP7="-","【-】","【"&amp;SUBSTITUTE(TEXT(BP7,"#,##0.00"),"-","△")&amp;"】"))</f>
        <v>
【682.51】</v>
      </c>
      <c r="BQ6" s="35">
        <f>
IF(BQ7="",NA(),BQ7)</f>
        <v>
94.78</v>
      </c>
      <c r="BR6" s="35">
        <f t="shared" ref="BR6:BZ6" si="8">
IF(BR7="",NA(),BR7)</f>
        <v>
94.38</v>
      </c>
      <c r="BS6" s="35">
        <f t="shared" si="8"/>
        <v>
99.61</v>
      </c>
      <c r="BT6" s="35">
        <f t="shared" si="8"/>
        <v>
104.13</v>
      </c>
      <c r="BU6" s="35">
        <f t="shared" si="8"/>
        <v>
121.01</v>
      </c>
      <c r="BV6" s="35">
        <f t="shared" si="8"/>
        <v>
94.3</v>
      </c>
      <c r="BW6" s="35">
        <f t="shared" si="8"/>
        <v>
95.76</v>
      </c>
      <c r="BX6" s="35">
        <f t="shared" si="8"/>
        <v>
100.74</v>
      </c>
      <c r="BY6" s="35">
        <f t="shared" si="8"/>
        <v>
100.34</v>
      </c>
      <c r="BZ6" s="35">
        <f t="shared" si="8"/>
        <v>
99.89</v>
      </c>
      <c r="CA6" s="34" t="str">
        <f>
IF(CA7="","",IF(CA7="-","【-】","【"&amp;SUBSTITUTE(TEXT(CA7,"#,##0.00"),"-","△")&amp;"】"))</f>
        <v>
【100.34】</v>
      </c>
      <c r="CB6" s="35">
        <f>
IF(CB7="",NA(),CB7)</f>
        <v>
124.35</v>
      </c>
      <c r="CC6" s="35">
        <f t="shared" ref="CC6:CK6" si="9">
IF(CC7="",NA(),CC7)</f>
        <v>
120.83</v>
      </c>
      <c r="CD6" s="35">
        <f t="shared" si="9"/>
        <v>
113.66</v>
      </c>
      <c r="CE6" s="35">
        <f t="shared" si="9"/>
        <v>
107.9</v>
      </c>
      <c r="CF6" s="35">
        <f t="shared" si="9"/>
        <v>
87.02</v>
      </c>
      <c r="CG6" s="35">
        <f t="shared" si="9"/>
        <v>
120.18</v>
      </c>
      <c r="CH6" s="35">
        <f t="shared" si="9"/>
        <v>
119</v>
      </c>
      <c r="CI6" s="35">
        <f t="shared" si="9"/>
        <v>
112.75</v>
      </c>
      <c r="CJ6" s="35">
        <f t="shared" si="9"/>
        <v>
113.49</v>
      </c>
      <c r="CK6" s="35">
        <f t="shared" si="9"/>
        <v>
112.4</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f t="shared" si="10"/>
        <v>
64.81</v>
      </c>
      <c r="CS6" s="35">
        <f t="shared" si="10"/>
        <v>
64.66</v>
      </c>
      <c r="CT6" s="35">
        <f t="shared" si="10"/>
        <v>
64.650000000000006</v>
      </c>
      <c r="CU6" s="35">
        <f t="shared" si="10"/>
        <v>
62.96</v>
      </c>
      <c r="CV6" s="35">
        <f t="shared" si="10"/>
        <v>
62.97</v>
      </c>
      <c r="CW6" s="34" t="str">
        <f>
IF(CW7="","",IF(CW7="-","【-】","【"&amp;SUBSTITUTE(TEXT(CW7,"#,##0.00"),"-","△")&amp;"】"))</f>
        <v>
【59.64】</v>
      </c>
      <c r="CX6" s="35">
        <f>
IF(CX7="",NA(),CX7)</f>
        <v>
98.85</v>
      </c>
      <c r="CY6" s="35">
        <f t="shared" ref="CY6:DG6" si="11">
IF(CY7="",NA(),CY7)</f>
        <v>
99.07</v>
      </c>
      <c r="CZ6" s="35">
        <f t="shared" si="11"/>
        <v>
99.08</v>
      </c>
      <c r="DA6" s="35">
        <f t="shared" si="11"/>
        <v>
99.19</v>
      </c>
      <c r="DB6" s="35">
        <f t="shared" si="11"/>
        <v>
99.33</v>
      </c>
      <c r="DC6" s="35">
        <f t="shared" si="11"/>
        <v>
96.89</v>
      </c>
      <c r="DD6" s="35">
        <f t="shared" si="11"/>
        <v>
97.08</v>
      </c>
      <c r="DE6" s="35">
        <f t="shared" si="11"/>
        <v>
97.4</v>
      </c>
      <c r="DF6" s="35">
        <f t="shared" si="11"/>
        <v>
96.96</v>
      </c>
      <c r="DG6" s="35">
        <f t="shared" si="11"/>
        <v>
96.97</v>
      </c>
      <c r="DH6" s="34" t="str">
        <f>
IF(DH7="","",IF(DH7="-","【-】","【"&amp;SUBSTITUTE(TEXT(DH7,"#,##0.00"),"-","△")&amp;"】"))</f>
        <v>
【95.35】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4">
        <f>
IF(EE7="",NA(),EE7)</f>
        <v>
0</v>
      </c>
      <c r="EF6" s="34">
        <f t="shared" ref="EF6:EN6" si="14">
IF(EF7="",NA(),EF7)</f>
        <v>
0</v>
      </c>
      <c r="EG6" s="34">
        <f t="shared" si="14"/>
        <v>
0</v>
      </c>
      <c r="EH6" s="34">
        <f t="shared" si="14"/>
        <v>
0</v>
      </c>
      <c r="EI6" s="34">
        <f t="shared" si="14"/>
        <v>
0</v>
      </c>
      <c r="EJ6" s="35">
        <f t="shared" si="14"/>
        <v>
0.13</v>
      </c>
      <c r="EK6" s="35">
        <f t="shared" si="14"/>
        <v>
0.16</v>
      </c>
      <c r="EL6" s="35">
        <f t="shared" si="14"/>
        <v>
0.16</v>
      </c>
      <c r="EM6" s="35">
        <f t="shared" si="14"/>
        <v>
0.16</v>
      </c>
      <c r="EN6" s="35">
        <f t="shared" si="14"/>
        <v>
0.16</v>
      </c>
      <c r="EO6" s="34" t="str">
        <f>
IF(EO7="","",IF(EO7="-","【-】","【"&amp;SUBSTITUTE(TEXT(EO7,"#,##0.00"),"-","△")&amp;"】"))</f>
        <v>
【0.22】</v>
      </c>
    </row>
    <row r="7" spans="1:145" s="36" customFormat="1" x14ac:dyDescent="0.15">
      <c r="A7" s="28"/>
      <c r="B7" s="37">
        <v>
2019</v>
      </c>
      <c r="C7" s="37">
        <v>
132144</v>
      </c>
      <c r="D7" s="37">
        <v>
47</v>
      </c>
      <c r="E7" s="37">
        <v>
17</v>
      </c>
      <c r="F7" s="37">
        <v>
1</v>
      </c>
      <c r="G7" s="37">
        <v>
0</v>
      </c>
      <c r="H7" s="37" t="s">
        <v>
98</v>
      </c>
      <c r="I7" s="37" t="s">
        <v>
99</v>
      </c>
      <c r="J7" s="37" t="s">
        <v>
100</v>
      </c>
      <c r="K7" s="37" t="s">
        <v>
101</v>
      </c>
      <c r="L7" s="37" t="s">
        <v>
102</v>
      </c>
      <c r="M7" s="37" t="s">
        <v>
103</v>
      </c>
      <c r="N7" s="38" t="s">
        <v>
104</v>
      </c>
      <c r="O7" s="38" t="s">
        <v>
105</v>
      </c>
      <c r="P7" s="38">
        <v>
100</v>
      </c>
      <c r="Q7" s="38">
        <v>
100</v>
      </c>
      <c r="R7" s="38">
        <v>
1699</v>
      </c>
      <c r="S7" s="38">
        <v>
125170</v>
      </c>
      <c r="T7" s="38">
        <v>
11.46</v>
      </c>
      <c r="U7" s="38">
        <v>
10922.34</v>
      </c>
      <c r="V7" s="38">
        <v>
125878</v>
      </c>
      <c r="W7" s="38">
        <v>
11.42</v>
      </c>
      <c r="X7" s="38">
        <v>
11022.59</v>
      </c>
      <c r="Y7" s="38">
        <v>
97.11</v>
      </c>
      <c r="Z7" s="38">
        <v>
96.67</v>
      </c>
      <c r="AA7" s="38">
        <v>
96.52</v>
      </c>
      <c r="AB7" s="38">
        <v>
96.74</v>
      </c>
      <c r="AC7" s="38">
        <v>
97.97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230.79</v>
      </c>
      <c r="BG7" s="38">
        <v>
206.34</v>
      </c>
      <c r="BH7" s="38">
        <v>
174.66</v>
      </c>
      <c r="BI7" s="38">
        <v>
143.19</v>
      </c>
      <c r="BJ7" s="38">
        <v>
126.2</v>
      </c>
      <c r="BK7" s="38">
        <v>
642.57000000000005</v>
      </c>
      <c r="BL7" s="38">
        <v>
599.92999999999995</v>
      </c>
      <c r="BM7" s="38">
        <v>
573.73</v>
      </c>
      <c r="BN7" s="38">
        <v>
514.27</v>
      </c>
      <c r="BO7" s="38">
        <v>
517.34</v>
      </c>
      <c r="BP7" s="38">
        <v>
682.51</v>
      </c>
      <c r="BQ7" s="38">
        <v>
94.78</v>
      </c>
      <c r="BR7" s="38">
        <v>
94.38</v>
      </c>
      <c r="BS7" s="38">
        <v>
99.61</v>
      </c>
      <c r="BT7" s="38">
        <v>
104.13</v>
      </c>
      <c r="BU7" s="38">
        <v>
121.01</v>
      </c>
      <c r="BV7" s="38">
        <v>
94.3</v>
      </c>
      <c r="BW7" s="38">
        <v>
95.76</v>
      </c>
      <c r="BX7" s="38">
        <v>
100.74</v>
      </c>
      <c r="BY7" s="38">
        <v>
100.34</v>
      </c>
      <c r="BZ7" s="38">
        <v>
99.89</v>
      </c>
      <c r="CA7" s="38">
        <v>
100.34</v>
      </c>
      <c r="CB7" s="38">
        <v>
124.35</v>
      </c>
      <c r="CC7" s="38">
        <v>
120.83</v>
      </c>
      <c r="CD7" s="38">
        <v>
113.66</v>
      </c>
      <c r="CE7" s="38">
        <v>
107.9</v>
      </c>
      <c r="CF7" s="38">
        <v>
87.02</v>
      </c>
      <c r="CG7" s="38">
        <v>
120.18</v>
      </c>
      <c r="CH7" s="38">
        <v>
119</v>
      </c>
      <c r="CI7" s="38">
        <v>
112.75</v>
      </c>
      <c r="CJ7" s="38">
        <v>
113.49</v>
      </c>
      <c r="CK7" s="38">
        <v>
112.4</v>
      </c>
      <c r="CL7" s="38">
        <v>
136.15</v>
      </c>
      <c r="CM7" s="38" t="s">
        <v>
104</v>
      </c>
      <c r="CN7" s="38" t="s">
        <v>
104</v>
      </c>
      <c r="CO7" s="38" t="s">
        <v>
104</v>
      </c>
      <c r="CP7" s="38" t="s">
        <v>
104</v>
      </c>
      <c r="CQ7" s="38" t="s">
        <v>
104</v>
      </c>
      <c r="CR7" s="38">
        <v>
64.81</v>
      </c>
      <c r="CS7" s="38">
        <v>
64.66</v>
      </c>
      <c r="CT7" s="38">
        <v>
64.650000000000006</v>
      </c>
      <c r="CU7" s="38">
        <v>
62.96</v>
      </c>
      <c r="CV7" s="38">
        <v>
62.97</v>
      </c>
      <c r="CW7" s="38">
        <v>
59.64</v>
      </c>
      <c r="CX7" s="38">
        <v>
98.85</v>
      </c>
      <c r="CY7" s="38">
        <v>
99.07</v>
      </c>
      <c r="CZ7" s="38">
        <v>
99.08</v>
      </c>
      <c r="DA7" s="38">
        <v>
99.19</v>
      </c>
      <c r="DB7" s="38">
        <v>
99.33</v>
      </c>
      <c r="DC7" s="38">
        <v>
96.89</v>
      </c>
      <c r="DD7" s="38">
        <v>
97.08</v>
      </c>
      <c r="DE7" s="38">
        <v>
97.4</v>
      </c>
      <c r="DF7" s="38">
        <v>
96.96</v>
      </c>
      <c r="DG7" s="38">
        <v>
96.97</v>
      </c>
      <c r="DH7" s="38">
        <v>
95.35</v>
      </c>
      <c r="DI7" s="38"/>
      <c r="DJ7" s="38"/>
      <c r="DK7" s="38"/>
      <c r="DL7" s="38"/>
      <c r="DM7" s="38"/>
      <c r="DN7" s="38"/>
      <c r="DO7" s="38"/>
      <c r="DP7" s="38"/>
      <c r="DQ7" s="38"/>
      <c r="DR7" s="38"/>
      <c r="DS7" s="38"/>
      <c r="DT7" s="38"/>
      <c r="DU7" s="38"/>
      <c r="DV7" s="38"/>
      <c r="DW7" s="38"/>
      <c r="DX7" s="38"/>
      <c r="DY7" s="38"/>
      <c r="DZ7" s="38"/>
      <c r="EA7" s="38"/>
      <c r="EB7" s="38"/>
      <c r="EC7" s="38"/>
      <c r="ED7" s="38"/>
      <c r="EE7" s="38">
        <v>
0</v>
      </c>
      <c r="EF7" s="38">
        <v>
0</v>
      </c>
      <c r="EG7" s="38">
        <v>
0</v>
      </c>
      <c r="EH7" s="38">
        <v>
0</v>
      </c>
      <c r="EI7" s="38">
        <v>
0</v>
      </c>
      <c r="EJ7" s="38">
        <v>
0.13</v>
      </c>
      <c r="EK7" s="38">
        <v>
0.16</v>
      </c>
      <c r="EL7" s="38">
        <v>
0.16</v>
      </c>
      <c r="EM7" s="38">
        <v>
0.16</v>
      </c>
      <c r="EN7" s="38">
        <v>
0.16</v>
      </c>
      <c r="EO7" s="38">
        <v>
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106</v>
      </c>
      <c r="C9" s="40" t="s">
        <v>
107</v>
      </c>
      <c r="D9" s="40" t="s">
        <v>
108</v>
      </c>
      <c r="E9" s="40" t="s">
        <v>
109</v>
      </c>
      <c r="F9" s="40" t="s">
        <v>
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48</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111</v>
      </c>
    </row>
    <row r="12" spans="1:145" x14ac:dyDescent="0.15">
      <c r="B12">
        <v>
1</v>
      </c>
      <c r="C12">
        <v>
1</v>
      </c>
      <c r="D12">
        <v>
1</v>
      </c>
      <c r="E12">
        <v>
1</v>
      </c>
      <c r="F12">
        <v>
1</v>
      </c>
      <c r="G12" t="s">
        <v>
112</v>
      </c>
    </row>
    <row r="13" spans="1:145" x14ac:dyDescent="0.15">
      <c r="B13" t="s">
        <v>
113</v>
      </c>
      <c r="C13" t="s">
        <v>
114</v>
      </c>
      <c r="D13" t="s">
        <v>
115</v>
      </c>
      <c r="E13" t="s">
        <v>
115</v>
      </c>
      <c r="F13" t="s">
        <v>
116</v>
      </c>
      <c r="G13" t="s">
        <v>
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2021-01-24T00:27:30Z</cp:lastPrinted>
  <dcterms:created xsi:type="dcterms:W3CDTF">2020-12-04T02:45:24Z</dcterms:created>
  <dcterms:modified xsi:type="dcterms:W3CDTF">2021-02-17T10:50:51Z</dcterms:modified>
  <cp:category/>
</cp:coreProperties>
</file>