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4tuika\03keieihikakubunsekihyo-shi-kouei\"/>
    </mc:Choice>
  </mc:AlternateContent>
  <workbookProtection workbookAlgorithmName="SHA-512" workbookHashValue="UPFaT76/3PkZlYWG0gvW+U2qnJpolRimxQ6tZrwhy49VD+y8Z5pAI1gQ0hrAdmn84r3V0GY0dfnoSPSxBrvgyg==" workbookSaltValue="XyZn0q/V2vzdSrG+VxK0zA==" workbookSpinCount="100000" lockStructure="1"/>
  <bookViews>
    <workbookView xWindow="0" yWindow="0" windowWidth="15360" windowHeight="7632"/>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BB10" i="4"/>
  <c r="W10" i="4"/>
  <c r="P10" i="4"/>
  <c r="B10" i="4"/>
  <c r="BB8" i="4"/>
  <c r="AT8" i="4"/>
  <c r="W8"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<sst xmlns="http://schemas.openxmlformats.org/spreadsheetml/2006/main" count="299" uniqueCount="117">
  <si>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</si>
  <si>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</si>
  <si>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</si>
  <si>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</si>
  <si>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</si>
  <si>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</si>
  <si>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</si>
  <si>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</si>
  <si>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</si>
  <si>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</si>
  <si>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</si>
  <si>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</si>
  <si>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</si>
  <si>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</si>
  <si>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</si>
  <si>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</si>
  <si>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</si>
  <si>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</si>
  <si>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</si>
  <si>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</si>
  <si>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</si>
  <si>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</si>
  <si>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</si>
  <si>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</si>
  <si>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</si>
  <si>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</si>
  <si>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</si>
  <si>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</si>
  <si>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</si>
  <si>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</si>
  <si>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</si>
  <si>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</si>
  <si>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</si>
  <si>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</si>
  <si>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</si>
  <si>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</si>
  <si>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</si>
  <si>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</si>
  <si>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</si>
  <si>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</si>
  <si>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</si>
  <si>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</si>
  <si>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</si>
  <si>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</si>
  <si>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</si>
  <si>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</si>
  <si>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</si>
  <si>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</si>
  <si>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</si>
  <si>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</si>
  <si>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</si>
  <si>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</si>
  <si>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</si>
  <si>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</si>
  <si>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</si>
  <si>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</si>
  <si>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</si>
  <si>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</si>
  <si>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</si>
  <si>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</si>
  <si>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</si>
  <si>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</si>
  <si>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</si>
  <si>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</si>
  <si>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</si>
  <si>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</si>
  <si>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</si>
  <si>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</si>
  <si>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</si>
  <si>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</si>
  <si>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</si>
  <si>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</si>
  <si>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</si>
  <si>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</si>
  <si>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</si>
  <si>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</si>
  <si>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</si>
  <si>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</si>
  <si>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</si>
  <si>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</si>
  <si>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</si>
  <si>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</si>
  <si>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</si>
  <si>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</si>
  <si>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</si>
  <si>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</si>
  <si>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</si>
  <si>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</si>
  <si>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</si>
  <si>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</si>
  <si>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</si>
  <si>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</si>
  <si>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</si>
  <si>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</si>
  <si>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</si>
  <si>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</si>
  <si>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国分寺市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</si>
  <si>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</si>
  <si>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</si>
  <si>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</si>
  <si>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</si>
  <si>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</si>
  <si>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</si>
  <si>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</si>
  <si>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</si>
  <si>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</si>
  <si>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</si>
  <si>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</si>
  <si>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</si>
  <si>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</si>
  <si>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</si>
  <si>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</si>
  <si>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</si>
  <si>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</si>
  <si>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全般的な経営状態については，前年度と同様，①経常収支比率が100％に達しておらず，また②累積欠損金比率も０％を超えており，これらの指標を見る限り良好とは言い難い。ただし現下の状況は，集中的かつ多額に及ぶ過去の投資を反映した，過大な減価償却費の影響によるものであって，当面の事業運営には支障はないと考えられる。
　類似団体と比べ小さい④企業債残高対事業規模比率が示す通り，これまで事業費の多くを占めてきた元利償還額が落ち着いたことも手伝って，現金ベースでの収支は全く問題ない状態である。
　③流動比率は類似団体に比して小さいが，前年度から増加傾向にあること，法適用直後につき相対的に資金が少ないこと，また流動負債に次年度分の元金償還金が含まれることなどを踏まえれば，不安視する必要はないとみられる。
　次に，下水道使用料について，⑥汚水処理原価は類似団体と比較して割安で利用者負担が抑えられており，同時に，⑤経費回収率が100％をやや上回っていることから，使用料収入は適正な水準にあるといえる。そのことから同時に，減価償却費の財源のうち，必要額を下回っているのは雨水処理負担金であると分析できる。今後は財政当局と連携しながら，こうした状態の改善に努めていく。</t>
    <rPh sb="1" eb="4">
      <t>ゼンパンテキ</t>
    </rPh>
    <rPh sb="5" eb="9">
      <t>ケイエイジョウタイ</t>
    </rPh>
    <rPh sb="15" eb="18">
      <t>ゼンネンド</t>
    </rPh>
    <rPh sb="19" eb="21">
      <t>ドウヨウ</t>
    </rPh>
    <rPh sb="23" eb="25">
      <t>ケイジョウ</t>
    </rPh>
    <rPh sb="25" eb="27">
      <t>シュウシ</t>
    </rPh>
    <rPh sb="27" eb="29">
      <t>ヒリツ</t>
    </rPh>
    <rPh sb="35" eb="36">
      <t>タッ</t>
    </rPh>
    <rPh sb="45" eb="47">
      <t>ルイセキ</t>
    </rPh>
    <rPh sb="47" eb="49">
      <t>ケッソン</t>
    </rPh>
    <rPh sb="49" eb="50">
      <t>キン</t>
    </rPh>
    <rPh sb="50" eb="52">
      <t>ヒリツ</t>
    </rPh>
    <rPh sb="56" eb="57">
      <t>コ</t>
    </rPh>
    <rPh sb="66" eb="68">
      <t>シヒョウ</t>
    </rPh>
    <rPh sb="69" eb="70">
      <t>ミ</t>
    </rPh>
    <rPh sb="71" eb="72">
      <t>カギ</t>
    </rPh>
    <rPh sb="73" eb="75">
      <t>リョウコウ</t>
    </rPh>
    <rPh sb="77" eb="78">
      <t>イ</t>
    </rPh>
    <rPh sb="79" eb="80">
      <t>ガタ</t>
    </rPh>
    <rPh sb="85" eb="87">
      <t>ゲンカ</t>
    </rPh>
    <rPh sb="88" eb="90">
      <t>ジョウキョウ</t>
    </rPh>
    <rPh sb="92" eb="95">
      <t>シュウチュウテキ</t>
    </rPh>
    <rPh sb="97" eb="99">
      <t>タガク</t>
    </rPh>
    <rPh sb="100" eb="101">
      <t>オヨ</t>
    </rPh>
    <rPh sb="102" eb="104">
      <t>カコ</t>
    </rPh>
    <rPh sb="105" eb="107">
      <t>トウシ</t>
    </rPh>
    <rPh sb="108" eb="110">
      <t>ハンエイ</t>
    </rPh>
    <rPh sb="113" eb="115">
      <t>カダイ</t>
    </rPh>
    <rPh sb="122" eb="124">
      <t>エイキョウ</t>
    </rPh>
    <rPh sb="134" eb="136">
      <t>トウメン</t>
    </rPh>
    <rPh sb="137" eb="139">
      <t>ジギョウ</t>
    </rPh>
    <rPh sb="139" eb="141">
      <t>ウンエイ</t>
    </rPh>
    <rPh sb="143" eb="145">
      <t>シショウ</t>
    </rPh>
    <rPh sb="149" eb="150">
      <t>カンガ</t>
    </rPh>
    <rPh sb="157" eb="159">
      <t>ルイジ</t>
    </rPh>
    <rPh sb="159" eb="161">
      <t>ダンタイ</t>
    </rPh>
    <rPh sb="162" eb="163">
      <t>クラ</t>
    </rPh>
    <rPh sb="164" eb="165">
      <t>チイ</t>
    </rPh>
    <rPh sb="181" eb="182">
      <t>シメ</t>
    </rPh>
    <rPh sb="183" eb="184">
      <t>トオ</t>
    </rPh>
    <rPh sb="190" eb="193">
      <t>ジギョウヒ</t>
    </rPh>
    <rPh sb="194" eb="195">
      <t>オオ</t>
    </rPh>
    <rPh sb="197" eb="198">
      <t>シ</t>
    </rPh>
    <rPh sb="202" eb="206">
      <t>ガンリショウカン</t>
    </rPh>
    <rPh sb="206" eb="207">
      <t>ガク</t>
    </rPh>
    <rPh sb="208" eb="209">
      <t>オ</t>
    </rPh>
    <rPh sb="210" eb="211">
      <t>ツ</t>
    </rPh>
    <rPh sb="216" eb="218">
      <t>テツダ</t>
    </rPh>
    <rPh sb="221" eb="223">
      <t>ゲンキン</t>
    </rPh>
    <rPh sb="228" eb="230">
      <t>シュウシ</t>
    </rPh>
    <rPh sb="231" eb="232">
      <t>マッタ</t>
    </rPh>
    <rPh sb="233" eb="235">
      <t>モンダイ</t>
    </rPh>
    <rPh sb="237" eb="239">
      <t>ジョウタイ</t>
    </rPh>
    <rPh sb="246" eb="248">
      <t>リュウドウ</t>
    </rPh>
    <rPh sb="248" eb="250">
      <t>ヒリツ</t>
    </rPh>
    <rPh sb="251" eb="253">
      <t>ルイジ</t>
    </rPh>
    <rPh sb="253" eb="255">
      <t>ダンタイ</t>
    </rPh>
    <rPh sb="256" eb="257">
      <t>ヒ</t>
    </rPh>
    <rPh sb="259" eb="260">
      <t>チイ</t>
    </rPh>
    <rPh sb="264" eb="267">
      <t>ゼンネンド</t>
    </rPh>
    <rPh sb="269" eb="271">
      <t>ゾウカ</t>
    </rPh>
    <rPh sb="271" eb="273">
      <t>ケイコウ</t>
    </rPh>
    <rPh sb="279" eb="280">
      <t>ホウ</t>
    </rPh>
    <rPh sb="280" eb="282">
      <t>テキヨウ</t>
    </rPh>
    <rPh sb="282" eb="284">
      <t>チョクゴ</t>
    </rPh>
    <rPh sb="287" eb="290">
      <t>ソウタイテキ</t>
    </rPh>
    <rPh sb="291" eb="293">
      <t>シキン</t>
    </rPh>
    <rPh sb="294" eb="295">
      <t>スク</t>
    </rPh>
    <rPh sb="302" eb="306">
      <t>リュウドウフサイ</t>
    </rPh>
    <rPh sb="307" eb="310">
      <t>ジネンド</t>
    </rPh>
    <rPh sb="310" eb="311">
      <t>ブン</t>
    </rPh>
    <rPh sb="312" eb="314">
      <t>ガンキン</t>
    </rPh>
    <rPh sb="314" eb="316">
      <t>ショウカン</t>
    </rPh>
    <rPh sb="316" eb="317">
      <t>キン</t>
    </rPh>
    <rPh sb="318" eb="319">
      <t>フク</t>
    </rPh>
    <rPh sb="327" eb="329">
      <t>ゾウカ</t>
    </rPh>
    <rPh sb="329" eb="331">
      <t>ケイコウ</t>
    </rPh>
    <rPh sb="339" eb="340">
      <t>フ</t>
    </rPh>
    <rPh sb="345" eb="348">
      <t>フアンシ</t>
    </rPh>
    <rPh sb="350" eb="352">
      <t>ヒツヨウ</t>
    </rPh>
    <rPh sb="363" eb="364">
      <t>ツギ</t>
    </rPh>
    <rPh sb="366" eb="372">
      <t>ゲスイドウシヨウリョウ</t>
    </rPh>
    <rPh sb="378" eb="380">
      <t>オスイ</t>
    </rPh>
    <rPh sb="380" eb="382">
      <t>ショリ</t>
    </rPh>
    <rPh sb="382" eb="384">
      <t>ゲンカ</t>
    </rPh>
    <rPh sb="385" eb="387">
      <t>ルイジ</t>
    </rPh>
    <rPh sb="387" eb="389">
      <t>ダンタイ</t>
    </rPh>
    <rPh sb="390" eb="392">
      <t>ヒカク</t>
    </rPh>
    <rPh sb="394" eb="396">
      <t>ワリヤス</t>
    </rPh>
    <rPh sb="397" eb="400">
      <t>リヨウシャ</t>
    </rPh>
    <rPh sb="400" eb="402">
      <t>フタン</t>
    </rPh>
    <rPh sb="403" eb="404">
      <t>オサ</t>
    </rPh>
    <rPh sb="411" eb="413">
      <t>ドウジ</t>
    </rPh>
    <rPh sb="416" eb="418">
      <t>ケイヒ</t>
    </rPh>
    <rPh sb="418" eb="420">
      <t>カイシュウ</t>
    </rPh>
    <rPh sb="420" eb="421">
      <t>リツ</t>
    </rPh>
    <rPh sb="429" eb="431">
      <t>ウワマワ</t>
    </rPh>
    <rPh sb="440" eb="443">
      <t>シヨウリョウ</t>
    </rPh>
    <rPh sb="443" eb="445">
      <t>シュウニュウ</t>
    </rPh>
    <rPh sb="446" eb="448">
      <t>テキセイ</t>
    </rPh>
    <rPh sb="449" eb="451">
      <t>スイジュン</t>
    </rPh>
    <rPh sb="453" eb="455">
      <t>ドウジ</t>
    </rPh>
    <rPh sb="469" eb="471">
      <t>ゲンカ</t>
    </rPh>
    <rPh sb="471" eb="473">
      <t>ショウキャク</t>
    </rPh>
    <rPh sb="473" eb="474">
      <t>ヒ</t>
    </rPh>
    <rPh sb="475" eb="477">
      <t>ザイゲン</t>
    </rPh>
    <rPh sb="481" eb="483">
      <t>ヒツヨウ</t>
    </rPh>
    <rPh sb="483" eb="484">
      <t>ガク</t>
    </rPh>
    <rPh sb="485" eb="487">
      <t>シタマワ</t>
    </rPh>
    <rPh sb="493" eb="495">
      <t>ウスイ</t>
    </rPh>
    <rPh sb="510" eb="512">
      <t>コンゴ</t>
    </rPh>
    <rPh sb="513" eb="517">
      <t>ザイセイトウキョク</t>
    </rPh>
    <rPh sb="518" eb="520">
      <t>レンケイジョウタイカイゼンツト</t>
    </rPh>
    <phoneticPr fontId="4"/>
  </si>
  <si>
    <t>　本市下水道事業の着手は昭和46年であり，施設の老朽化が予想されたことから，その対策として平成30年度に「国分寺市公共下水道ストックマネジメント実施方針」を策定した。以降，ストックマネジメント事業（以下，ＳＭ事業）を段階的に進めているところである。
　同事業は令和３年度時点で調査段階にあり，施設更新の実績がないため，③管渠改善率は０％となっている。
　なお，法適用直後であり，①有形固定資産減価償却率は低い。施設の更新の進め方については，本指標を参考にしつつ，ＳＭ事業により施設の実態を踏まえて判断することが必要と考えられる。</t>
    <rPh sb="9" eb="11">
      <t>チャクシュ</t>
    </rPh>
    <rPh sb="12" eb="14">
      <t>ショウワ</t>
    </rPh>
    <rPh sb="16" eb="17">
      <t>ネン</t>
    </rPh>
    <rPh sb="21" eb="23">
      <t>シセツ</t>
    </rPh>
    <rPh sb="24" eb="27">
      <t>ロウキュウカ</t>
    </rPh>
    <rPh sb="28" eb="30">
      <t>ヨソウ</t>
    </rPh>
    <rPh sb="40" eb="42">
      <t>タイサク</t>
    </rPh>
    <rPh sb="99" eb="101">
      <t>イカ</t>
    </rPh>
    <rPh sb="104" eb="106">
      <t>ジギョウ</t>
    </rPh>
    <rPh sb="126" eb="129">
      <t>ドウジギョウ</t>
    </rPh>
    <rPh sb="130" eb="132">
      <t>レイワ</t>
    </rPh>
    <rPh sb="133" eb="135">
      <t>ネンド</t>
    </rPh>
    <rPh sb="135" eb="137">
      <t>ジテン</t>
    </rPh>
    <rPh sb="203" eb="205">
      <t>シセツ</t>
    </rPh>
    <rPh sb="206" eb="208">
      <t>コウシン</t>
    </rPh>
    <rPh sb="209" eb="210">
      <t>スス</t>
    </rPh>
    <rPh sb="211" eb="212">
      <t>カタ</t>
    </rPh>
    <rPh sb="218" eb="219">
      <t>ホン</t>
    </rPh>
    <rPh sb="219" eb="221">
      <t>シヒョウ</t>
    </rPh>
    <rPh sb="222" eb="224">
      <t>サンコウ</t>
    </rPh>
    <rPh sb="231" eb="233">
      <t>ジギョウ</t>
    </rPh>
    <rPh sb="236" eb="238">
      <t>シセツ</t>
    </rPh>
    <rPh sb="239" eb="241">
      <t>ジッタイ</t>
    </rPh>
    <rPh sb="242" eb="243">
      <t>フ</t>
    </rPh>
    <rPh sb="246" eb="248">
      <t>ハンダン</t>
    </rPh>
    <rPh sb="253" eb="255">
      <t>ヒツヨウ</t>
    </rPh>
    <rPh sb="256" eb="257">
      <t>カンガ</t>
    </rPh>
    <phoneticPr fontId="4"/>
  </si>
  <si>
    <t>　本市下水道事業の経営状態は，端的に健全とは言えないものの，その要因が明確であり，即座に運営に問題をきたす性質のものではない。今後は，令和２年度に公表した経営戦略を活用し，中長期的な観点で経営状態を捉えながら，健全な事業運営に取り組む。
　また事業面では，ＳＭ事業を着実に進めることにより，施設老朽化の状況を適切に把握及び分析した上で，必要に応じて修繕，改築等の措置を講じていく。</t>
    <rPh sb="1" eb="2">
      <t>ホン</t>
    </rPh>
    <rPh sb="2" eb="3">
      <t>シ</t>
    </rPh>
    <rPh sb="3" eb="6">
      <t>ゲスイドウ</t>
    </rPh>
    <rPh sb="6" eb="8">
      <t>ジギョウ</t>
    </rPh>
    <rPh sb="9" eb="11">
      <t>ケイエイ</t>
    </rPh>
    <rPh sb="11" eb="13">
      <t>ジョウタイ</t>
    </rPh>
    <rPh sb="15" eb="17">
      <t>タンテキ</t>
    </rPh>
    <rPh sb="18" eb="20">
      <t>ケンゼン</t>
    </rPh>
    <rPh sb="22" eb="23">
      <t>イ</t>
    </rPh>
    <rPh sb="32" eb="34">
      <t>ヨウイン</t>
    </rPh>
    <rPh sb="35" eb="37">
      <t>メイカク</t>
    </rPh>
    <rPh sb="41" eb="43">
      <t>ソクザ</t>
    </rPh>
    <rPh sb="44" eb="46">
      <t>ウンエイ</t>
    </rPh>
    <rPh sb="47" eb="49">
      <t>モンダイ</t>
    </rPh>
    <rPh sb="53" eb="55">
      <t>セイシツ</t>
    </rPh>
    <rPh sb="63" eb="65">
      <t>コンゴ</t>
    </rPh>
    <rPh sb="67" eb="69">
      <t>レイワ</t>
    </rPh>
    <rPh sb="70" eb="72">
      <t>ネンド</t>
    </rPh>
    <rPh sb="73" eb="75">
      <t>コウヒョウ</t>
    </rPh>
    <rPh sb="77" eb="79">
      <t>ケイエイ</t>
    </rPh>
    <rPh sb="79" eb="81">
      <t>センリャク</t>
    </rPh>
    <rPh sb="82" eb="84">
      <t>カツヨウ</t>
    </rPh>
    <rPh sb="86" eb="90">
      <t>チュウチョウキテキ</t>
    </rPh>
    <rPh sb="91" eb="93">
      <t>カンテン</t>
    </rPh>
    <rPh sb="94" eb="96">
      <t>ケイエイ</t>
    </rPh>
    <rPh sb="96" eb="98">
      <t>ジョウタイ</t>
    </rPh>
    <rPh sb="99" eb="100">
      <t>トラ</t>
    </rPh>
    <rPh sb="105" eb="107">
      <t>ケンゼン</t>
    </rPh>
    <rPh sb="108" eb="110">
      <t>ジギョウ</t>
    </rPh>
    <rPh sb="110" eb="112">
      <t>ウンエイ</t>
    </rPh>
    <rPh sb="113" eb="114">
      <t>ト</t>
    </rPh>
    <rPh sb="115" eb="116">
      <t>ク</t>
    </rPh>
    <rPh sb="122" eb="124">
      <t>ジギョウ</t>
    </rPh>
    <rPh sb="124" eb="125">
      <t>メン</t>
    </rPh>
    <rPh sb="130" eb="132">
      <t>ジギョウ</t>
    </rPh>
    <rPh sb="133" eb="135">
      <t>チャクジツ</t>
    </rPh>
    <rPh sb="136" eb="137">
      <t>スス</t>
    </rPh>
    <rPh sb="159" eb="160">
      <t>オヨ</t>
    </rPh>
    <rPh sb="171" eb="172">
      <t>オウ</t>
    </rPh>
    <rPh sb="174" eb="176">
      <t>シュウゼン</t>
    </rPh>
    <rPh sb="177" eb="179">
      <t>カイチク</t>
    </rPh>
    <rPh sb="179" eb="18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</si>
</sst>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531-4417-BBA3-AA55F20A10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0.14000000000000001</c:v>
                </c:pt>
                <c:pt idx="4">
                  <c:v>0.15</c:v>
                </c:pt>
              </c:numCache>
            </c:numRef>
          </c:val>
          <c:smooth val="0"/>
          <c:extLst>
            <c:ext xmlns:c16="http://schemas.microsoft.com/office/drawing/2014/chart" uri="{C3380CC4-5D6E-409C-BE32-E72D297353CC}">
              <c16:uniqueId val="{00000001-A531-4417-BBA3-AA55F20A10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9D-4780-B8C9-6591D01457B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64.930000000000007</c:v>
                </c:pt>
                <c:pt idx="4">
                  <c:v>65.680000000000007</c:v>
                </c:pt>
              </c:numCache>
            </c:numRef>
          </c:val>
          <c:smooth val="0"/>
          <c:extLst>
            <c:ext xmlns:c16="http://schemas.microsoft.com/office/drawing/2014/chart" uri="{C3380CC4-5D6E-409C-BE32-E72D297353CC}">
              <c16:uniqueId val="{00000001-1C9D-4780-B8C9-6591D01457B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99.36</c:v>
                </c:pt>
                <c:pt idx="4">
                  <c:v>99.39</c:v>
                </c:pt>
              </c:numCache>
            </c:numRef>
          </c:val>
          <c:extLst>
            <c:ext xmlns:c16="http://schemas.microsoft.com/office/drawing/2014/chart" uri="{C3380CC4-5D6E-409C-BE32-E72D297353CC}">
              <c16:uniqueId val="{00000000-90AB-4E15-A3E1-FD35467C1B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97.7</c:v>
                </c:pt>
                <c:pt idx="4">
                  <c:v>97.59</c:v>
                </c:pt>
              </c:numCache>
            </c:numRef>
          </c:val>
          <c:smooth val="0"/>
          <c:extLst>
            <c:ext xmlns:c16="http://schemas.microsoft.com/office/drawing/2014/chart" uri="{C3380CC4-5D6E-409C-BE32-E72D297353CC}">
              <c16:uniqueId val="{00000001-90AB-4E15-A3E1-FD35467C1B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91.69</c:v>
                </c:pt>
                <c:pt idx="4">
                  <c:v>89.67</c:v>
                </c:pt>
              </c:numCache>
            </c:numRef>
          </c:val>
          <c:extLst>
            <c:ext xmlns:c16="http://schemas.microsoft.com/office/drawing/2014/chart" uri="{C3380CC4-5D6E-409C-BE32-E72D297353CC}">
              <c16:uniqueId val="{00000000-1DFE-4CA4-A068-7A3C677604A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107.09</c:v>
                </c:pt>
                <c:pt idx="4">
                  <c:v>107.96</c:v>
                </c:pt>
              </c:numCache>
            </c:numRef>
          </c:val>
          <c:smooth val="0"/>
          <c:extLst>
            <c:ext xmlns:c16="http://schemas.microsoft.com/office/drawing/2014/chart" uri="{C3380CC4-5D6E-409C-BE32-E72D297353CC}">
              <c16:uniqueId val="{00000001-1DFE-4CA4-A068-7A3C677604A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4.93</c:v>
                </c:pt>
                <c:pt idx="4">
                  <c:v>9.7899999999999991</c:v>
                </c:pt>
              </c:numCache>
            </c:numRef>
          </c:val>
          <c:extLst>
            <c:ext xmlns:c16="http://schemas.microsoft.com/office/drawing/2014/chart" uri="{C3380CC4-5D6E-409C-BE32-E72D297353CC}">
              <c16:uniqueId val="{00000000-7DBC-4E14-804F-C776069DA16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23.38</c:v>
                </c:pt>
                <c:pt idx="4">
                  <c:v>24.59</c:v>
                </c:pt>
              </c:numCache>
            </c:numRef>
          </c:val>
          <c:smooth val="0"/>
          <c:extLst>
            <c:ext xmlns:c16="http://schemas.microsoft.com/office/drawing/2014/chart" uri="{C3380CC4-5D6E-409C-BE32-E72D297353CC}">
              <c16:uniqueId val="{00000001-7DBC-4E14-804F-C776069DA16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25B-434D-8006-3A3697C9BB1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8.1999999999999993</c:v>
                </c:pt>
                <c:pt idx="4">
                  <c:v>9.43</c:v>
                </c:pt>
              </c:numCache>
            </c:numRef>
          </c:val>
          <c:smooth val="0"/>
          <c:extLst>
            <c:ext xmlns:c16="http://schemas.microsoft.com/office/drawing/2014/chart" uri="{C3380CC4-5D6E-409C-BE32-E72D297353CC}">
              <c16:uniqueId val="{00000001-325B-434D-8006-3A3697C9BB1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14.09</c:v>
                </c:pt>
                <c:pt idx="4">
                  <c:v>30.32</c:v>
                </c:pt>
              </c:numCache>
            </c:numRef>
          </c:val>
          <c:extLst>
            <c:ext xmlns:c16="http://schemas.microsoft.com/office/drawing/2014/chart" uri="{C3380CC4-5D6E-409C-BE32-E72D297353CC}">
              <c16:uniqueId val="{00000000-A9AD-4895-B4E6-74DB8C91BDA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0.59</c:v>
                </c:pt>
                <c:pt idx="4">
                  <c:v>0.68</c:v>
                </c:pt>
              </c:numCache>
            </c:numRef>
          </c:val>
          <c:smooth val="0"/>
          <c:extLst>
            <c:ext xmlns:c16="http://schemas.microsoft.com/office/drawing/2014/chart" uri="{C3380CC4-5D6E-409C-BE32-E72D297353CC}">
              <c16:uniqueId val="{00000001-A9AD-4895-B4E6-74DB8C91BDA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37.61</c:v>
                </c:pt>
                <c:pt idx="4">
                  <c:v>67.739999999999995</c:v>
                </c:pt>
              </c:numCache>
            </c:numRef>
          </c:val>
          <c:extLst>
            <c:ext xmlns:c16="http://schemas.microsoft.com/office/drawing/2014/chart" uri="{C3380CC4-5D6E-409C-BE32-E72D297353CC}">
              <c16:uniqueId val="{00000000-5B07-407F-BB7E-475D1E1353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77.72</c:v>
                </c:pt>
                <c:pt idx="4">
                  <c:v>86.61</c:v>
                </c:pt>
              </c:numCache>
            </c:numRef>
          </c:val>
          <c:smooth val="0"/>
          <c:extLst>
            <c:ext xmlns:c16="http://schemas.microsoft.com/office/drawing/2014/chart" uri="{C3380CC4-5D6E-409C-BE32-E72D297353CC}">
              <c16:uniqueId val="{00000001-5B07-407F-BB7E-475D1E1353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140.76</c:v>
                </c:pt>
                <c:pt idx="4">
                  <c:v>144.75</c:v>
                </c:pt>
              </c:numCache>
            </c:numRef>
          </c:val>
          <c:extLst>
            <c:ext xmlns:c16="http://schemas.microsoft.com/office/drawing/2014/chart" uri="{C3380CC4-5D6E-409C-BE32-E72D297353CC}">
              <c16:uniqueId val="{00000000-F611-451A-B2A1-47AFCF6A0E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485.6</c:v>
                </c:pt>
                <c:pt idx="4">
                  <c:v>463.93</c:v>
                </c:pt>
              </c:numCache>
            </c:numRef>
          </c:val>
          <c:smooth val="0"/>
          <c:extLst>
            <c:ext xmlns:c16="http://schemas.microsoft.com/office/drawing/2014/chart" uri="{C3380CC4-5D6E-409C-BE32-E72D297353CC}">
              <c16:uniqueId val="{00000001-F611-451A-B2A1-47AFCF6A0E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110.24</c:v>
                </c:pt>
                <c:pt idx="4">
                  <c:v>111.73</c:v>
                </c:pt>
              </c:numCache>
            </c:numRef>
          </c:val>
          <c:extLst>
            <c:ext xmlns:c16="http://schemas.microsoft.com/office/drawing/2014/chart" uri="{C3380CC4-5D6E-409C-BE32-E72D297353CC}">
              <c16:uniqueId val="{00000000-FD47-4B75-92F5-8ABA483F26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99.95</c:v>
                </c:pt>
                <c:pt idx="4">
                  <c:v>103.4</c:v>
                </c:pt>
              </c:numCache>
            </c:numRef>
          </c:val>
          <c:smooth val="0"/>
          <c:extLst>
            <c:ext xmlns:c16="http://schemas.microsoft.com/office/drawing/2014/chart" uri="{C3380CC4-5D6E-409C-BE32-E72D297353CC}">
              <c16:uniqueId val="{00000001-FD47-4B75-92F5-8ABA483F26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91.43</c:v>
                </c:pt>
                <c:pt idx="4">
                  <c:v>89.89</c:v>
                </c:pt>
              </c:numCache>
            </c:numRef>
          </c:val>
          <c:extLst>
            <c:ext xmlns:c16="http://schemas.microsoft.com/office/drawing/2014/chart" uri="{C3380CC4-5D6E-409C-BE32-E72D297353CC}">
              <c16:uniqueId val="{00000000-B4C3-4B87-9740-AD232AB4CD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110.21</c:v>
                </c:pt>
                <c:pt idx="4">
                  <c:v>110.26</c:v>
                </c:pt>
              </c:numCache>
            </c:numRef>
          </c:val>
          <c:smooth val="0"/>
          <c:extLst>
            <c:ext xmlns:c16="http://schemas.microsoft.com/office/drawing/2014/chart" uri="{C3380CC4-5D6E-409C-BE32-E72D297353CC}">
              <c16:uniqueId val="{00000001-B4C3-4B87-9740-AD232AB4CD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9" zoomScaleNormal="99"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
データ!H6</f>
        <v>
東京都　国分寺市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2">
      <c r="A8" s="2"/>
      <c r="B8" s="35" t="str">
        <f>
データ!I6</f>
        <v>
法適用</v>
      </c>
      <c r="C8" s="35"/>
      <c r="D8" s="35"/>
      <c r="E8" s="35"/>
      <c r="F8" s="35"/>
      <c r="G8" s="35"/>
      <c r="H8" s="35"/>
      <c r="I8" s="35" t="str">
        <f>
データ!J6</f>
        <v>
下水道事業</v>
      </c>
      <c r="J8" s="35"/>
      <c r="K8" s="35"/>
      <c r="L8" s="35"/>
      <c r="M8" s="35"/>
      <c r="N8" s="35"/>
      <c r="O8" s="35"/>
      <c r="P8" s="35" t="str">
        <f>
データ!K6</f>
        <v>
公共下水道</v>
      </c>
      <c r="Q8" s="35"/>
      <c r="R8" s="35"/>
      <c r="S8" s="35"/>
      <c r="T8" s="35"/>
      <c r="U8" s="35"/>
      <c r="V8" s="35"/>
      <c r="W8" s="35" t="str">
        <f>
データ!L6</f>
        <v>
Aa</v>
      </c>
      <c r="X8" s="35"/>
      <c r="Y8" s="35"/>
      <c r="Z8" s="35"/>
      <c r="AA8" s="35"/>
      <c r="AB8" s="35"/>
      <c r="AC8" s="35"/>
      <c r="AD8" s="36" t="str">
        <f>
データ!$M$6</f>
        <v>
非設置</v>
      </c>
      <c r="AE8" s="36"/>
      <c r="AF8" s="36"/>
      <c r="AG8" s="36"/>
      <c r="AH8" s="36"/>
      <c r="AI8" s="36"/>
      <c r="AJ8" s="36"/>
      <c r="AK8" s="3"/>
      <c r="AL8" s="37">
        <f>
データ!S6</f>
        <v>
127792</v>
      </c>
      <c r="AM8" s="37"/>
      <c r="AN8" s="37"/>
      <c r="AO8" s="37"/>
      <c r="AP8" s="37"/>
      <c r="AQ8" s="37"/>
      <c r="AR8" s="37"/>
      <c r="AS8" s="37"/>
      <c r="AT8" s="38">
        <f>
データ!T6</f>
        <v>
11.46</v>
      </c>
      <c r="AU8" s="38"/>
      <c r="AV8" s="38"/>
      <c r="AW8" s="38"/>
      <c r="AX8" s="38"/>
      <c r="AY8" s="38"/>
      <c r="AZ8" s="38"/>
      <c r="BA8" s="38"/>
      <c r="BB8" s="38">
        <f>
データ!U6</f>
        <v>
11151.13</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2">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2">
      <c r="A10" s="2"/>
      <c r="B10" s="38" t="str">
        <f>
データ!N6</f>
        <v>
-</v>
      </c>
      <c r="C10" s="38"/>
      <c r="D10" s="38"/>
      <c r="E10" s="38"/>
      <c r="F10" s="38"/>
      <c r="G10" s="38"/>
      <c r="H10" s="38"/>
      <c r="I10" s="38">
        <f>
データ!O6</f>
        <v>
87.65</v>
      </c>
      <c r="J10" s="38"/>
      <c r="K10" s="38"/>
      <c r="L10" s="38"/>
      <c r="M10" s="38"/>
      <c r="N10" s="38"/>
      <c r="O10" s="38"/>
      <c r="P10" s="38">
        <f>
データ!P6</f>
        <v>
100</v>
      </c>
      <c r="Q10" s="38"/>
      <c r="R10" s="38"/>
      <c r="S10" s="38"/>
      <c r="T10" s="38"/>
      <c r="U10" s="38"/>
      <c r="V10" s="38"/>
      <c r="W10" s="38">
        <f>
データ!Q6</f>
        <v>
100</v>
      </c>
      <c r="X10" s="38"/>
      <c r="Y10" s="38"/>
      <c r="Z10" s="38"/>
      <c r="AA10" s="38"/>
      <c r="AB10" s="38"/>
      <c r="AC10" s="38"/>
      <c r="AD10" s="37">
        <f>
データ!R6</f>
        <v>
1699</v>
      </c>
      <c r="AE10" s="37"/>
      <c r="AF10" s="37"/>
      <c r="AG10" s="37"/>
      <c r="AH10" s="37"/>
      <c r="AI10" s="37"/>
      <c r="AJ10" s="37"/>
      <c r="AK10" s="2"/>
      <c r="AL10" s="37">
        <f>
データ!V6</f>
        <v>
128007</v>
      </c>
      <c r="AM10" s="37"/>
      <c r="AN10" s="37"/>
      <c r="AO10" s="37"/>
      <c r="AP10" s="37"/>
      <c r="AQ10" s="37"/>
      <c r="AR10" s="37"/>
      <c r="AS10" s="37"/>
      <c r="AT10" s="38">
        <f>
データ!W6</f>
        <v>
11.42</v>
      </c>
      <c r="AU10" s="38"/>
      <c r="AV10" s="38"/>
      <c r="AW10" s="38"/>
      <c r="AX10" s="38"/>
      <c r="AY10" s="38"/>
      <c r="AZ10" s="38"/>
      <c r="BA10" s="38"/>
      <c r="BB10" s="38">
        <f>
データ!X6</f>
        <v>
11209.02</v>
      </c>
      <c r="BC10" s="38"/>
      <c r="BD10" s="38"/>
      <c r="BE10" s="38"/>
      <c r="BF10" s="38"/>
      <c r="BG10" s="38"/>
      <c r="BH10" s="38"/>
      <c r="BI10" s="38"/>
      <c r="BJ10" s="2"/>
      <c r="BK10" s="2"/>
      <c r="BL10" s="53" t="s">
        <v>
22</v>
      </c>
      <c r="BM10" s="54"/>
      <c r="BN10" s="55" t="s">
        <v>
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
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
115</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
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
116</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
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RpWOvxR5rF8q7qGMjjOh0p9LRvBdyUvjQRLTg8f2g/7wZkNB/SuHkA62TyINp3Lsl3+Tk8/wiG81z+6ljaHYlQ==" saltValue="HNQjqeC6QANJe8lyHICL1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3" t="s">
        <v>
52</v>
      </c>
      <c r="I3" s="74"/>
      <c r="J3" s="74"/>
      <c r="K3" s="74"/>
      <c r="L3" s="74"/>
      <c r="M3" s="74"/>
      <c r="N3" s="74"/>
      <c r="O3" s="74"/>
      <c r="P3" s="74"/>
      <c r="Q3" s="74"/>
      <c r="R3" s="74"/>
      <c r="S3" s="74"/>
      <c r="T3" s="74"/>
      <c r="U3" s="74"/>
      <c r="V3" s="74"/>
      <c r="W3" s="74"/>
      <c r="X3" s="75"/>
      <c r="Y3" s="79" t="s">
        <v>
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
55</v>
      </c>
      <c r="B4" s="16"/>
      <c r="C4" s="16"/>
      <c r="D4" s="16"/>
      <c r="E4" s="16"/>
      <c r="F4" s="16"/>
      <c r="G4" s="16"/>
      <c r="H4" s="76"/>
      <c r="I4" s="77"/>
      <c r="J4" s="77"/>
      <c r="K4" s="77"/>
      <c r="L4" s="77"/>
      <c r="M4" s="77"/>
      <c r="N4" s="77"/>
      <c r="O4" s="77"/>
      <c r="P4" s="77"/>
      <c r="Q4" s="77"/>
      <c r="R4" s="77"/>
      <c r="S4" s="77"/>
      <c r="T4" s="77"/>
      <c r="U4" s="77"/>
      <c r="V4" s="77"/>
      <c r="W4" s="77"/>
      <c r="X4" s="78"/>
      <c r="Y4" s="72" t="s">
        <v>
56</v>
      </c>
      <c r="Z4" s="72"/>
      <c r="AA4" s="72"/>
      <c r="AB4" s="72"/>
      <c r="AC4" s="72"/>
      <c r="AD4" s="72"/>
      <c r="AE4" s="72"/>
      <c r="AF4" s="72"/>
      <c r="AG4" s="72"/>
      <c r="AH4" s="72"/>
      <c r="AI4" s="72"/>
      <c r="AJ4" s="72" t="s">
        <v>
57</v>
      </c>
      <c r="AK4" s="72"/>
      <c r="AL4" s="72"/>
      <c r="AM4" s="72"/>
      <c r="AN4" s="72"/>
      <c r="AO4" s="72"/>
      <c r="AP4" s="72"/>
      <c r="AQ4" s="72"/>
      <c r="AR4" s="72"/>
      <c r="AS4" s="72"/>
      <c r="AT4" s="72"/>
      <c r="AU4" s="72" t="s">
        <v>
58</v>
      </c>
      <c r="AV4" s="72"/>
      <c r="AW4" s="72"/>
      <c r="AX4" s="72"/>
      <c r="AY4" s="72"/>
      <c r="AZ4" s="72"/>
      <c r="BA4" s="72"/>
      <c r="BB4" s="72"/>
      <c r="BC4" s="72"/>
      <c r="BD4" s="72"/>
      <c r="BE4" s="72"/>
      <c r="BF4" s="72" t="s">
        <v>
59</v>
      </c>
      <c r="BG4" s="72"/>
      <c r="BH4" s="72"/>
      <c r="BI4" s="72"/>
      <c r="BJ4" s="72"/>
      <c r="BK4" s="72"/>
      <c r="BL4" s="72"/>
      <c r="BM4" s="72"/>
      <c r="BN4" s="72"/>
      <c r="BO4" s="72"/>
      <c r="BP4" s="72"/>
      <c r="BQ4" s="72" t="s">
        <v>
60</v>
      </c>
      <c r="BR4" s="72"/>
      <c r="BS4" s="72"/>
      <c r="BT4" s="72"/>
      <c r="BU4" s="72"/>
      <c r="BV4" s="72"/>
      <c r="BW4" s="72"/>
      <c r="BX4" s="72"/>
      <c r="BY4" s="72"/>
      <c r="BZ4" s="72"/>
      <c r="CA4" s="72"/>
      <c r="CB4" s="72" t="s">
        <v>
61</v>
      </c>
      <c r="CC4" s="72"/>
      <c r="CD4" s="72"/>
      <c r="CE4" s="72"/>
      <c r="CF4" s="72"/>
      <c r="CG4" s="72"/>
      <c r="CH4" s="72"/>
      <c r="CI4" s="72"/>
      <c r="CJ4" s="72"/>
      <c r="CK4" s="72"/>
      <c r="CL4" s="72"/>
      <c r="CM4" s="72" t="s">
        <v>
62</v>
      </c>
      <c r="CN4" s="72"/>
      <c r="CO4" s="72"/>
      <c r="CP4" s="72"/>
      <c r="CQ4" s="72"/>
      <c r="CR4" s="72"/>
      <c r="CS4" s="72"/>
      <c r="CT4" s="72"/>
      <c r="CU4" s="72"/>
      <c r="CV4" s="72"/>
      <c r="CW4" s="72"/>
      <c r="CX4" s="72" t="s">
        <v>
63</v>
      </c>
      <c r="CY4" s="72"/>
      <c r="CZ4" s="72"/>
      <c r="DA4" s="72"/>
      <c r="DB4" s="72"/>
      <c r="DC4" s="72"/>
      <c r="DD4" s="72"/>
      <c r="DE4" s="72"/>
      <c r="DF4" s="72"/>
      <c r="DG4" s="72"/>
      <c r="DH4" s="72"/>
      <c r="DI4" s="72" t="s">
        <v>
64</v>
      </c>
      <c r="DJ4" s="72"/>
      <c r="DK4" s="72"/>
      <c r="DL4" s="72"/>
      <c r="DM4" s="72"/>
      <c r="DN4" s="72"/>
      <c r="DO4" s="72"/>
      <c r="DP4" s="72"/>
      <c r="DQ4" s="72"/>
      <c r="DR4" s="72"/>
      <c r="DS4" s="72"/>
      <c r="DT4" s="72" t="s">
        <v>
65</v>
      </c>
      <c r="DU4" s="72"/>
      <c r="DV4" s="72"/>
      <c r="DW4" s="72"/>
      <c r="DX4" s="72"/>
      <c r="DY4" s="72"/>
      <c r="DZ4" s="72"/>
      <c r="EA4" s="72"/>
      <c r="EB4" s="72"/>
      <c r="EC4" s="72"/>
      <c r="ED4" s="72"/>
      <c r="EE4" s="72" t="s">
        <v>
66</v>
      </c>
      <c r="EF4" s="72"/>
      <c r="EG4" s="72"/>
      <c r="EH4" s="72"/>
      <c r="EI4" s="72"/>
      <c r="EJ4" s="72"/>
      <c r="EK4" s="72"/>
      <c r="EL4" s="72"/>
      <c r="EM4" s="72"/>
      <c r="EN4" s="72"/>
      <c r="EO4" s="72"/>
    </row>
    <row r="5" spans="1:148" x14ac:dyDescent="0.2">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2">
      <c r="A6" s="14" t="s">
        <v>
95</v>
      </c>
      <c r="B6" s="19">
        <f>
B7</f>
        <v>
2021</v>
      </c>
      <c r="C6" s="19">
        <f t="shared" ref="C6:X6" si="3">
C7</f>
        <v>
132144</v>
      </c>
      <c r="D6" s="19">
        <f t="shared" si="3"/>
        <v>
46</v>
      </c>
      <c r="E6" s="19">
        <f t="shared" si="3"/>
        <v>
17</v>
      </c>
      <c r="F6" s="19">
        <f t="shared" si="3"/>
        <v>
1</v>
      </c>
      <c r="G6" s="19">
        <f t="shared" si="3"/>
        <v>
0</v>
      </c>
      <c r="H6" s="19" t="str">
        <f t="shared" si="3"/>
        <v>
東京都　国分寺市</v>
      </c>
      <c r="I6" s="19" t="str">
        <f t="shared" si="3"/>
        <v>
法適用</v>
      </c>
      <c r="J6" s="19" t="str">
        <f t="shared" si="3"/>
        <v>
下水道事業</v>
      </c>
      <c r="K6" s="19" t="str">
        <f t="shared" si="3"/>
        <v>
公共下水道</v>
      </c>
      <c r="L6" s="19" t="str">
        <f t="shared" si="3"/>
        <v>
Aa</v>
      </c>
      <c r="M6" s="19" t="str">
        <f t="shared" si="3"/>
        <v>
非設置</v>
      </c>
      <c r="N6" s="20" t="str">
        <f t="shared" si="3"/>
        <v>
-</v>
      </c>
      <c r="O6" s="20">
        <f t="shared" si="3"/>
        <v>
87.65</v>
      </c>
      <c r="P6" s="20">
        <f t="shared" si="3"/>
        <v>
100</v>
      </c>
      <c r="Q6" s="20">
        <f t="shared" si="3"/>
        <v>
100</v>
      </c>
      <c r="R6" s="20">
        <f t="shared" si="3"/>
        <v>
1699</v>
      </c>
      <c r="S6" s="20">
        <f t="shared" si="3"/>
        <v>
127792</v>
      </c>
      <c r="T6" s="20">
        <f t="shared" si="3"/>
        <v>
11.46</v>
      </c>
      <c r="U6" s="20">
        <f t="shared" si="3"/>
        <v>
11151.13</v>
      </c>
      <c r="V6" s="20">
        <f t="shared" si="3"/>
        <v>
128007</v>
      </c>
      <c r="W6" s="20">
        <f t="shared" si="3"/>
        <v>
11.42</v>
      </c>
      <c r="X6" s="20">
        <f t="shared" si="3"/>
        <v>
11209.02</v>
      </c>
      <c r="Y6" s="21" t="str">
        <f>
IF(Y7="",NA(),Y7)</f>
        <v>
-</v>
      </c>
      <c r="Z6" s="21" t="str">
        <f t="shared" ref="Z6:AH6" si="4">
IF(Z7="",NA(),Z7)</f>
        <v>
-</v>
      </c>
      <c r="AA6" s="21" t="str">
        <f t="shared" si="4"/>
        <v>
-</v>
      </c>
      <c r="AB6" s="21">
        <f t="shared" si="4"/>
        <v>
91.69</v>
      </c>
      <c r="AC6" s="21">
        <f t="shared" si="4"/>
        <v>
89.67</v>
      </c>
      <c r="AD6" s="21" t="str">
        <f t="shared" si="4"/>
        <v>
-</v>
      </c>
      <c r="AE6" s="21" t="str">
        <f t="shared" si="4"/>
        <v>
-</v>
      </c>
      <c r="AF6" s="21" t="str">
        <f t="shared" si="4"/>
        <v>
-</v>
      </c>
      <c r="AG6" s="21">
        <f t="shared" si="4"/>
        <v>
107.09</v>
      </c>
      <c r="AH6" s="21">
        <f t="shared" si="4"/>
        <v>
107.96</v>
      </c>
      <c r="AI6" s="20" t="str">
        <f>
IF(AI7="","",IF(AI7="-","【-】","【"&amp;SUBSTITUTE(TEXT(AI7,"#,##0.00"),"-","△")&amp;"】"))</f>
        <v>
【107.02】</v>
      </c>
      <c r="AJ6" s="21" t="str">
        <f>
IF(AJ7="",NA(),AJ7)</f>
        <v>
-</v>
      </c>
      <c r="AK6" s="21" t="str">
        <f t="shared" ref="AK6:AS6" si="5">
IF(AK7="",NA(),AK7)</f>
        <v>
-</v>
      </c>
      <c r="AL6" s="21" t="str">
        <f t="shared" si="5"/>
        <v>
-</v>
      </c>
      <c r="AM6" s="21">
        <f t="shared" si="5"/>
        <v>
14.09</v>
      </c>
      <c r="AN6" s="21">
        <f t="shared" si="5"/>
        <v>
30.32</v>
      </c>
      <c r="AO6" s="21" t="str">
        <f t="shared" si="5"/>
        <v>
-</v>
      </c>
      <c r="AP6" s="21" t="str">
        <f t="shared" si="5"/>
        <v>
-</v>
      </c>
      <c r="AQ6" s="21" t="str">
        <f t="shared" si="5"/>
        <v>
-</v>
      </c>
      <c r="AR6" s="21">
        <f t="shared" si="5"/>
        <v>
0.59</v>
      </c>
      <c r="AS6" s="21">
        <f t="shared" si="5"/>
        <v>
0.68</v>
      </c>
      <c r="AT6" s="20" t="str">
        <f>
IF(AT7="","",IF(AT7="-","【-】","【"&amp;SUBSTITUTE(TEXT(AT7,"#,##0.00"),"-","△")&amp;"】"))</f>
        <v>
【3.09】</v>
      </c>
      <c r="AU6" s="21" t="str">
        <f>
IF(AU7="",NA(),AU7)</f>
        <v>
-</v>
      </c>
      <c r="AV6" s="21" t="str">
        <f t="shared" ref="AV6:BD6" si="6">
IF(AV7="",NA(),AV7)</f>
        <v>
-</v>
      </c>
      <c r="AW6" s="21" t="str">
        <f t="shared" si="6"/>
        <v>
-</v>
      </c>
      <c r="AX6" s="21">
        <f t="shared" si="6"/>
        <v>
37.61</v>
      </c>
      <c r="AY6" s="21">
        <f t="shared" si="6"/>
        <v>
67.739999999999995</v>
      </c>
      <c r="AZ6" s="21" t="str">
        <f t="shared" si="6"/>
        <v>
-</v>
      </c>
      <c r="BA6" s="21" t="str">
        <f t="shared" si="6"/>
        <v>
-</v>
      </c>
      <c r="BB6" s="21" t="str">
        <f t="shared" si="6"/>
        <v>
-</v>
      </c>
      <c r="BC6" s="21">
        <f t="shared" si="6"/>
        <v>
77.72</v>
      </c>
      <c r="BD6" s="21">
        <f t="shared" si="6"/>
        <v>
86.61</v>
      </c>
      <c r="BE6" s="20" t="str">
        <f>
IF(BE7="","",IF(BE7="-","【-】","【"&amp;SUBSTITUTE(TEXT(BE7,"#,##0.00"),"-","△")&amp;"】"))</f>
        <v>
【71.39】</v>
      </c>
      <c r="BF6" s="21" t="str">
        <f>
IF(BF7="",NA(),BF7)</f>
        <v>
-</v>
      </c>
      <c r="BG6" s="21" t="str">
        <f t="shared" ref="BG6:BO6" si="7">
IF(BG7="",NA(),BG7)</f>
        <v>
-</v>
      </c>
      <c r="BH6" s="21" t="str">
        <f t="shared" si="7"/>
        <v>
-</v>
      </c>
      <c r="BI6" s="21">
        <f t="shared" si="7"/>
        <v>
140.76</v>
      </c>
      <c r="BJ6" s="21">
        <f t="shared" si="7"/>
        <v>
144.75</v>
      </c>
      <c r="BK6" s="21" t="str">
        <f t="shared" si="7"/>
        <v>
-</v>
      </c>
      <c r="BL6" s="21" t="str">
        <f t="shared" si="7"/>
        <v>
-</v>
      </c>
      <c r="BM6" s="21" t="str">
        <f t="shared" si="7"/>
        <v>
-</v>
      </c>
      <c r="BN6" s="21">
        <f t="shared" si="7"/>
        <v>
485.6</v>
      </c>
      <c r="BO6" s="21">
        <f t="shared" si="7"/>
        <v>
463.93</v>
      </c>
      <c r="BP6" s="20" t="str">
        <f>
IF(BP7="","",IF(BP7="-","【-】","【"&amp;SUBSTITUTE(TEXT(BP7,"#,##0.00"),"-","△")&amp;"】"))</f>
        <v>
【669.11】</v>
      </c>
      <c r="BQ6" s="21" t="str">
        <f>
IF(BQ7="",NA(),BQ7)</f>
        <v>
-</v>
      </c>
      <c r="BR6" s="21" t="str">
        <f t="shared" ref="BR6:BZ6" si="8">
IF(BR7="",NA(),BR7)</f>
        <v>
-</v>
      </c>
      <c r="BS6" s="21" t="str">
        <f t="shared" si="8"/>
        <v>
-</v>
      </c>
      <c r="BT6" s="21">
        <f t="shared" si="8"/>
        <v>
110.24</v>
      </c>
      <c r="BU6" s="21">
        <f t="shared" si="8"/>
        <v>
111.73</v>
      </c>
      <c r="BV6" s="21" t="str">
        <f t="shared" si="8"/>
        <v>
-</v>
      </c>
      <c r="BW6" s="21" t="str">
        <f t="shared" si="8"/>
        <v>
-</v>
      </c>
      <c r="BX6" s="21" t="str">
        <f t="shared" si="8"/>
        <v>
-</v>
      </c>
      <c r="BY6" s="21">
        <f t="shared" si="8"/>
        <v>
99.95</v>
      </c>
      <c r="BZ6" s="21">
        <f t="shared" si="8"/>
        <v>
103.4</v>
      </c>
      <c r="CA6" s="20" t="str">
        <f>
IF(CA7="","",IF(CA7="-","【-】","【"&amp;SUBSTITUTE(TEXT(CA7,"#,##0.00"),"-","△")&amp;"】"))</f>
        <v>
【99.73】</v>
      </c>
      <c r="CB6" s="21" t="str">
        <f>
IF(CB7="",NA(),CB7)</f>
        <v>
-</v>
      </c>
      <c r="CC6" s="21" t="str">
        <f t="shared" ref="CC6:CK6" si="9">
IF(CC7="",NA(),CC7)</f>
        <v>
-</v>
      </c>
      <c r="CD6" s="21" t="str">
        <f t="shared" si="9"/>
        <v>
-</v>
      </c>
      <c r="CE6" s="21">
        <f t="shared" si="9"/>
        <v>
91.43</v>
      </c>
      <c r="CF6" s="21">
        <f t="shared" si="9"/>
        <v>
89.89</v>
      </c>
      <c r="CG6" s="21" t="str">
        <f t="shared" si="9"/>
        <v>
-</v>
      </c>
      <c r="CH6" s="21" t="str">
        <f t="shared" si="9"/>
        <v>
-</v>
      </c>
      <c r="CI6" s="21" t="str">
        <f t="shared" si="9"/>
        <v>
-</v>
      </c>
      <c r="CJ6" s="21">
        <f t="shared" si="9"/>
        <v>
110.21</v>
      </c>
      <c r="CK6" s="21">
        <f t="shared" si="9"/>
        <v>
110.26</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64.930000000000007</v>
      </c>
      <c r="CV6" s="21">
        <f t="shared" si="10"/>
        <v>
65.680000000000007</v>
      </c>
      <c r="CW6" s="20" t="str">
        <f>
IF(CW7="","",IF(CW7="-","【-】","【"&amp;SUBSTITUTE(TEXT(CW7,"#,##0.00"),"-","△")&amp;"】"))</f>
        <v>
【59.99】</v>
      </c>
      <c r="CX6" s="21" t="str">
        <f>
IF(CX7="",NA(),CX7)</f>
        <v>
-</v>
      </c>
      <c r="CY6" s="21" t="str">
        <f t="shared" ref="CY6:DG6" si="11">
IF(CY7="",NA(),CY7)</f>
        <v>
-</v>
      </c>
      <c r="CZ6" s="21" t="str">
        <f t="shared" si="11"/>
        <v>
-</v>
      </c>
      <c r="DA6" s="21">
        <f t="shared" si="11"/>
        <v>
99.36</v>
      </c>
      <c r="DB6" s="21">
        <f t="shared" si="11"/>
        <v>
99.39</v>
      </c>
      <c r="DC6" s="21" t="str">
        <f t="shared" si="11"/>
        <v>
-</v>
      </c>
      <c r="DD6" s="21" t="str">
        <f t="shared" si="11"/>
        <v>
-</v>
      </c>
      <c r="DE6" s="21" t="str">
        <f t="shared" si="11"/>
        <v>
-</v>
      </c>
      <c r="DF6" s="21">
        <f t="shared" si="11"/>
        <v>
97.7</v>
      </c>
      <c r="DG6" s="21">
        <f t="shared" si="11"/>
        <v>
97.59</v>
      </c>
      <c r="DH6" s="20" t="str">
        <f>
IF(DH7="","",IF(DH7="-","【-】","【"&amp;SUBSTITUTE(TEXT(DH7,"#,##0.00"),"-","△")&amp;"】"))</f>
        <v>
【95.72】</v>
      </c>
      <c r="DI6" s="21" t="str">
        <f>
IF(DI7="",NA(),DI7)</f>
        <v>
-</v>
      </c>
      <c r="DJ6" s="21" t="str">
        <f t="shared" ref="DJ6:DR6" si="12">
IF(DJ7="",NA(),DJ7)</f>
        <v>
-</v>
      </c>
      <c r="DK6" s="21" t="str">
        <f t="shared" si="12"/>
        <v>
-</v>
      </c>
      <c r="DL6" s="21">
        <f t="shared" si="12"/>
        <v>
4.93</v>
      </c>
      <c r="DM6" s="21">
        <f t="shared" si="12"/>
        <v>
9.7899999999999991</v>
      </c>
      <c r="DN6" s="21" t="str">
        <f t="shared" si="12"/>
        <v>
-</v>
      </c>
      <c r="DO6" s="21" t="str">
        <f t="shared" si="12"/>
        <v>
-</v>
      </c>
      <c r="DP6" s="21" t="str">
        <f t="shared" si="12"/>
        <v>
-</v>
      </c>
      <c r="DQ6" s="21">
        <f t="shared" si="12"/>
        <v>
23.38</v>
      </c>
      <c r="DR6" s="21">
        <f t="shared" si="12"/>
        <v>
24.59</v>
      </c>
      <c r="DS6" s="20" t="str">
        <f>
IF(DS7="","",IF(DS7="-","【-】","【"&amp;SUBSTITUTE(TEXT(DS7,"#,##0.00"),"-","△")&amp;"】"))</f>
        <v>
【38.17】</v>
      </c>
      <c r="DT6" s="21" t="str">
        <f>
IF(DT7="",NA(),DT7)</f>
        <v>
-</v>
      </c>
      <c r="DU6" s="21" t="str">
        <f t="shared" ref="DU6:EC6" si="13">
IF(DU7="",NA(),DU7)</f>
        <v>
-</v>
      </c>
      <c r="DV6" s="21" t="str">
        <f t="shared" si="13"/>
        <v>
-</v>
      </c>
      <c r="DW6" s="20">
        <f t="shared" si="13"/>
        <v>
0</v>
      </c>
      <c r="DX6" s="20">
        <f t="shared" si="13"/>
        <v>
0</v>
      </c>
      <c r="DY6" s="21" t="str">
        <f t="shared" si="13"/>
        <v>
-</v>
      </c>
      <c r="DZ6" s="21" t="str">
        <f t="shared" si="13"/>
        <v>
-</v>
      </c>
      <c r="EA6" s="21" t="str">
        <f t="shared" si="13"/>
        <v>
-</v>
      </c>
      <c r="EB6" s="21">
        <f t="shared" si="13"/>
        <v>
8.1999999999999993</v>
      </c>
      <c r="EC6" s="21">
        <f t="shared" si="13"/>
        <v>
9.43</v>
      </c>
      <c r="ED6" s="20" t="str">
        <f>
IF(ED7="","",IF(ED7="-","【-】","【"&amp;SUBSTITUTE(TEXT(ED7,"#,##0.00"),"-","△")&amp;"】"))</f>
        <v>
【6.54】</v>
      </c>
      <c r="EE6" s="21" t="str">
        <f>
IF(EE7="",NA(),EE7)</f>
        <v>
-</v>
      </c>
      <c r="EF6" s="21" t="str">
        <f t="shared" ref="EF6:EN6" si="14">
IF(EF7="",NA(),EF7)</f>
        <v>
-</v>
      </c>
      <c r="EG6" s="21" t="str">
        <f t="shared" si="14"/>
        <v>
-</v>
      </c>
      <c r="EH6" s="20">
        <f t="shared" si="14"/>
        <v>
0</v>
      </c>
      <c r="EI6" s="20">
        <f t="shared" si="14"/>
        <v>
0</v>
      </c>
      <c r="EJ6" s="21" t="str">
        <f t="shared" si="14"/>
        <v>
-</v>
      </c>
      <c r="EK6" s="21" t="str">
        <f t="shared" si="14"/>
        <v>
-</v>
      </c>
      <c r="EL6" s="21" t="str">
        <f t="shared" si="14"/>
        <v>
-</v>
      </c>
      <c r="EM6" s="21">
        <f t="shared" si="14"/>
        <v>
0.14000000000000001</v>
      </c>
      <c r="EN6" s="21">
        <f t="shared" si="14"/>
        <v>
0.15</v>
      </c>
      <c r="EO6" s="20" t="str">
        <f>
IF(EO7="","",IF(EO7="-","【-】","【"&amp;SUBSTITUTE(TEXT(EO7,"#,##0.00"),"-","△")&amp;"】"))</f>
        <v>
【0.24】</v>
      </c>
    </row>
    <row r="7" spans="1:148" s="22" customFormat="1" x14ac:dyDescent="0.2">
      <c r="A7" s="14"/>
      <c r="B7" s="23">
        <v>
2021</v>
      </c>
      <c r="C7" s="23">
        <v>
132144</v>
      </c>
      <c r="D7" s="23">
        <v>
46</v>
      </c>
      <c r="E7" s="23">
        <v>
17</v>
      </c>
      <c r="F7" s="23">
        <v>
1</v>
      </c>
      <c r="G7" s="23">
        <v>
0</v>
      </c>
      <c r="H7" s="23" t="s">
        <v>
96</v>
      </c>
      <c r="I7" s="23" t="s">
        <v>
97</v>
      </c>
      <c r="J7" s="23" t="s">
        <v>
98</v>
      </c>
      <c r="K7" s="23" t="s">
        <v>
99</v>
      </c>
      <c r="L7" s="23" t="s">
        <v>
100</v>
      </c>
      <c r="M7" s="23" t="s">
        <v>
101</v>
      </c>
      <c r="N7" s="24" t="s">
        <v>
102</v>
      </c>
      <c r="O7" s="24">
        <v>
87.65</v>
      </c>
      <c r="P7" s="24">
        <v>
100</v>
      </c>
      <c r="Q7" s="24">
        <v>
100</v>
      </c>
      <c r="R7" s="24">
        <v>
1699</v>
      </c>
      <c r="S7" s="24">
        <v>
127792</v>
      </c>
      <c r="T7" s="24">
        <v>
11.46</v>
      </c>
      <c r="U7" s="24">
        <v>
11151.13</v>
      </c>
      <c r="V7" s="24">
        <v>
128007</v>
      </c>
      <c r="W7" s="24">
        <v>
11.42</v>
      </c>
      <c r="X7" s="24">
        <v>
11209.02</v>
      </c>
      <c r="Y7" s="24" t="s">
        <v>
102</v>
      </c>
      <c r="Z7" s="24" t="s">
        <v>
102</v>
      </c>
      <c r="AA7" s="24" t="s">
        <v>
102</v>
      </c>
      <c r="AB7" s="24">
        <v>
91.69</v>
      </c>
      <c r="AC7" s="24">
        <v>
89.67</v>
      </c>
      <c r="AD7" s="24" t="s">
        <v>
102</v>
      </c>
      <c r="AE7" s="24" t="s">
        <v>
102</v>
      </c>
      <c r="AF7" s="24" t="s">
        <v>
102</v>
      </c>
      <c r="AG7" s="24">
        <v>
107.09</v>
      </c>
      <c r="AH7" s="24">
        <v>
107.96</v>
      </c>
      <c r="AI7" s="24">
        <v>
107.02</v>
      </c>
      <c r="AJ7" s="24" t="s">
        <v>
102</v>
      </c>
      <c r="AK7" s="24" t="s">
        <v>
102</v>
      </c>
      <c r="AL7" s="24" t="s">
        <v>
102</v>
      </c>
      <c r="AM7" s="24">
        <v>
14.09</v>
      </c>
      <c r="AN7" s="24">
        <v>
30.32</v>
      </c>
      <c r="AO7" s="24" t="s">
        <v>
102</v>
      </c>
      <c r="AP7" s="24" t="s">
        <v>
102</v>
      </c>
      <c r="AQ7" s="24" t="s">
        <v>
102</v>
      </c>
      <c r="AR7" s="24">
        <v>
0.59</v>
      </c>
      <c r="AS7" s="24">
        <v>
0.68</v>
      </c>
      <c r="AT7" s="24">
        <v>
3.09</v>
      </c>
      <c r="AU7" s="24" t="s">
        <v>
102</v>
      </c>
      <c r="AV7" s="24" t="s">
        <v>
102</v>
      </c>
      <c r="AW7" s="24" t="s">
        <v>
102</v>
      </c>
      <c r="AX7" s="24">
        <v>
37.61</v>
      </c>
      <c r="AY7" s="24">
        <v>
67.739999999999995</v>
      </c>
      <c r="AZ7" s="24" t="s">
        <v>
102</v>
      </c>
      <c r="BA7" s="24" t="s">
        <v>
102</v>
      </c>
      <c r="BB7" s="24" t="s">
        <v>
102</v>
      </c>
      <c r="BC7" s="24">
        <v>
77.72</v>
      </c>
      <c r="BD7" s="24">
        <v>
86.61</v>
      </c>
      <c r="BE7" s="24">
        <v>
71.39</v>
      </c>
      <c r="BF7" s="24" t="s">
        <v>
102</v>
      </c>
      <c r="BG7" s="24" t="s">
        <v>
102</v>
      </c>
      <c r="BH7" s="24" t="s">
        <v>
102</v>
      </c>
      <c r="BI7" s="24">
        <v>
140.76</v>
      </c>
      <c r="BJ7" s="24">
        <v>
144.75</v>
      </c>
      <c r="BK7" s="24" t="s">
        <v>
102</v>
      </c>
      <c r="BL7" s="24" t="s">
        <v>
102</v>
      </c>
      <c r="BM7" s="24" t="s">
        <v>
102</v>
      </c>
      <c r="BN7" s="24">
        <v>
485.6</v>
      </c>
      <c r="BO7" s="24">
        <v>
463.93</v>
      </c>
      <c r="BP7" s="24">
        <v>
669.11</v>
      </c>
      <c r="BQ7" s="24" t="s">
        <v>
102</v>
      </c>
      <c r="BR7" s="24" t="s">
        <v>
102</v>
      </c>
      <c r="BS7" s="24" t="s">
        <v>
102</v>
      </c>
      <c r="BT7" s="24">
        <v>
110.24</v>
      </c>
      <c r="BU7" s="24">
        <v>
111.73</v>
      </c>
      <c r="BV7" s="24" t="s">
        <v>
102</v>
      </c>
      <c r="BW7" s="24" t="s">
        <v>
102</v>
      </c>
      <c r="BX7" s="24" t="s">
        <v>
102</v>
      </c>
      <c r="BY7" s="24">
        <v>
99.95</v>
      </c>
      <c r="BZ7" s="24">
        <v>
103.4</v>
      </c>
      <c r="CA7" s="24">
        <v>
99.73</v>
      </c>
      <c r="CB7" s="24" t="s">
        <v>
102</v>
      </c>
      <c r="CC7" s="24" t="s">
        <v>
102</v>
      </c>
      <c r="CD7" s="24" t="s">
        <v>
102</v>
      </c>
      <c r="CE7" s="24">
        <v>
91.43</v>
      </c>
      <c r="CF7" s="24">
        <v>
89.89</v>
      </c>
      <c r="CG7" s="24" t="s">
        <v>
102</v>
      </c>
      <c r="CH7" s="24" t="s">
        <v>
102</v>
      </c>
      <c r="CI7" s="24" t="s">
        <v>
102</v>
      </c>
      <c r="CJ7" s="24">
        <v>
110.21</v>
      </c>
      <c r="CK7" s="24">
        <v>
110.26</v>
      </c>
      <c r="CL7" s="24">
        <v>
134.97999999999999</v>
      </c>
      <c r="CM7" s="24" t="s">
        <v>
102</v>
      </c>
      <c r="CN7" s="24" t="s">
        <v>
102</v>
      </c>
      <c r="CO7" s="24" t="s">
        <v>
102</v>
      </c>
      <c r="CP7" s="24" t="s">
        <v>
102</v>
      </c>
      <c r="CQ7" s="24" t="s">
        <v>
102</v>
      </c>
      <c r="CR7" s="24" t="s">
        <v>
102</v>
      </c>
      <c r="CS7" s="24" t="s">
        <v>
102</v>
      </c>
      <c r="CT7" s="24" t="s">
        <v>
102</v>
      </c>
      <c r="CU7" s="24">
        <v>
64.930000000000007</v>
      </c>
      <c r="CV7" s="24">
        <v>
65.680000000000007</v>
      </c>
      <c r="CW7" s="24">
        <v>
59.99</v>
      </c>
      <c r="CX7" s="24" t="s">
        <v>
102</v>
      </c>
      <c r="CY7" s="24" t="s">
        <v>
102</v>
      </c>
      <c r="CZ7" s="24" t="s">
        <v>
102</v>
      </c>
      <c r="DA7" s="24">
        <v>
99.36</v>
      </c>
      <c r="DB7" s="24">
        <v>
99.39</v>
      </c>
      <c r="DC7" s="24" t="s">
        <v>
102</v>
      </c>
      <c r="DD7" s="24" t="s">
        <v>
102</v>
      </c>
      <c r="DE7" s="24" t="s">
        <v>
102</v>
      </c>
      <c r="DF7" s="24">
        <v>
97.7</v>
      </c>
      <c r="DG7" s="24">
        <v>
97.59</v>
      </c>
      <c r="DH7" s="24">
        <v>
95.72</v>
      </c>
      <c r="DI7" s="24" t="s">
        <v>
102</v>
      </c>
      <c r="DJ7" s="24" t="s">
        <v>
102</v>
      </c>
      <c r="DK7" s="24" t="s">
        <v>
102</v>
      </c>
      <c r="DL7" s="24">
        <v>
4.93</v>
      </c>
      <c r="DM7" s="24">
        <v>
9.7899999999999991</v>
      </c>
      <c r="DN7" s="24" t="s">
        <v>
102</v>
      </c>
      <c r="DO7" s="24" t="s">
        <v>
102</v>
      </c>
      <c r="DP7" s="24" t="s">
        <v>
102</v>
      </c>
      <c r="DQ7" s="24">
        <v>
23.38</v>
      </c>
      <c r="DR7" s="24">
        <v>
24.59</v>
      </c>
      <c r="DS7" s="24">
        <v>
38.17</v>
      </c>
      <c r="DT7" s="24" t="s">
        <v>
102</v>
      </c>
      <c r="DU7" s="24" t="s">
        <v>
102</v>
      </c>
      <c r="DV7" s="24" t="s">
        <v>
102</v>
      </c>
      <c r="DW7" s="24">
        <v>
0</v>
      </c>
      <c r="DX7" s="24">
        <v>
0</v>
      </c>
      <c r="DY7" s="24" t="s">
        <v>
102</v>
      </c>
      <c r="DZ7" s="24" t="s">
        <v>
102</v>
      </c>
      <c r="EA7" s="24" t="s">
        <v>
102</v>
      </c>
      <c r="EB7" s="24">
        <v>
8.1999999999999993</v>
      </c>
      <c r="EC7" s="24">
        <v>
9.43</v>
      </c>
      <c r="ED7" s="24">
        <v>
6.54</v>
      </c>
      <c r="EE7" s="24" t="s">
        <v>
102</v>
      </c>
      <c r="EF7" s="24" t="s">
        <v>
102</v>
      </c>
      <c r="EG7" s="24" t="s">
        <v>
102</v>
      </c>
      <c r="EH7" s="24">
        <v>
0</v>
      </c>
      <c r="EI7" s="24">
        <v>
0</v>
      </c>
      <c r="EJ7" s="24" t="s">
        <v>
102</v>
      </c>
      <c r="EK7" s="24" t="s">
        <v>
102</v>
      </c>
      <c r="EL7" s="24" t="s">
        <v>
102</v>
      </c>
      <c r="EM7" s="24">
        <v>
0.14000000000000001</v>
      </c>
      <c r="EN7" s="24">
        <v>
0.15</v>
      </c>
      <c r="EO7" s="24">
        <v>
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111</v>
      </c>
      <c r="D13" t="s">
        <v>
112</v>
      </c>
      <c r="E13" t="s">
        <v>
112</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2023-01-12T23:29:12Z</dcterms:created>
  <dcterms:modified xsi:type="dcterms:W3CDTF">2023-02-20T10:16:40Z</dcterms:modified>
  <cp:category/>
</cp:coreProperties>
</file>