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5年度\R60116【総務省2月2日〆】公営企業に係る経営比較分析表（令和４年度決算）の分析等について（依頼）\04-1_団体⇒都\05 下水道事業（法適用）\14 国分寺市〇（赤字確認）\"/>
    </mc:Choice>
  </mc:AlternateContent>
  <workbookProtection workbookAlgorithmName="SHA-512" workbookHashValue="GvDMMVAPTfaz/hFZferuBO3MCDB7wUvH34ID9J+Y1QmG9BP5Aan8LHMZo5Gli7D60o1g9J3Io4UOFOci5bNqWg==" workbookSaltValue="XD1G9PJDK+lTrwW5yjyVwQ==" workbookSpinCount="100000" lockStructure="1"/>
  <bookViews>
    <workbookView xWindow="0" yWindow="0" windowWidth="23040" windowHeight="92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AD10" i="4" s="1"/>
  <c r="Q6" i="5"/>
  <c r="P6" i="5"/>
  <c r="O6" i="5"/>
  <c r="N6" i="5"/>
  <c r="B10" i="4" s="1"/>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W10" i="4"/>
  <c r="P10" i="4"/>
  <c r="I10" i="4"/>
  <c r="BB8" i="4"/>
  <c r="AT8" i="4"/>
  <c r="AD8" i="4"/>
  <c r="W8" i="4"/>
  <c r="B6" i="4"/>
</calcChain>
</file>

<file path=xl/sharedStrings.xml><?xml version="1.0" encoding="utf-8"?>
<sst xmlns="http://schemas.openxmlformats.org/spreadsheetml/2006/main" count="278" uniqueCount="116">
  <si>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</si>
  <si>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</si>
  <si>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</si>
  <si>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</si>
  <si>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</si>
  <si>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</si>
  <si>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</si>
  <si>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</si>
  <si>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</si>
  <si>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</si>
  <si>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</si>
  <si>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</si>
  <si>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</si>
  <si>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</si>
  <si>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</si>
  <si>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</si>
  <si>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</si>
  <si>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</si>
  <si>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</si>
  <si>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</si>
  <si>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</si>
  <si>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</si>
  <si>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</si>
  <si>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</si>
  <si>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</si>
  <si>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</si>
  <si>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</si>
  <si>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</si>
  <si>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</si>
  <si>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</si>
  <si>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</si>
  <si>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</si>
  <si>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</si>
  <si>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</si>
  <si>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</si>
  <si>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</si>
  <si>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</si>
  <si>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</si>
  <si>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</si>
  <si>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</si>
  <si>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</si>
  <si>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</si>
  <si>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</si>
  <si>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</si>
  <si>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</si>
  <si>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</si>
  <si>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</si>
  <si>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</si>
  <si>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</si>
  <si>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</si>
  <si>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</si>
  <si>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</si>
  <si>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</si>
  <si>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</si>
  <si>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</si>
  <si>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</si>
  <si>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</si>
  <si>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</si>
  <si>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</si>
  <si>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</si>
  <si>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</si>
  <si>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</si>
  <si>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</si>
  <si>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</si>
  <si>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</si>
  <si>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</si>
  <si>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</si>
  <si>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</si>
  <si>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</si>
  <si>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</si>
  <si>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</si>
  <si>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</si>
  <si>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</si>
  <si>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</si>
  <si>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</si>
  <si>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</si>
  <si>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</si>
  <si>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</si>
  <si>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</si>
  <si>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</si>
  <si>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</si>
  <si>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</si>
  <si>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</si>
  <si>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</si>
  <si>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</si>
  <si>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</si>
  <si>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</si>
  <si>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</si>
  <si>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</si>
  <si>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</si>
  <si>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</si>
  <si>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</si>
  <si>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</si>
  <si>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</si>
  <si>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</si>
  <si>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</si>
  <si>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国分寺市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</si>
  <si>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</si>
  <si>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</si>
  <si>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</si>
  <si>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</si>
  <si>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</si>
  <si>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</si>
  <si>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</si>
  <si>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</si>
  <si>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</si>
  <si>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</si>
  <si>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</si>
  <si>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</si>
  <si>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</si>
  <si>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</si>
  <si>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</si>
  <si>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</si>
  <si>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下水道事業の経営状態は，端的に健全とは言えないものの，その要因が明確であり，即座に運営に問題をきたす性質のものではない。今後は，令和２年度に公表した経営戦略を活用し，中長期的な観点で経営状態を捉えながら，健全な事業運営に取り組む。
　また事業面では，ＳＭ事業を着実に進めることにより，施設老朽化の状況を適切に把握及び分析した上で，必要に応じて修繕，改築等の措置を講じていく。</t>
    <rPh sb="1" eb="2">
      <t>ホン</t>
    </rPh>
    <rPh sb="2" eb="3">
      <t>シ</t>
    </rPh>
    <rPh sb="3" eb="6">
      <t>ゲスイドウ</t>
    </rPh>
    <rPh sb="6" eb="8">
      <t>ジギョウ</t>
    </rPh>
    <rPh sb="9" eb="11">
      <t>ケイエイ</t>
    </rPh>
    <rPh sb="11" eb="13">
      <t>ジョウタイ</t>
    </rPh>
    <rPh sb="15" eb="17">
      <t>タンテキ</t>
    </rPh>
    <rPh sb="18" eb="20">
      <t>ケンゼン</t>
    </rPh>
    <rPh sb="22" eb="23">
      <t>イ</t>
    </rPh>
    <rPh sb="32" eb="34">
      <t>ヨウイン</t>
    </rPh>
    <rPh sb="35" eb="37">
      <t>メイカク</t>
    </rPh>
    <rPh sb="41" eb="43">
      <t>ソクザ</t>
    </rPh>
    <rPh sb="44" eb="46">
      <t>ウンエイ</t>
    </rPh>
    <rPh sb="47" eb="49">
      <t>モンダイ</t>
    </rPh>
    <rPh sb="53" eb="55">
      <t>セイシツ</t>
    </rPh>
    <rPh sb="63" eb="65">
      <t>コンゴ</t>
    </rPh>
    <rPh sb="67" eb="69">
      <t>レイワ</t>
    </rPh>
    <rPh sb="70" eb="72">
      <t>ネンド</t>
    </rPh>
    <rPh sb="73" eb="75">
      <t>コウヒョウ</t>
    </rPh>
    <rPh sb="77" eb="79">
      <t>ケイエイ</t>
    </rPh>
    <rPh sb="79" eb="81">
      <t>センリャク</t>
    </rPh>
    <rPh sb="82" eb="84">
      <t>カツヨウ</t>
    </rPh>
    <rPh sb="86" eb="90">
      <t>チュウチョウキテキ</t>
    </rPh>
    <rPh sb="91" eb="93">
      <t>カンテン</t>
    </rPh>
    <rPh sb="94" eb="96">
      <t>ケイエイ</t>
    </rPh>
    <rPh sb="96" eb="98">
      <t>ジョウタイ</t>
    </rPh>
    <rPh sb="99" eb="100">
      <t>トラ</t>
    </rPh>
    <rPh sb="105" eb="107">
      <t>ケンゼン</t>
    </rPh>
    <rPh sb="108" eb="110">
      <t>ジギョウ</t>
    </rPh>
    <rPh sb="110" eb="112">
      <t>ウンエイ</t>
    </rPh>
    <rPh sb="113" eb="114">
      <t>ト</t>
    </rPh>
    <rPh sb="115" eb="116">
      <t>ク</t>
    </rPh>
    <rPh sb="122" eb="124">
      <t>ジギョウ</t>
    </rPh>
    <rPh sb="124" eb="125">
      <t>メン</t>
    </rPh>
    <rPh sb="130" eb="132">
      <t>ジギョウ</t>
    </rPh>
    <rPh sb="133" eb="135">
      <t>チャクジツ</t>
    </rPh>
    <rPh sb="136" eb="137">
      <t>スス</t>
    </rPh>
    <rPh sb="159" eb="160">
      <t>オヨ</t>
    </rPh>
    <rPh sb="171" eb="172">
      <t>オウ</t>
    </rPh>
    <rPh sb="174" eb="176">
      <t>シュウゼン</t>
    </rPh>
    <rPh sb="177" eb="179">
      <t>カイチク</t>
    </rPh>
    <rPh sb="179" eb="180">
      <t>トウ</t>
    </rPh>
    <phoneticPr fontId="4"/>
  </si>
  <si>
    <t>　本市下水道事業の着手は昭和46年であり，施設の老朽化が予想されたことから，その対策として平成30年度に「国分寺市公共下水道ストックマネジメント実施方針」を策定した。以降，ストックマネジメント事業（以下，ＳＭ事業）を段階的に進めているところである。
　同事業は令和４年度時点で，第１期が計画段階にあり，施設更新の実績がないため，③管渠改善率は０％となっている。第１期工事着手は令和６年度の予定である。
　なお，法適用後間もない時期であり，①有形固定資産減価償却率は低い。施設の更新の進め方については，本指標を参考にしつつ，ＳＭ事業により施設の実態を踏まえて判断することが必要と考えられる。</t>
    <rPh sb="9" eb="11">
      <t>チャクシュ</t>
    </rPh>
    <rPh sb="12" eb="14">
      <t>ショウワ</t>
    </rPh>
    <rPh sb="16" eb="17">
      <t>ネン</t>
    </rPh>
    <rPh sb="21" eb="23">
      <t>シセツ</t>
    </rPh>
    <rPh sb="24" eb="27">
      <t>ロウキュウカ</t>
    </rPh>
    <rPh sb="28" eb="30">
      <t>ヨソウ</t>
    </rPh>
    <rPh sb="40" eb="42">
      <t>タイサク</t>
    </rPh>
    <rPh sb="99" eb="101">
      <t>イカ</t>
    </rPh>
    <rPh sb="104" eb="106">
      <t>ジギョウ</t>
    </rPh>
    <rPh sb="126" eb="129">
      <t>ドウジギョウ</t>
    </rPh>
    <rPh sb="130" eb="132">
      <t>レイワ</t>
    </rPh>
    <rPh sb="133" eb="135">
      <t>ネンド</t>
    </rPh>
    <rPh sb="135" eb="137">
      <t>ジテン</t>
    </rPh>
    <rPh sb="139" eb="140">
      <t>ダイ</t>
    </rPh>
    <rPh sb="141" eb="142">
      <t>キ</t>
    </rPh>
    <rPh sb="143" eb="145">
      <t>ケイカク</t>
    </rPh>
    <rPh sb="180" eb="181">
      <t>ダイ</t>
    </rPh>
    <rPh sb="182" eb="183">
      <t>キ</t>
    </rPh>
    <rPh sb="183" eb="185">
      <t>コウジ</t>
    </rPh>
    <rPh sb="185" eb="187">
      <t>チャクシュ</t>
    </rPh>
    <rPh sb="188" eb="190">
      <t>レイワ</t>
    </rPh>
    <rPh sb="191" eb="193">
      <t>ネンド</t>
    </rPh>
    <rPh sb="194" eb="196">
      <t>ヨテイ</t>
    </rPh>
    <rPh sb="209" eb="210">
      <t>マ</t>
    </rPh>
    <rPh sb="213" eb="215">
      <t>ジキ</t>
    </rPh>
    <rPh sb="233" eb="235">
      <t>シセツ</t>
    </rPh>
    <rPh sb="236" eb="238">
      <t>コウシン</t>
    </rPh>
    <rPh sb="239" eb="240">
      <t>スス</t>
    </rPh>
    <rPh sb="241" eb="242">
      <t>カタ</t>
    </rPh>
    <rPh sb="248" eb="249">
      <t>ホン</t>
    </rPh>
    <rPh sb="249" eb="251">
      <t>シヒョウ</t>
    </rPh>
    <rPh sb="252" eb="254">
      <t>サンコウ</t>
    </rPh>
    <rPh sb="261" eb="263">
      <t>ジギョウ</t>
    </rPh>
    <rPh sb="266" eb="268">
      <t>シセツ</t>
    </rPh>
    <rPh sb="269" eb="271">
      <t>ジッタイ</t>
    </rPh>
    <rPh sb="272" eb="273">
      <t>フ</t>
    </rPh>
    <rPh sb="276" eb="278">
      <t>ハンダン</t>
    </rPh>
    <rPh sb="283" eb="285">
      <t>ヒツヨウ</t>
    </rPh>
    <rPh sb="286" eb="287">
      <t>カンガ</t>
    </rPh>
    <phoneticPr fontId="4"/>
  </si>
  <si>
    <r>
      <t>　全般的な経営状態については，前年度と同様，①経常収支比率が100％に達しておらず，また②累積欠損金比率も０％を超えており，これらの指標を見る限り良好とは言い難い。ただし現下の状況は，集中的かつ多額に及ぶ過去の投資を反映した，過大な減価償却費の影響によるものであって，当面の事業運営には支障はないと考えられる。
　類似団体と比べ小さい④企業債残高対事業規模比率が示す通り，これまで事業費の多くを占めてきた元利償還額が落ち着いたこと</t>
    </r>
    <r>
      <rPr>
        <sz val="11"/>
        <rFont val="ＭＳ ゴシック"/>
        <family val="3"/>
        <charset val="128"/>
      </rPr>
      <t>も手伝って，現金ベースでの収支</t>
    </r>
    <r>
      <rPr>
        <sz val="11"/>
        <color theme="1"/>
        <rFont val="ＭＳ ゴシック"/>
        <family val="3"/>
        <charset val="128"/>
      </rPr>
      <t>は全く問題ない状態である。
　③流動比率は前年度から増加し，初めて類似団体を上回った。今後はキャッシュ・フローを注視し，一定の余裕をもった状態の保持に努める。
　次に，下水道使用料について，⑥汚水処理原価は類似団体と比較して割安で利用者負担が抑えられており，同時に，⑤経費回収率が100％をやや上回っていることから，使用料収入は適正な水準にあるといえる。この状況を踏まえれば，減価償却費の財源のうち，必要額を下回っているのは雨水処理負担金であると分析できる。今後は財政当局と連携しながら，こうした状態の改善に努めていく。</t>
    </r>
    <rPh sb="1" eb="4">
      <t>ゼンパンテキ</t>
    </rPh>
    <rPh sb="5" eb="9">
      <t>ケイエイジョウタイ</t>
    </rPh>
    <rPh sb="15" eb="18">
      <t>ゼンネンド</t>
    </rPh>
    <rPh sb="19" eb="21">
      <t>ドウヨウ</t>
    </rPh>
    <rPh sb="23" eb="25">
      <t>ケイジョウ</t>
    </rPh>
    <rPh sb="25" eb="27">
      <t>シュウシ</t>
    </rPh>
    <rPh sb="27" eb="29">
      <t>ヒリツ</t>
    </rPh>
    <rPh sb="35" eb="36">
      <t>タッ</t>
    </rPh>
    <rPh sb="45" eb="47">
      <t>ルイセキ</t>
    </rPh>
    <rPh sb="47" eb="49">
      <t>ケッソン</t>
    </rPh>
    <rPh sb="49" eb="50">
      <t>キン</t>
    </rPh>
    <rPh sb="50" eb="52">
      <t>ヒリツ</t>
    </rPh>
    <rPh sb="56" eb="57">
      <t>コ</t>
    </rPh>
    <rPh sb="66" eb="68">
      <t>シヒョウ</t>
    </rPh>
    <rPh sb="69" eb="70">
      <t>ミ</t>
    </rPh>
    <rPh sb="71" eb="72">
      <t>カギ</t>
    </rPh>
    <rPh sb="73" eb="75">
      <t>リョウコウ</t>
    </rPh>
    <rPh sb="77" eb="78">
      <t>イ</t>
    </rPh>
    <rPh sb="79" eb="80">
      <t>ガタ</t>
    </rPh>
    <rPh sb="85" eb="87">
      <t>ゲンカ</t>
    </rPh>
    <rPh sb="88" eb="90">
      <t>ジョウキョウ</t>
    </rPh>
    <rPh sb="92" eb="95">
      <t>シュウチュウテキ</t>
    </rPh>
    <rPh sb="97" eb="99">
      <t>タガク</t>
    </rPh>
    <rPh sb="100" eb="101">
      <t>オヨ</t>
    </rPh>
    <rPh sb="102" eb="104">
      <t>カコ</t>
    </rPh>
    <rPh sb="105" eb="107">
      <t>トウシ</t>
    </rPh>
    <rPh sb="108" eb="110">
      <t>ハンエイ</t>
    </rPh>
    <rPh sb="113" eb="115">
      <t>カダイ</t>
    </rPh>
    <rPh sb="122" eb="124">
      <t>エイキョウ</t>
    </rPh>
    <rPh sb="134" eb="136">
      <t>トウメン</t>
    </rPh>
    <rPh sb="137" eb="139">
      <t>ジギョウ</t>
    </rPh>
    <rPh sb="139" eb="141">
      <t>ウンエイ</t>
    </rPh>
    <rPh sb="143" eb="145">
      <t>シショウ</t>
    </rPh>
    <rPh sb="149" eb="150">
      <t>カンガ</t>
    </rPh>
    <rPh sb="157" eb="159">
      <t>ルイジ</t>
    </rPh>
    <rPh sb="159" eb="161">
      <t>ダンタイ</t>
    </rPh>
    <rPh sb="162" eb="163">
      <t>クラ</t>
    </rPh>
    <rPh sb="164" eb="165">
      <t>チイ</t>
    </rPh>
    <rPh sb="181" eb="182">
      <t>シメ</t>
    </rPh>
    <rPh sb="183" eb="184">
      <t>トオ</t>
    </rPh>
    <rPh sb="190" eb="193">
      <t>ジギョウヒ</t>
    </rPh>
    <rPh sb="194" eb="195">
      <t>オオ</t>
    </rPh>
    <rPh sb="197" eb="198">
      <t>シ</t>
    </rPh>
    <rPh sb="202" eb="206">
      <t>ガンリショウカン</t>
    </rPh>
    <rPh sb="206" eb="207">
      <t>ガク</t>
    </rPh>
    <rPh sb="208" eb="209">
      <t>オ</t>
    </rPh>
    <rPh sb="210" eb="211">
      <t>ツ</t>
    </rPh>
    <rPh sb="216" eb="218">
      <t>テツダ</t>
    </rPh>
    <rPh sb="221" eb="223">
      <t>ゲンキン</t>
    </rPh>
    <rPh sb="228" eb="230">
      <t>シュウシ</t>
    </rPh>
    <rPh sb="231" eb="232">
      <t>マッタ</t>
    </rPh>
    <rPh sb="233" eb="235">
      <t>モンダイ</t>
    </rPh>
    <rPh sb="237" eb="239">
      <t>ジョウタイ</t>
    </rPh>
    <rPh sb="246" eb="248">
      <t>リュウドウ</t>
    </rPh>
    <rPh sb="248" eb="250">
      <t>ヒリツ</t>
    </rPh>
    <rPh sb="251" eb="254">
      <t>ゼンネンド</t>
    </rPh>
    <rPh sb="256" eb="258">
      <t>ゾウカ</t>
    </rPh>
    <rPh sb="260" eb="261">
      <t>ハジ</t>
    </rPh>
    <rPh sb="263" eb="265">
      <t>ルイジ</t>
    </rPh>
    <rPh sb="265" eb="267">
      <t>ダンタイ</t>
    </rPh>
    <rPh sb="268" eb="270">
      <t>ウワマワ</t>
    </rPh>
    <rPh sb="273" eb="275">
      <t>コンゴ</t>
    </rPh>
    <rPh sb="286" eb="288">
      <t>チュウシ</t>
    </rPh>
    <rPh sb="290" eb="292">
      <t>イッテイ</t>
    </rPh>
    <rPh sb="293" eb="295">
      <t>ヨユウ</t>
    </rPh>
    <rPh sb="299" eb="301">
      <t>ジョウタイ</t>
    </rPh>
    <rPh sb="302" eb="304">
      <t>ホジ</t>
    </rPh>
    <rPh sb="305" eb="306">
      <t>ツト</t>
    </rPh>
    <rPh sb="310" eb="312">
      <t>ヒツヨウ</t>
    </rPh>
    <rPh sb="323" eb="324">
      <t>ツギ</t>
    </rPh>
    <rPh sb="326" eb="332">
      <t>ゲスイドウシヨウリョウ</t>
    </rPh>
    <rPh sb="338" eb="340">
      <t>オスイ</t>
    </rPh>
    <rPh sb="340" eb="342">
      <t>ショリ</t>
    </rPh>
    <rPh sb="342" eb="344">
      <t>ゲンカ</t>
    </rPh>
    <rPh sb="345" eb="347">
      <t>ルイジ</t>
    </rPh>
    <rPh sb="347" eb="349">
      <t>ダンタイ</t>
    </rPh>
    <rPh sb="350" eb="352">
      <t>ヒカク</t>
    </rPh>
    <rPh sb="354" eb="356">
      <t>ワリヤス</t>
    </rPh>
    <rPh sb="357" eb="360">
      <t>リヨウシャ</t>
    </rPh>
    <rPh sb="360" eb="362">
      <t>フタン</t>
    </rPh>
    <rPh sb="363" eb="364">
      <t>オサ</t>
    </rPh>
    <rPh sb="371" eb="373">
      <t>ドウジ</t>
    </rPh>
    <rPh sb="376" eb="378">
      <t>ケイヒ</t>
    </rPh>
    <rPh sb="378" eb="380">
      <t>カイシュウ</t>
    </rPh>
    <rPh sb="380" eb="381">
      <t>リツ</t>
    </rPh>
    <rPh sb="389" eb="391">
      <t>ウワマワ</t>
    </rPh>
    <rPh sb="400" eb="403">
      <t>シヨウリョウ</t>
    </rPh>
    <rPh sb="403" eb="405">
      <t>シュウニュウ</t>
    </rPh>
    <rPh sb="412" eb="413">
      <t>フ</t>
    </rPh>
    <rPh sb="430" eb="432">
      <t>ゲンカ</t>
    </rPh>
    <rPh sb="432" eb="434">
      <t>ショウキャク</t>
    </rPh>
    <rPh sb="434" eb="435">
      <t>ヒ</t>
    </rPh>
    <rPh sb="436" eb="438">
      <t>ザイゲン</t>
    </rPh>
    <rPh sb="442" eb="444">
      <t>ヒツヨウ</t>
    </rPh>
    <rPh sb="444" eb="445">
      <t>ガク</t>
    </rPh>
    <rPh sb="446" eb="448">
      <t>シタマワ</t>
    </rPh>
    <rPh sb="454" eb="456">
      <t>ウスイ</t>
    </rPh>
    <rPh sb="471" eb="473">
      <t>コンゴ</t>
    </rPh>
    <rPh sb="474" eb="478">
      <t>ザイセイトウキョク</t>
    </rPh>
    <rPh sb="479" eb="481">
      <t>レンケイジョウタイカイゼンツト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</si>
</sst>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DAC-4BCA-86ED-8AA3EB6349E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0.14000000000000001</c:v>
                </c:pt>
                <c:pt idx="3">
                  <c:v>0.15</c:v>
                </c:pt>
                <c:pt idx="4">
                  <c:v>0.16</c:v>
                </c:pt>
              </c:numCache>
            </c:numRef>
          </c:val>
          <c:smooth val="0"/>
          <c:extLst>
            <c:ext xmlns:c16="http://schemas.microsoft.com/office/drawing/2014/chart" uri="{C3380CC4-5D6E-409C-BE32-E72D297353CC}">
              <c16:uniqueId val="{00000001-7DAC-4BCA-86ED-8AA3EB6349E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BF-4B73-82CE-2C17EEDE3D9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64.930000000000007</c:v>
                </c:pt>
                <c:pt idx="3">
                  <c:v>65.680000000000007</c:v>
                </c:pt>
                <c:pt idx="4">
                  <c:v>63.62</c:v>
                </c:pt>
              </c:numCache>
            </c:numRef>
          </c:val>
          <c:smooth val="0"/>
          <c:extLst>
            <c:ext xmlns:c16="http://schemas.microsoft.com/office/drawing/2014/chart" uri="{C3380CC4-5D6E-409C-BE32-E72D297353CC}">
              <c16:uniqueId val="{00000001-CDBF-4B73-82CE-2C17EEDE3D9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99.36</c:v>
                </c:pt>
                <c:pt idx="3">
                  <c:v>99.39</c:v>
                </c:pt>
                <c:pt idx="4">
                  <c:v>99.41</c:v>
                </c:pt>
              </c:numCache>
            </c:numRef>
          </c:val>
          <c:extLst>
            <c:ext xmlns:c16="http://schemas.microsoft.com/office/drawing/2014/chart" uri="{C3380CC4-5D6E-409C-BE32-E72D297353CC}">
              <c16:uniqueId val="{00000000-BAE9-4495-9590-3868E6D4549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97.7</c:v>
                </c:pt>
                <c:pt idx="3">
                  <c:v>97.59</c:v>
                </c:pt>
                <c:pt idx="4">
                  <c:v>97.53</c:v>
                </c:pt>
              </c:numCache>
            </c:numRef>
          </c:val>
          <c:smooth val="0"/>
          <c:extLst>
            <c:ext xmlns:c16="http://schemas.microsoft.com/office/drawing/2014/chart" uri="{C3380CC4-5D6E-409C-BE32-E72D297353CC}">
              <c16:uniqueId val="{00000001-BAE9-4495-9590-3868E6D4549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91.69</c:v>
                </c:pt>
                <c:pt idx="3">
                  <c:v>89.67</c:v>
                </c:pt>
                <c:pt idx="4">
                  <c:v>91.01</c:v>
                </c:pt>
              </c:numCache>
            </c:numRef>
          </c:val>
          <c:extLst>
            <c:ext xmlns:c16="http://schemas.microsoft.com/office/drawing/2014/chart" uri="{C3380CC4-5D6E-409C-BE32-E72D297353CC}">
              <c16:uniqueId val="{00000000-CA6C-4CAF-83EE-4213F7723A7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107.09</c:v>
                </c:pt>
                <c:pt idx="3">
                  <c:v>107.96</c:v>
                </c:pt>
                <c:pt idx="4">
                  <c:v>107.29</c:v>
                </c:pt>
              </c:numCache>
            </c:numRef>
          </c:val>
          <c:smooth val="0"/>
          <c:extLst>
            <c:ext xmlns:c16="http://schemas.microsoft.com/office/drawing/2014/chart" uri="{C3380CC4-5D6E-409C-BE32-E72D297353CC}">
              <c16:uniqueId val="{00000001-CA6C-4CAF-83EE-4213F7723A7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4.93</c:v>
                </c:pt>
                <c:pt idx="3">
                  <c:v>9.7899999999999991</c:v>
                </c:pt>
                <c:pt idx="4">
                  <c:v>14.5</c:v>
                </c:pt>
              </c:numCache>
            </c:numRef>
          </c:val>
          <c:extLst>
            <c:ext xmlns:c16="http://schemas.microsoft.com/office/drawing/2014/chart" uri="{C3380CC4-5D6E-409C-BE32-E72D297353CC}">
              <c16:uniqueId val="{00000000-E1F1-4165-99C3-A9E09F01599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23.38</c:v>
                </c:pt>
                <c:pt idx="3">
                  <c:v>24.59</c:v>
                </c:pt>
                <c:pt idx="4">
                  <c:v>26.87</c:v>
                </c:pt>
              </c:numCache>
            </c:numRef>
          </c:val>
          <c:smooth val="0"/>
          <c:extLst>
            <c:ext xmlns:c16="http://schemas.microsoft.com/office/drawing/2014/chart" uri="{C3380CC4-5D6E-409C-BE32-E72D297353CC}">
              <c16:uniqueId val="{00000001-E1F1-4165-99C3-A9E09F01599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c:v>0.37</c:v>
                </c:pt>
              </c:numCache>
            </c:numRef>
          </c:val>
          <c:extLst>
            <c:ext xmlns:c16="http://schemas.microsoft.com/office/drawing/2014/chart" uri="{C3380CC4-5D6E-409C-BE32-E72D297353CC}">
              <c16:uniqueId val="{00000000-BBBC-471B-9C9F-3A0F9F4F3BE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8.1999999999999993</c:v>
                </c:pt>
                <c:pt idx="3">
                  <c:v>9.43</c:v>
                </c:pt>
                <c:pt idx="4">
                  <c:v>12.4</c:v>
                </c:pt>
              </c:numCache>
            </c:numRef>
          </c:val>
          <c:smooth val="0"/>
          <c:extLst>
            <c:ext xmlns:c16="http://schemas.microsoft.com/office/drawing/2014/chart" uri="{C3380CC4-5D6E-409C-BE32-E72D297353CC}">
              <c16:uniqueId val="{00000001-BBBC-471B-9C9F-3A0F9F4F3BE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14.09</c:v>
                </c:pt>
                <c:pt idx="3">
                  <c:v>30.32</c:v>
                </c:pt>
                <c:pt idx="4">
                  <c:v>44.64</c:v>
                </c:pt>
              </c:numCache>
            </c:numRef>
          </c:val>
          <c:extLst>
            <c:ext xmlns:c16="http://schemas.microsoft.com/office/drawing/2014/chart" uri="{C3380CC4-5D6E-409C-BE32-E72D297353CC}">
              <c16:uniqueId val="{00000000-FBF7-41FA-8B7D-E19E0C1935A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0.59</c:v>
                </c:pt>
                <c:pt idx="3">
                  <c:v>0.68</c:v>
                </c:pt>
                <c:pt idx="4">
                  <c:v>0.9</c:v>
                </c:pt>
              </c:numCache>
            </c:numRef>
          </c:val>
          <c:smooth val="0"/>
          <c:extLst>
            <c:ext xmlns:c16="http://schemas.microsoft.com/office/drawing/2014/chart" uri="{C3380CC4-5D6E-409C-BE32-E72D297353CC}">
              <c16:uniqueId val="{00000001-FBF7-41FA-8B7D-E19E0C1935A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37.61</c:v>
                </c:pt>
                <c:pt idx="3">
                  <c:v>67.739999999999995</c:v>
                </c:pt>
                <c:pt idx="4">
                  <c:v>130.54</c:v>
                </c:pt>
              </c:numCache>
            </c:numRef>
          </c:val>
          <c:extLst>
            <c:ext xmlns:c16="http://schemas.microsoft.com/office/drawing/2014/chart" uri="{C3380CC4-5D6E-409C-BE32-E72D297353CC}">
              <c16:uniqueId val="{00000000-5BCE-4174-936E-5809D9CC4D2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77.72</c:v>
                </c:pt>
                <c:pt idx="3">
                  <c:v>86.61</c:v>
                </c:pt>
                <c:pt idx="4">
                  <c:v>100.73</c:v>
                </c:pt>
              </c:numCache>
            </c:numRef>
          </c:val>
          <c:smooth val="0"/>
          <c:extLst>
            <c:ext xmlns:c16="http://schemas.microsoft.com/office/drawing/2014/chart" uri="{C3380CC4-5D6E-409C-BE32-E72D297353CC}">
              <c16:uniqueId val="{00000001-5BCE-4174-936E-5809D9CC4D2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140.76</c:v>
                </c:pt>
                <c:pt idx="3">
                  <c:v>144.75</c:v>
                </c:pt>
                <c:pt idx="4">
                  <c:v>156.6</c:v>
                </c:pt>
              </c:numCache>
            </c:numRef>
          </c:val>
          <c:extLst>
            <c:ext xmlns:c16="http://schemas.microsoft.com/office/drawing/2014/chart" uri="{C3380CC4-5D6E-409C-BE32-E72D297353CC}">
              <c16:uniqueId val="{00000000-74F7-4BB8-8422-184D15ECC75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485.6</c:v>
                </c:pt>
                <c:pt idx="3">
                  <c:v>463.93</c:v>
                </c:pt>
                <c:pt idx="4">
                  <c:v>481.88</c:v>
                </c:pt>
              </c:numCache>
            </c:numRef>
          </c:val>
          <c:smooth val="0"/>
          <c:extLst>
            <c:ext xmlns:c16="http://schemas.microsoft.com/office/drawing/2014/chart" uri="{C3380CC4-5D6E-409C-BE32-E72D297353CC}">
              <c16:uniqueId val="{00000001-74F7-4BB8-8422-184D15ECC75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110.24</c:v>
                </c:pt>
                <c:pt idx="3">
                  <c:v>111.73</c:v>
                </c:pt>
                <c:pt idx="4">
                  <c:v>116.19</c:v>
                </c:pt>
              </c:numCache>
            </c:numRef>
          </c:val>
          <c:extLst>
            <c:ext xmlns:c16="http://schemas.microsoft.com/office/drawing/2014/chart" uri="{C3380CC4-5D6E-409C-BE32-E72D297353CC}">
              <c16:uniqueId val="{00000000-861C-4C2A-8C19-6C41B951B6C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99.95</c:v>
                </c:pt>
                <c:pt idx="3">
                  <c:v>103.4</c:v>
                </c:pt>
                <c:pt idx="4">
                  <c:v>101.87</c:v>
                </c:pt>
              </c:numCache>
            </c:numRef>
          </c:val>
          <c:smooth val="0"/>
          <c:extLst>
            <c:ext xmlns:c16="http://schemas.microsoft.com/office/drawing/2014/chart" uri="{C3380CC4-5D6E-409C-BE32-E72D297353CC}">
              <c16:uniqueId val="{00000001-861C-4C2A-8C19-6C41B951B6C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91.43</c:v>
                </c:pt>
                <c:pt idx="3">
                  <c:v>89.89</c:v>
                </c:pt>
                <c:pt idx="4">
                  <c:v>85.87</c:v>
                </c:pt>
              </c:numCache>
            </c:numRef>
          </c:val>
          <c:extLst>
            <c:ext xmlns:c16="http://schemas.microsoft.com/office/drawing/2014/chart" uri="{C3380CC4-5D6E-409C-BE32-E72D297353CC}">
              <c16:uniqueId val="{00000000-40C5-48D6-9D97-B949E4573D3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110.21</c:v>
                </c:pt>
                <c:pt idx="3">
                  <c:v>110.26</c:v>
                </c:pt>
                <c:pt idx="4">
                  <c:v>111.88</c:v>
                </c:pt>
              </c:numCache>
            </c:numRef>
          </c:val>
          <c:smooth val="0"/>
          <c:extLst>
            <c:ext xmlns:c16="http://schemas.microsoft.com/office/drawing/2014/chart" uri="{C3380CC4-5D6E-409C-BE32-E72D297353CC}">
              <c16:uniqueId val="{00000001-40C5-48D6-9D97-B949E4573D3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4" zoomScale="70" zoomScaleNormal="7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東京都　国分寺市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Aa</v>
      </c>
      <c r="X8" s="65"/>
      <c r="Y8" s="65"/>
      <c r="Z8" s="65"/>
      <c r="AA8" s="65"/>
      <c r="AB8" s="65"/>
      <c r="AC8" s="65"/>
      <c r="AD8" s="66" t="str">
        <f>データ!$M$6</f>
        <v>非設置</v>
      </c>
      <c r="AE8" s="66"/>
      <c r="AF8" s="66"/>
      <c r="AG8" s="66"/>
      <c r="AH8" s="66"/>
      <c r="AI8" s="66"/>
      <c r="AJ8" s="66"/>
      <c r="AK8" s="3"/>
      <c r="AL8" s="45">
        <f>データ!S6</f>
        <v>128238</v>
      </c>
      <c r="AM8" s="45"/>
      <c r="AN8" s="45"/>
      <c r="AO8" s="45"/>
      <c r="AP8" s="45"/>
      <c r="AQ8" s="45"/>
      <c r="AR8" s="45"/>
      <c r="AS8" s="45"/>
      <c r="AT8" s="46">
        <f>データ!T6</f>
        <v>11.46</v>
      </c>
      <c r="AU8" s="46"/>
      <c r="AV8" s="46"/>
      <c r="AW8" s="46"/>
      <c r="AX8" s="46"/>
      <c r="AY8" s="46"/>
      <c r="AZ8" s="46"/>
      <c r="BA8" s="46"/>
      <c r="BB8" s="46">
        <f>データ!U6</f>
        <v>11190.05</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87.71</v>
      </c>
      <c r="J10" s="46"/>
      <c r="K10" s="46"/>
      <c r="L10" s="46"/>
      <c r="M10" s="46"/>
      <c r="N10" s="46"/>
      <c r="O10" s="46"/>
      <c r="P10" s="46">
        <f>データ!P6</f>
        <v>100</v>
      </c>
      <c r="Q10" s="46"/>
      <c r="R10" s="46"/>
      <c r="S10" s="46"/>
      <c r="T10" s="46"/>
      <c r="U10" s="46"/>
      <c r="V10" s="46"/>
      <c r="W10" s="46">
        <f>データ!Q6</f>
        <v>100</v>
      </c>
      <c r="X10" s="46"/>
      <c r="Y10" s="46"/>
      <c r="Z10" s="46"/>
      <c r="AA10" s="46"/>
      <c r="AB10" s="46"/>
      <c r="AC10" s="46"/>
      <c r="AD10" s="45">
        <f>データ!R6</f>
        <v>1699</v>
      </c>
      <c r="AE10" s="45"/>
      <c r="AF10" s="45"/>
      <c r="AG10" s="45"/>
      <c r="AH10" s="45"/>
      <c r="AI10" s="45"/>
      <c r="AJ10" s="45"/>
      <c r="AK10" s="2"/>
      <c r="AL10" s="45">
        <f>データ!V6</f>
        <v>128688</v>
      </c>
      <c r="AM10" s="45"/>
      <c r="AN10" s="45"/>
      <c r="AO10" s="45"/>
      <c r="AP10" s="45"/>
      <c r="AQ10" s="45"/>
      <c r="AR10" s="45"/>
      <c r="AS10" s="45"/>
      <c r="AT10" s="46">
        <f>データ!W6</f>
        <v>11.42</v>
      </c>
      <c r="AU10" s="46"/>
      <c r="AV10" s="46"/>
      <c r="AW10" s="46"/>
      <c r="AX10" s="46"/>
      <c r="AY10" s="46"/>
      <c r="AZ10" s="46"/>
      <c r="BA10" s="46"/>
      <c r="BB10" s="46">
        <f>データ!X6</f>
        <v>11268.65</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113</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xlggKyojERLRk/uOTmHBLXfnnM2je6rkTMcMlFAc4WrWsoDrf9VHz1bFwwPpHsdJN7tNJqRltLBhmLjGNq/xCQ==" saltValue="HIRZvlCGIQ84XvgQvK1It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132144</v>
      </c>
      <c r="D6" s="19">
        <f t="shared" si="3"/>
        <v>46</v>
      </c>
      <c r="E6" s="19">
        <f t="shared" si="3"/>
        <v>17</v>
      </c>
      <c r="F6" s="19">
        <f t="shared" si="3"/>
        <v>1</v>
      </c>
      <c r="G6" s="19">
        <f t="shared" si="3"/>
        <v>0</v>
      </c>
      <c r="H6" s="19" t="str">
        <f t="shared" si="3"/>
        <v>東京都　国分寺市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87.71</v>
      </c>
      <c r="P6" s="20">
        <f t="shared" si="3"/>
        <v>100</v>
      </c>
      <c r="Q6" s="20">
        <f t="shared" si="3"/>
        <v>100</v>
      </c>
      <c r="R6" s="20">
        <f t="shared" si="3"/>
        <v>1699</v>
      </c>
      <c r="S6" s="20">
        <f t="shared" si="3"/>
        <v>128238</v>
      </c>
      <c r="T6" s="20">
        <f t="shared" si="3"/>
        <v>11.46</v>
      </c>
      <c r="U6" s="20">
        <f t="shared" si="3"/>
        <v>11190.05</v>
      </c>
      <c r="V6" s="20">
        <f t="shared" si="3"/>
        <v>128688</v>
      </c>
      <c r="W6" s="20">
        <f t="shared" si="3"/>
        <v>11.42</v>
      </c>
      <c r="X6" s="20">
        <f t="shared" si="3"/>
        <v>11268.65</v>
      </c>
      <c r="Y6" s="21" t="str">
        <f>IF(Y7="",NA(),Y7)</f>
        <v>-</v>
      </c>
      <c r="Z6" s="21" t="str">
        <f t="shared" ref="Z6:AH6" si="4">IF(Z7="",NA(),Z7)</f>
        <v>-</v>
      </c>
      <c r="AA6" s="21">
        <f t="shared" si="4"/>
        <v>91.69</v>
      </c>
      <c r="AB6" s="21">
        <f t="shared" si="4"/>
        <v>89.67</v>
      </c>
      <c r="AC6" s="21">
        <f t="shared" si="4"/>
        <v>91.01</v>
      </c>
      <c r="AD6" s="21" t="str">
        <f t="shared" si="4"/>
        <v>-</v>
      </c>
      <c r="AE6" s="21" t="str">
        <f t="shared" si="4"/>
        <v>-</v>
      </c>
      <c r="AF6" s="21">
        <f t="shared" si="4"/>
        <v>107.09</v>
      </c>
      <c r="AG6" s="21">
        <f t="shared" si="4"/>
        <v>107.96</v>
      </c>
      <c r="AH6" s="21">
        <f t="shared" si="4"/>
        <v>107.29</v>
      </c>
      <c r="AI6" s="20" t="str">
        <f>IF(AI7="","",IF(AI7="-","【-】","【"&amp;SUBSTITUTE(TEXT(AI7,"#,##0.00"),"-","△")&amp;"】"))</f>
        <v>【106.11】</v>
      </c>
      <c r="AJ6" s="21" t="str">
        <f>IF(AJ7="",NA(),AJ7)</f>
        <v>-</v>
      </c>
      <c r="AK6" s="21" t="str">
        <f t="shared" ref="AK6:AS6" si="5">IF(AK7="",NA(),AK7)</f>
        <v>-</v>
      </c>
      <c r="AL6" s="21">
        <f t="shared" si="5"/>
        <v>14.09</v>
      </c>
      <c r="AM6" s="21">
        <f t="shared" si="5"/>
        <v>30.32</v>
      </c>
      <c r="AN6" s="21">
        <f t="shared" si="5"/>
        <v>44.64</v>
      </c>
      <c r="AO6" s="21" t="str">
        <f t="shared" si="5"/>
        <v>-</v>
      </c>
      <c r="AP6" s="21" t="str">
        <f t="shared" si="5"/>
        <v>-</v>
      </c>
      <c r="AQ6" s="21">
        <f t="shared" si="5"/>
        <v>0.59</v>
      </c>
      <c r="AR6" s="21">
        <f t="shared" si="5"/>
        <v>0.68</v>
      </c>
      <c r="AS6" s="21">
        <f t="shared" si="5"/>
        <v>0.9</v>
      </c>
      <c r="AT6" s="20" t="str">
        <f>IF(AT7="","",IF(AT7="-","【-】","【"&amp;SUBSTITUTE(TEXT(AT7,"#,##0.00"),"-","△")&amp;"】"))</f>
        <v>【3.15】</v>
      </c>
      <c r="AU6" s="21" t="str">
        <f>IF(AU7="",NA(),AU7)</f>
        <v>-</v>
      </c>
      <c r="AV6" s="21" t="str">
        <f t="shared" ref="AV6:BD6" si="6">IF(AV7="",NA(),AV7)</f>
        <v>-</v>
      </c>
      <c r="AW6" s="21">
        <f t="shared" si="6"/>
        <v>37.61</v>
      </c>
      <c r="AX6" s="21">
        <f t="shared" si="6"/>
        <v>67.739999999999995</v>
      </c>
      <c r="AY6" s="21">
        <f t="shared" si="6"/>
        <v>130.54</v>
      </c>
      <c r="AZ6" s="21" t="str">
        <f t="shared" si="6"/>
        <v>-</v>
      </c>
      <c r="BA6" s="21" t="str">
        <f t="shared" si="6"/>
        <v>-</v>
      </c>
      <c r="BB6" s="21">
        <f t="shared" si="6"/>
        <v>77.72</v>
      </c>
      <c r="BC6" s="21">
        <f t="shared" si="6"/>
        <v>86.61</v>
      </c>
      <c r="BD6" s="21">
        <f t="shared" si="6"/>
        <v>100.73</v>
      </c>
      <c r="BE6" s="20" t="str">
        <f>IF(BE7="","",IF(BE7="-","【-】","【"&amp;SUBSTITUTE(TEXT(BE7,"#,##0.00"),"-","△")&amp;"】"))</f>
        <v>【73.44】</v>
      </c>
      <c r="BF6" s="21" t="str">
        <f>IF(BF7="",NA(),BF7)</f>
        <v>-</v>
      </c>
      <c r="BG6" s="21" t="str">
        <f t="shared" ref="BG6:BO6" si="7">IF(BG7="",NA(),BG7)</f>
        <v>-</v>
      </c>
      <c r="BH6" s="21">
        <f t="shared" si="7"/>
        <v>140.76</v>
      </c>
      <c r="BI6" s="21">
        <f t="shared" si="7"/>
        <v>144.75</v>
      </c>
      <c r="BJ6" s="21">
        <f t="shared" si="7"/>
        <v>156.6</v>
      </c>
      <c r="BK6" s="21" t="str">
        <f t="shared" si="7"/>
        <v>-</v>
      </c>
      <c r="BL6" s="21" t="str">
        <f t="shared" si="7"/>
        <v>-</v>
      </c>
      <c r="BM6" s="21">
        <f t="shared" si="7"/>
        <v>485.6</v>
      </c>
      <c r="BN6" s="21">
        <f t="shared" si="7"/>
        <v>463.93</v>
      </c>
      <c r="BO6" s="21">
        <f t="shared" si="7"/>
        <v>481.88</v>
      </c>
      <c r="BP6" s="20" t="str">
        <f>IF(BP7="","",IF(BP7="-","【-】","【"&amp;SUBSTITUTE(TEXT(BP7,"#,##0.00"),"-","△")&amp;"】"))</f>
        <v>【652.82】</v>
      </c>
      <c r="BQ6" s="21" t="str">
        <f>IF(BQ7="",NA(),BQ7)</f>
        <v>-</v>
      </c>
      <c r="BR6" s="21" t="str">
        <f t="shared" ref="BR6:BZ6" si="8">IF(BR7="",NA(),BR7)</f>
        <v>-</v>
      </c>
      <c r="BS6" s="21">
        <f t="shared" si="8"/>
        <v>110.24</v>
      </c>
      <c r="BT6" s="21">
        <f t="shared" si="8"/>
        <v>111.73</v>
      </c>
      <c r="BU6" s="21">
        <f t="shared" si="8"/>
        <v>116.19</v>
      </c>
      <c r="BV6" s="21" t="str">
        <f t="shared" si="8"/>
        <v>-</v>
      </c>
      <c r="BW6" s="21" t="str">
        <f t="shared" si="8"/>
        <v>-</v>
      </c>
      <c r="BX6" s="21">
        <f t="shared" si="8"/>
        <v>99.95</v>
      </c>
      <c r="BY6" s="21">
        <f t="shared" si="8"/>
        <v>103.4</v>
      </c>
      <c r="BZ6" s="21">
        <f t="shared" si="8"/>
        <v>101.87</v>
      </c>
      <c r="CA6" s="20" t="str">
        <f>IF(CA7="","",IF(CA7="-","【-】","【"&amp;SUBSTITUTE(TEXT(CA7,"#,##0.00"),"-","△")&amp;"】"))</f>
        <v>【97.61】</v>
      </c>
      <c r="CB6" s="21" t="str">
        <f>IF(CB7="",NA(),CB7)</f>
        <v>-</v>
      </c>
      <c r="CC6" s="21" t="str">
        <f t="shared" ref="CC6:CK6" si="9">IF(CC7="",NA(),CC7)</f>
        <v>-</v>
      </c>
      <c r="CD6" s="21">
        <f t="shared" si="9"/>
        <v>91.43</v>
      </c>
      <c r="CE6" s="21">
        <f t="shared" si="9"/>
        <v>89.89</v>
      </c>
      <c r="CF6" s="21">
        <f t="shared" si="9"/>
        <v>85.87</v>
      </c>
      <c r="CG6" s="21" t="str">
        <f t="shared" si="9"/>
        <v>-</v>
      </c>
      <c r="CH6" s="21" t="str">
        <f t="shared" si="9"/>
        <v>-</v>
      </c>
      <c r="CI6" s="21">
        <f t="shared" si="9"/>
        <v>110.21</v>
      </c>
      <c r="CJ6" s="21">
        <f t="shared" si="9"/>
        <v>110.26</v>
      </c>
      <c r="CK6" s="21">
        <f t="shared" si="9"/>
        <v>111.88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64.930000000000007</v>
      </c>
      <c r="CU6" s="21">
        <f t="shared" si="10"/>
        <v>65.680000000000007</v>
      </c>
      <c r="CV6" s="21">
        <f t="shared" si="10"/>
        <v>63.62</v>
      </c>
      <c r="CW6" s="20" t="str">
        <f>IF(CW7="","",IF(CW7="-","【-】","【"&amp;SUBSTITUTE(TEXT(CW7,"#,##0.00"),"-","△")&amp;"】"))</f>
        <v>【59.10】</v>
      </c>
      <c r="CX6" s="21" t="str">
        <f>IF(CX7="",NA(),CX7)</f>
        <v>-</v>
      </c>
      <c r="CY6" s="21" t="str">
        <f t="shared" ref="CY6:DG6" si="11">IF(CY7="",NA(),CY7)</f>
        <v>-</v>
      </c>
      <c r="CZ6" s="21">
        <f t="shared" si="11"/>
        <v>99.36</v>
      </c>
      <c r="DA6" s="21">
        <f t="shared" si="11"/>
        <v>99.39</v>
      </c>
      <c r="DB6" s="21">
        <f t="shared" si="11"/>
        <v>99.41</v>
      </c>
      <c r="DC6" s="21" t="str">
        <f t="shared" si="11"/>
        <v>-</v>
      </c>
      <c r="DD6" s="21" t="str">
        <f t="shared" si="11"/>
        <v>-</v>
      </c>
      <c r="DE6" s="21">
        <f t="shared" si="11"/>
        <v>97.7</v>
      </c>
      <c r="DF6" s="21">
        <f t="shared" si="11"/>
        <v>97.59</v>
      </c>
      <c r="DG6" s="21">
        <f t="shared" si="11"/>
        <v>97.53</v>
      </c>
      <c r="DH6" s="20" t="str">
        <f>IF(DH7="","",IF(DH7="-","【-】","【"&amp;SUBSTITUTE(TEXT(DH7,"#,##0.00"),"-","△")&amp;"】"))</f>
        <v>【95.82】</v>
      </c>
      <c r="DI6" s="21" t="str">
        <f>IF(DI7="",NA(),DI7)</f>
        <v>-</v>
      </c>
      <c r="DJ6" s="21" t="str">
        <f t="shared" ref="DJ6:DR6" si="12">IF(DJ7="",NA(),DJ7)</f>
        <v>-</v>
      </c>
      <c r="DK6" s="21">
        <f t="shared" si="12"/>
        <v>4.93</v>
      </c>
      <c r="DL6" s="21">
        <f t="shared" si="12"/>
        <v>9.7899999999999991</v>
      </c>
      <c r="DM6" s="21">
        <f t="shared" si="12"/>
        <v>14.5</v>
      </c>
      <c r="DN6" s="21" t="str">
        <f t="shared" si="12"/>
        <v>-</v>
      </c>
      <c r="DO6" s="21" t="str">
        <f t="shared" si="12"/>
        <v>-</v>
      </c>
      <c r="DP6" s="21">
        <f t="shared" si="12"/>
        <v>23.38</v>
      </c>
      <c r="DQ6" s="21">
        <f t="shared" si="12"/>
        <v>24.59</v>
      </c>
      <c r="DR6" s="21">
        <f t="shared" si="12"/>
        <v>26.87</v>
      </c>
      <c r="DS6" s="20" t="str">
        <f>IF(DS7="","",IF(DS7="-","【-】","【"&amp;SUBSTITUTE(TEXT(DS7,"#,##0.00"),"-","△")&amp;"】"))</f>
        <v>【39.74】</v>
      </c>
      <c r="DT6" s="21" t="str">
        <f>IF(DT7="",NA(),DT7)</f>
        <v>-</v>
      </c>
      <c r="DU6" s="21" t="str">
        <f t="shared" ref="DU6:EC6" si="13">IF(DU7="",NA(),DU7)</f>
        <v>-</v>
      </c>
      <c r="DV6" s="20">
        <f t="shared" si="13"/>
        <v>0</v>
      </c>
      <c r="DW6" s="20">
        <f t="shared" si="13"/>
        <v>0</v>
      </c>
      <c r="DX6" s="21">
        <f t="shared" si="13"/>
        <v>0.37</v>
      </c>
      <c r="DY6" s="21" t="str">
        <f t="shared" si="13"/>
        <v>-</v>
      </c>
      <c r="DZ6" s="21" t="str">
        <f t="shared" si="13"/>
        <v>-</v>
      </c>
      <c r="EA6" s="21">
        <f t="shared" si="13"/>
        <v>8.1999999999999993</v>
      </c>
      <c r="EB6" s="21">
        <f t="shared" si="13"/>
        <v>9.43</v>
      </c>
      <c r="EC6" s="21">
        <f t="shared" si="13"/>
        <v>12.4</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0.14000000000000001</v>
      </c>
      <c r="EM6" s="21">
        <f t="shared" si="14"/>
        <v>0.15</v>
      </c>
      <c r="EN6" s="21">
        <f t="shared" si="14"/>
        <v>0.16</v>
      </c>
      <c r="EO6" s="20" t="str">
        <f>IF(EO7="","",IF(EO7="-","【-】","【"&amp;SUBSTITUTE(TEXT(EO7,"#,##0.00"),"-","△")&amp;"】"))</f>
        <v>【0.23】</v>
      </c>
    </row>
    <row r="7" spans="1:148" s="22" customFormat="1" x14ac:dyDescent="0.2">
      <c r="A7" s="14"/>
      <c r="B7" s="23">
        <v>2022</v>
      </c>
      <c r="C7" s="23">
        <v>132144</v>
      </c>
      <c r="D7" s="23">
        <v>46</v>
      </c>
      <c r="E7" s="23">
        <v>17</v>
      </c>
      <c r="F7" s="23">
        <v>1</v>
      </c>
      <c r="G7" s="23">
        <v>0</v>
      </c>
      <c r="H7" s="23" t="s">
        <v>96</v>
      </c>
      <c r="I7" s="23" t="s">
        <v>97</v>
      </c>
      <c r="J7" s="23" t="s">
        <v>98</v>
      </c>
      <c r="K7" s="23" t="s">
        <v>99</v>
      </c>
      <c r="L7" s="23" t="s">
        <v>100</v>
      </c>
      <c r="M7" s="23" t="s">
        <v>101</v>
      </c>
      <c r="N7" s="24" t="s">
        <v>102</v>
      </c>
      <c r="O7" s="24">
        <v>87.71</v>
      </c>
      <c r="P7" s="24">
        <v>100</v>
      </c>
      <c r="Q7" s="24">
        <v>100</v>
      </c>
      <c r="R7" s="24">
        <v>1699</v>
      </c>
      <c r="S7" s="24">
        <v>128238</v>
      </c>
      <c r="T7" s="24">
        <v>11.46</v>
      </c>
      <c r="U7" s="24">
        <v>11190.05</v>
      </c>
      <c r="V7" s="24">
        <v>128688</v>
      </c>
      <c r="W7" s="24">
        <v>11.42</v>
      </c>
      <c r="X7" s="24">
        <v>11268.65</v>
      </c>
      <c r="Y7" s="24" t="s">
        <v>102</v>
      </c>
      <c r="Z7" s="24" t="s">
        <v>102</v>
      </c>
      <c r="AA7" s="24">
        <v>91.69</v>
      </c>
      <c r="AB7" s="24">
        <v>89.67</v>
      </c>
      <c r="AC7" s="24">
        <v>91.01</v>
      </c>
      <c r="AD7" s="24" t="s">
        <v>102</v>
      </c>
      <c r="AE7" s="24" t="s">
        <v>102</v>
      </c>
      <c r="AF7" s="24">
        <v>107.09</v>
      </c>
      <c r="AG7" s="24">
        <v>107.96</v>
      </c>
      <c r="AH7" s="24">
        <v>107.29</v>
      </c>
      <c r="AI7" s="24">
        <v>106.11</v>
      </c>
      <c r="AJ7" s="24" t="s">
        <v>102</v>
      </c>
      <c r="AK7" s="24" t="s">
        <v>102</v>
      </c>
      <c r="AL7" s="24">
        <v>14.09</v>
      </c>
      <c r="AM7" s="24">
        <v>30.32</v>
      </c>
      <c r="AN7" s="24">
        <v>44.64</v>
      </c>
      <c r="AO7" s="24" t="s">
        <v>102</v>
      </c>
      <c r="AP7" s="24" t="s">
        <v>102</v>
      </c>
      <c r="AQ7" s="24">
        <v>0.59</v>
      </c>
      <c r="AR7" s="24">
        <v>0.68</v>
      </c>
      <c r="AS7" s="24">
        <v>0.9</v>
      </c>
      <c r="AT7" s="24">
        <v>3.15</v>
      </c>
      <c r="AU7" s="24" t="s">
        <v>102</v>
      </c>
      <c r="AV7" s="24" t="s">
        <v>102</v>
      </c>
      <c r="AW7" s="24">
        <v>37.61</v>
      </c>
      <c r="AX7" s="24">
        <v>67.739999999999995</v>
      </c>
      <c r="AY7" s="24">
        <v>130.54</v>
      </c>
      <c r="AZ7" s="24" t="s">
        <v>102</v>
      </c>
      <c r="BA7" s="24" t="s">
        <v>102</v>
      </c>
      <c r="BB7" s="24">
        <v>77.72</v>
      </c>
      <c r="BC7" s="24">
        <v>86.61</v>
      </c>
      <c r="BD7" s="24">
        <v>100.73</v>
      </c>
      <c r="BE7" s="24">
        <v>73.44</v>
      </c>
      <c r="BF7" s="24" t="s">
        <v>102</v>
      </c>
      <c r="BG7" s="24" t="s">
        <v>102</v>
      </c>
      <c r="BH7" s="24">
        <v>140.76</v>
      </c>
      <c r="BI7" s="24">
        <v>144.75</v>
      </c>
      <c r="BJ7" s="24">
        <v>156.6</v>
      </c>
      <c r="BK7" s="24" t="s">
        <v>102</v>
      </c>
      <c r="BL7" s="24" t="s">
        <v>102</v>
      </c>
      <c r="BM7" s="24">
        <v>485.6</v>
      </c>
      <c r="BN7" s="24">
        <v>463.93</v>
      </c>
      <c r="BO7" s="24">
        <v>481.88</v>
      </c>
      <c r="BP7" s="24">
        <v>652.82000000000005</v>
      </c>
      <c r="BQ7" s="24" t="s">
        <v>102</v>
      </c>
      <c r="BR7" s="24" t="s">
        <v>102</v>
      </c>
      <c r="BS7" s="24">
        <v>110.24</v>
      </c>
      <c r="BT7" s="24">
        <v>111.73</v>
      </c>
      <c r="BU7" s="24">
        <v>116.19</v>
      </c>
      <c r="BV7" s="24" t="s">
        <v>102</v>
      </c>
      <c r="BW7" s="24" t="s">
        <v>102</v>
      </c>
      <c r="BX7" s="24">
        <v>99.95</v>
      </c>
      <c r="BY7" s="24">
        <v>103.4</v>
      </c>
      <c r="BZ7" s="24">
        <v>101.87</v>
      </c>
      <c r="CA7" s="24">
        <v>97.61</v>
      </c>
      <c r="CB7" s="24" t="s">
        <v>102</v>
      </c>
      <c r="CC7" s="24" t="s">
        <v>102</v>
      </c>
      <c r="CD7" s="24">
        <v>91.43</v>
      </c>
      <c r="CE7" s="24">
        <v>89.89</v>
      </c>
      <c r="CF7" s="24">
        <v>85.87</v>
      </c>
      <c r="CG7" s="24" t="s">
        <v>102</v>
      </c>
      <c r="CH7" s="24" t="s">
        <v>102</v>
      </c>
      <c r="CI7" s="24">
        <v>110.21</v>
      </c>
      <c r="CJ7" s="24">
        <v>110.26</v>
      </c>
      <c r="CK7" s="24">
        <v>111.88</v>
      </c>
      <c r="CL7" s="24">
        <v>138.29</v>
      </c>
      <c r="CM7" s="24" t="s">
        <v>102</v>
      </c>
      <c r="CN7" s="24" t="s">
        <v>102</v>
      </c>
      <c r="CO7" s="24" t="s">
        <v>102</v>
      </c>
      <c r="CP7" s="24" t="s">
        <v>102</v>
      </c>
      <c r="CQ7" s="24" t="s">
        <v>102</v>
      </c>
      <c r="CR7" s="24" t="s">
        <v>102</v>
      </c>
      <c r="CS7" s="24" t="s">
        <v>102</v>
      </c>
      <c r="CT7" s="24">
        <v>64.930000000000007</v>
      </c>
      <c r="CU7" s="24">
        <v>65.680000000000007</v>
      </c>
      <c r="CV7" s="24">
        <v>63.62</v>
      </c>
      <c r="CW7" s="24">
        <v>59.1</v>
      </c>
      <c r="CX7" s="24" t="s">
        <v>102</v>
      </c>
      <c r="CY7" s="24" t="s">
        <v>102</v>
      </c>
      <c r="CZ7" s="24">
        <v>99.36</v>
      </c>
      <c r="DA7" s="24">
        <v>99.39</v>
      </c>
      <c r="DB7" s="24">
        <v>99.41</v>
      </c>
      <c r="DC7" s="24" t="s">
        <v>102</v>
      </c>
      <c r="DD7" s="24" t="s">
        <v>102</v>
      </c>
      <c r="DE7" s="24">
        <v>97.7</v>
      </c>
      <c r="DF7" s="24">
        <v>97.59</v>
      </c>
      <c r="DG7" s="24">
        <v>97.53</v>
      </c>
      <c r="DH7" s="24">
        <v>95.82</v>
      </c>
      <c r="DI7" s="24" t="s">
        <v>102</v>
      </c>
      <c r="DJ7" s="24" t="s">
        <v>102</v>
      </c>
      <c r="DK7" s="24">
        <v>4.93</v>
      </c>
      <c r="DL7" s="24">
        <v>9.7899999999999991</v>
      </c>
      <c r="DM7" s="24">
        <v>14.5</v>
      </c>
      <c r="DN7" s="24" t="s">
        <v>102</v>
      </c>
      <c r="DO7" s="24" t="s">
        <v>102</v>
      </c>
      <c r="DP7" s="24">
        <v>23.38</v>
      </c>
      <c r="DQ7" s="24">
        <v>24.59</v>
      </c>
      <c r="DR7" s="24">
        <v>26.87</v>
      </c>
      <c r="DS7" s="24">
        <v>39.74</v>
      </c>
      <c r="DT7" s="24" t="s">
        <v>102</v>
      </c>
      <c r="DU7" s="24" t="s">
        <v>102</v>
      </c>
      <c r="DV7" s="24">
        <v>0</v>
      </c>
      <c r="DW7" s="24">
        <v>0</v>
      </c>
      <c r="DX7" s="24">
        <v>0.37</v>
      </c>
      <c r="DY7" s="24" t="s">
        <v>102</v>
      </c>
      <c r="DZ7" s="24" t="s">
        <v>102</v>
      </c>
      <c r="EA7" s="24">
        <v>8.1999999999999993</v>
      </c>
      <c r="EB7" s="24">
        <v>9.43</v>
      </c>
      <c r="EC7" s="24">
        <v>12.4</v>
      </c>
      <c r="ED7" s="24">
        <v>7.62</v>
      </c>
      <c r="EE7" s="24" t="s">
        <v>102</v>
      </c>
      <c r="EF7" s="24" t="s">
        <v>102</v>
      </c>
      <c r="EG7" s="24">
        <v>0</v>
      </c>
      <c r="EH7" s="24">
        <v>0</v>
      </c>
      <c r="EI7" s="24">
        <v>0</v>
      </c>
      <c r="EJ7" s="24" t="s">
        <v>102</v>
      </c>
      <c r="EK7" s="24" t="s">
        <v>102</v>
      </c>
      <c r="EL7" s="24">
        <v>0.14000000000000001</v>
      </c>
      <c r="EM7" s="24">
        <v>0.15</v>
      </c>
      <c r="EN7" s="24">
        <v>0.16</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2023-12-12T00:45:20Z</dcterms:created>
  <dcterms:modified xsi:type="dcterms:W3CDTF">2024-02-07T07:35:15Z</dcterms:modified>
  <cp:category/>
</cp:coreProperties>
</file>