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700163\Desktop\【2023.01.11】公営企業に係る経営比較分析表（令和3年度決算）の分析等について（依頼）\回答\"/>
    </mc:Choice>
  </mc:AlternateContent>
  <workbookProtection workbookAlgorithmName="SHA-512" workbookHashValue="fl54crUjJCARYt2tR+zJYkdE/y2TDIGylR4LRYUIXkfM2WtliB57kn88cXvvpgyld+VT/j2N61bX2fekIp75Mg==" workbookSaltValue="IIqwuL0ng3jeBN90WSNquQ==" workbookSpinCount="100000" lockStructure="1"/>
  <bookViews>
    <workbookView xWindow="28680" yWindow="-3075" windowWidth="29040" windowHeight="158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N6" i="5"/>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F85" i="4"/>
  <c r="BB10" i="4"/>
  <c r="AT10" i="4"/>
  <c r="P10" i="4"/>
  <c r="I10" i="4"/>
  <c r="B10" i="4"/>
  <c r="B6"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<sst xmlns="http://schemas.openxmlformats.org/spreadsheetml/2006/main" count="299" uniqueCount="117">
  <si>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</si>
  <si>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</si>
  <si>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</si>
  <si>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</si>
  <si>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</si>
  <si>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</si>
  <si>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</si>
  <si>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</si>
  <si>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</si>
  <si>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</si>
  <si>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</si>
  <si>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</si>
  <si>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</si>
  <si>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</si>
  <si>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</si>
  <si>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</si>
  <si>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</si>
  <si>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</si>
  <si>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</si>
  <si>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</si>
  <si>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</si>
  <si>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</si>
  <si>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</si>
  <si>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</si>
  <si>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</si>
  <si>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</si>
  <si>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</si>
  <si>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</si>
  <si>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</si>
  <si>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</si>
  <si>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</si>
  <si>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</si>
  <si>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</si>
  <si>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</si>
  <si>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</si>
  <si>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</si>
  <si>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</si>
  <si>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</si>
  <si>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</si>
  <si>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</si>
  <si>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</si>
  <si>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</si>
  <si>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</si>
  <si>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</si>
  <si>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</si>
  <si>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</si>
  <si>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</si>
  <si>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</si>
  <si>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</si>
  <si>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</si>
  <si>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</si>
  <si>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</si>
  <si>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</si>
  <si>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</si>
  <si>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</si>
  <si>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</si>
  <si>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</si>
  <si>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</si>
  <si>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</si>
  <si>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</si>
  <si>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</si>
  <si>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</si>
  <si>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</si>
  <si>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</si>
  <si>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</si>
  <si>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</si>
  <si>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</si>
  <si>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</si>
  <si>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</si>
  <si>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</si>
  <si>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</si>
  <si>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</si>
  <si>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</si>
  <si>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</si>
  <si>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</si>
  <si>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</si>
  <si>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</si>
  <si>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</si>
  <si>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</si>
  <si>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</si>
  <si>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</si>
  <si>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</si>
  <si>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</si>
  <si>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</si>
  <si>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</si>
  <si>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</si>
  <si>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</si>
  <si>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</si>
  <si>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</si>
  <si>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</si>
  <si>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</si>
  <si>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</si>
  <si>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</si>
  <si>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</si>
  <si>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</si>
  <si>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</si>
  <si>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小金井市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</si>
  <si>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</si>
  <si>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</si>
  <si>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</si>
  <si>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</si>
  <si>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</si>
  <si>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</si>
  <si>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</si>
  <si>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</si>
  <si>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</si>
  <si>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</si>
  <si>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</si>
  <si>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</si>
  <si>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</si>
  <si>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</si>
  <si>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</si>
  <si>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</si>
  <si>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</si>
  <si>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①の経常収支比率は104.07％であり、100%以上となりますので、経営状態は安定していると考えられます。
　②の累積欠損金比率は0％であり、累積欠損金は発生していません。
　③の流動比率は295.3％であり、資金不足が発生していないことから、経営状態は安定していると考えられます。
　④企業債残高対事業規模比率は27.17％と、類似団体平均値を大きく下回っておりますが、これは近年新たな借り入れを控えているためと考えられます。ただし、今後老朽化施設の更新のために事業費が増加する見込みのため、企業債残高が増加することが見込まれます。将来に渡る下水道事業の経営の安定化を継続するためにストックマネジメント計画に基づき事業費の平準化を図り、計画的かつ効率的な維持管理・改築更新に取り組む必要があります。
　⑤経費回収率、⑥汚水処理原価は類似団体と比べてもいい水準になっており、健全な経営状況であると考えられます。
　⑧水洗化率は99.99％とほぼ100％に達しており、将来的には100％になると見込まれます。
　以上の指標を分析した結果、現状では経営が健全であると考えますが、今後老朽化した施設の更新のため事業費の増加が見込まれるため、費用の縮減や収入の確保等継続的な下水道事業経営の見直しが必要と考えます。
</t>
    <rPh sb="208" eb="209">
      <t>カンガ</t>
    </rPh>
    <rPh sb="303" eb="305">
      <t>ケイカク</t>
    </rPh>
    <rPh sb="306" eb="307">
      <t>モト</t>
    </rPh>
    <rPh sb="331" eb="333">
      <t>カンリ</t>
    </rPh>
    <rPh sb="379" eb="381">
      <t>スイジュン</t>
    </rPh>
    <rPh sb="490" eb="493">
      <t>ロウキュウカ</t>
    </rPh>
    <phoneticPr fontId="4"/>
  </si>
  <si>
    <t>　①有形固定資産減価償却率及び②管渠老朽化率が令和2年度から令和3年度に大幅に増加しているのは、昭和44年度から昭和56年度にかけて急速に整備を行った管きょが、徐々に法定耐用年数を経過し始めているためです。
令和3年度以降に法定耐用年数である50年を超える管きょが急増しており、今後の10年間で施設の更新時期のピークを迎えることが見込まれています。そのため、令和元年度に市内管きょ全249kmを対象としてストックマネジメント計画を改定し、令和2年度より5か年で約6,500箇所を対象に点検を行っています。
　ストックマネジメント計画及び点検結果に基づき、順次管きょの調査・改築を行う予定で、令和3年度には布設替工事を施工しました。令和4年度以降も管更生等改築工事及び管きょの補修を行っていき、③管渠改善率の上昇を目指します。
　</t>
    <rPh sb="132" eb="134">
      <t>キュウゾウ</t>
    </rPh>
    <phoneticPr fontId="4"/>
  </si>
  <si>
    <t xml:space="preserve">　小金井市の公共下水道事業は、昭和44年に公共下水道整備計画に着手し、昭和62年の普及率100％達成後、維持管理の時代へと推移しました。
　現在、当初敷設した管きょが供用開始後50年を迎えようとしており、今後施設更新に係る事業費の増大が見込まれます。また、経常収支比率が平均値より低いことや、使用料徴収に係る事務経費は公共下水道事業の維持管理に影響を与えます。
　今後も安定的な経営を継続することを目指し、令和2年度からの公営企業法適用による財務状況の分析を踏まえた上で、長期的な財政見通し、使用料・事務事業の定期的な分析、ストックの利活用、新たな収入確保への取り組みなどについて、下水道総合計画、経営戦略改定版や広域化・共同化計画の策定を現在実施しており、より一層の経営基盤の強化を図っていきます。
</t>
    <rPh sb="130" eb="132">
      <t>シュウシ</t>
    </rPh>
    <rPh sb="303" eb="306">
      <t>カイテイバン</t>
    </rPh>
    <rPh sb="307" eb="310">
      <t>コウイキカ</t>
    </rPh>
    <rPh sb="311" eb="314">
      <t>キョウドウカ</t>
    </rPh>
    <rPh sb="314" eb="316">
      <t>ケイカク</t>
    </rPh>
    <rPh sb="320" eb="322">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</si>
</sst>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c:v>0.01</c:v>
                </c:pt>
              </c:numCache>
            </c:numRef>
          </c:val>
          <c:extLst>
            <c:ext xmlns:c16="http://schemas.microsoft.com/office/drawing/2014/chart" uri="{C3380CC4-5D6E-409C-BE32-E72D297353CC}">
              <c16:uniqueId val="{00000000-C19A-4029-BD1E-9553C31DB1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0.14000000000000001</c:v>
                </c:pt>
                <c:pt idx="4">
                  <c:v>0.15</c:v>
                </c:pt>
              </c:numCache>
            </c:numRef>
          </c:val>
          <c:smooth val="0"/>
          <c:extLst>
            <c:ext xmlns:c16="http://schemas.microsoft.com/office/drawing/2014/chart" uri="{C3380CC4-5D6E-409C-BE32-E72D297353CC}">
              <c16:uniqueId val="{00000001-C19A-4029-BD1E-9553C31DB1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31-4576-ABA6-45EBCB98A8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64.930000000000007</c:v>
                </c:pt>
                <c:pt idx="4">
                  <c:v>65.680000000000007</c:v>
                </c:pt>
              </c:numCache>
            </c:numRef>
          </c:val>
          <c:smooth val="0"/>
          <c:extLst>
            <c:ext xmlns:c16="http://schemas.microsoft.com/office/drawing/2014/chart" uri="{C3380CC4-5D6E-409C-BE32-E72D297353CC}">
              <c16:uniqueId val="{00000001-D031-4576-ABA6-45EBCB98A8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99.99</c:v>
                </c:pt>
                <c:pt idx="4">
                  <c:v>99.99</c:v>
                </c:pt>
              </c:numCache>
            </c:numRef>
          </c:val>
          <c:extLst>
            <c:ext xmlns:c16="http://schemas.microsoft.com/office/drawing/2014/chart" uri="{C3380CC4-5D6E-409C-BE32-E72D297353CC}">
              <c16:uniqueId val="{00000000-B3D1-4F0A-9BE2-D03FA83646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97.7</c:v>
                </c:pt>
                <c:pt idx="4">
                  <c:v>97.59</c:v>
                </c:pt>
              </c:numCache>
            </c:numRef>
          </c:val>
          <c:smooth val="0"/>
          <c:extLst>
            <c:ext xmlns:c16="http://schemas.microsoft.com/office/drawing/2014/chart" uri="{C3380CC4-5D6E-409C-BE32-E72D297353CC}">
              <c16:uniqueId val="{00000001-B3D1-4F0A-9BE2-D03FA83646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106.59</c:v>
                </c:pt>
                <c:pt idx="4">
                  <c:v>104.07</c:v>
                </c:pt>
              </c:numCache>
            </c:numRef>
          </c:val>
          <c:extLst>
            <c:ext xmlns:c16="http://schemas.microsoft.com/office/drawing/2014/chart" uri="{C3380CC4-5D6E-409C-BE32-E72D297353CC}">
              <c16:uniqueId val="{00000000-34EA-4383-BBE2-DA21F3A977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107.09</c:v>
                </c:pt>
                <c:pt idx="4">
                  <c:v>107.96</c:v>
                </c:pt>
              </c:numCache>
            </c:numRef>
          </c:val>
          <c:smooth val="0"/>
          <c:extLst>
            <c:ext xmlns:c16="http://schemas.microsoft.com/office/drawing/2014/chart" uri="{C3380CC4-5D6E-409C-BE32-E72D297353CC}">
              <c16:uniqueId val="{00000001-34EA-4383-BBE2-DA21F3A977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6.64</c:v>
                </c:pt>
                <c:pt idx="4">
                  <c:v>13.1</c:v>
                </c:pt>
              </c:numCache>
            </c:numRef>
          </c:val>
          <c:extLst>
            <c:ext xmlns:c16="http://schemas.microsoft.com/office/drawing/2014/chart" uri="{C3380CC4-5D6E-409C-BE32-E72D297353CC}">
              <c16:uniqueId val="{00000000-273F-41A3-A1E8-DD1293A81A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23.38</c:v>
                </c:pt>
                <c:pt idx="4">
                  <c:v>24.59</c:v>
                </c:pt>
              </c:numCache>
            </c:numRef>
          </c:val>
          <c:smooth val="0"/>
          <c:extLst>
            <c:ext xmlns:c16="http://schemas.microsoft.com/office/drawing/2014/chart" uri="{C3380CC4-5D6E-409C-BE32-E72D297353CC}">
              <c16:uniqueId val="{00000001-273F-41A3-A1E8-DD1293A81A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3.22</c:v>
                </c:pt>
                <c:pt idx="4">
                  <c:v>8.01</c:v>
                </c:pt>
              </c:numCache>
            </c:numRef>
          </c:val>
          <c:extLst>
            <c:ext xmlns:c16="http://schemas.microsoft.com/office/drawing/2014/chart" uri="{C3380CC4-5D6E-409C-BE32-E72D297353CC}">
              <c16:uniqueId val="{00000000-4B4A-45B1-810D-320883D6C6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8.1999999999999993</c:v>
                </c:pt>
                <c:pt idx="4">
                  <c:v>9.43</c:v>
                </c:pt>
              </c:numCache>
            </c:numRef>
          </c:val>
          <c:smooth val="0"/>
          <c:extLst>
            <c:ext xmlns:c16="http://schemas.microsoft.com/office/drawing/2014/chart" uri="{C3380CC4-5D6E-409C-BE32-E72D297353CC}">
              <c16:uniqueId val="{00000001-4B4A-45B1-810D-320883D6C6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FC6-420F-94A8-1ADB68C5C0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0.59</c:v>
                </c:pt>
                <c:pt idx="4">
                  <c:v>0.68</c:v>
                </c:pt>
              </c:numCache>
            </c:numRef>
          </c:val>
          <c:smooth val="0"/>
          <c:extLst>
            <c:ext xmlns:c16="http://schemas.microsoft.com/office/drawing/2014/chart" uri="{C3380CC4-5D6E-409C-BE32-E72D297353CC}">
              <c16:uniqueId val="{00000001-DFC6-420F-94A8-1ADB68C5C0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267.88</c:v>
                </c:pt>
                <c:pt idx="4">
                  <c:v>295.3</c:v>
                </c:pt>
              </c:numCache>
            </c:numRef>
          </c:val>
          <c:extLst>
            <c:ext xmlns:c16="http://schemas.microsoft.com/office/drawing/2014/chart" uri="{C3380CC4-5D6E-409C-BE32-E72D297353CC}">
              <c16:uniqueId val="{00000000-3EB7-4FB9-BEAA-253208A890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77.72</c:v>
                </c:pt>
                <c:pt idx="4">
                  <c:v>86.61</c:v>
                </c:pt>
              </c:numCache>
            </c:numRef>
          </c:val>
          <c:smooth val="0"/>
          <c:extLst>
            <c:ext xmlns:c16="http://schemas.microsoft.com/office/drawing/2014/chart" uri="{C3380CC4-5D6E-409C-BE32-E72D297353CC}">
              <c16:uniqueId val="{00000001-3EB7-4FB9-BEAA-253208A890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38.54</c:v>
                </c:pt>
                <c:pt idx="4">
                  <c:v>27.17</c:v>
                </c:pt>
              </c:numCache>
            </c:numRef>
          </c:val>
          <c:extLst>
            <c:ext xmlns:c16="http://schemas.microsoft.com/office/drawing/2014/chart" uri="{C3380CC4-5D6E-409C-BE32-E72D297353CC}">
              <c16:uniqueId val="{00000000-EC08-4710-881A-6978F49856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485.6</c:v>
                </c:pt>
                <c:pt idx="4">
                  <c:v>463.93</c:v>
                </c:pt>
              </c:numCache>
            </c:numRef>
          </c:val>
          <c:smooth val="0"/>
          <c:extLst>
            <c:ext xmlns:c16="http://schemas.microsoft.com/office/drawing/2014/chart" uri="{C3380CC4-5D6E-409C-BE32-E72D297353CC}">
              <c16:uniqueId val="{00000001-EC08-4710-881A-6978F49856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181.87</c:v>
                </c:pt>
                <c:pt idx="4">
                  <c:v>178.22</c:v>
                </c:pt>
              </c:numCache>
            </c:numRef>
          </c:val>
          <c:extLst>
            <c:ext xmlns:c16="http://schemas.microsoft.com/office/drawing/2014/chart" uri="{C3380CC4-5D6E-409C-BE32-E72D297353CC}">
              <c16:uniqueId val="{00000000-06DF-4950-8445-D03BF4793B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99.95</c:v>
                </c:pt>
                <c:pt idx="4">
                  <c:v>103.4</c:v>
                </c:pt>
              </c:numCache>
            </c:numRef>
          </c:val>
          <c:smooth val="0"/>
          <c:extLst>
            <c:ext xmlns:c16="http://schemas.microsoft.com/office/drawing/2014/chart" uri="{C3380CC4-5D6E-409C-BE32-E72D297353CC}">
              <c16:uniqueId val="{00000001-06DF-4950-8445-D03BF4793B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43.68</c:v>
                </c:pt>
                <c:pt idx="4">
                  <c:v>44.47</c:v>
                </c:pt>
              </c:numCache>
            </c:numRef>
          </c:val>
          <c:extLst>
            <c:ext xmlns:c16="http://schemas.microsoft.com/office/drawing/2014/chart" uri="{C3380CC4-5D6E-409C-BE32-E72D297353CC}">
              <c16:uniqueId val="{00000000-6B24-4EEB-980D-3552D4F24EE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110.21</c:v>
                </c:pt>
                <c:pt idx="4">
                  <c:v>110.26</c:v>
                </c:pt>
              </c:numCache>
            </c:numRef>
          </c:val>
          <c:smooth val="0"/>
          <c:extLst>
            <c:ext xmlns:c16="http://schemas.microsoft.com/office/drawing/2014/chart" uri="{C3380CC4-5D6E-409C-BE32-E72D297353CC}">
              <c16:uniqueId val="{00000001-6B24-4EEB-980D-3552D4F24EE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
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
データ!H6</f>
        <v>
東京都　小金井市</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63" t="s">
        <v>
9</v>
      </c>
      <c r="BM7" s="64"/>
      <c r="BN7" s="64"/>
      <c r="BO7" s="64"/>
      <c r="BP7" s="64"/>
      <c r="BQ7" s="64"/>
      <c r="BR7" s="64"/>
      <c r="BS7" s="64"/>
      <c r="BT7" s="64"/>
      <c r="BU7" s="64"/>
      <c r="BV7" s="64"/>
      <c r="BW7" s="64"/>
      <c r="BX7" s="64"/>
      <c r="BY7" s="65"/>
    </row>
    <row r="8" spans="1:78" ht="18.75" customHeight="1" x14ac:dyDescent="0.15">
      <c r="A8" s="2"/>
      <c r="B8" s="59" t="str">
        <f>
データ!I6</f>
        <v>
法適用</v>
      </c>
      <c r="C8" s="59"/>
      <c r="D8" s="59"/>
      <c r="E8" s="59"/>
      <c r="F8" s="59"/>
      <c r="G8" s="59"/>
      <c r="H8" s="59"/>
      <c r="I8" s="59" t="str">
        <f>
データ!J6</f>
        <v>
下水道事業</v>
      </c>
      <c r="J8" s="59"/>
      <c r="K8" s="59"/>
      <c r="L8" s="59"/>
      <c r="M8" s="59"/>
      <c r="N8" s="59"/>
      <c r="O8" s="59"/>
      <c r="P8" s="59" t="str">
        <f>
データ!K6</f>
        <v>
公共下水道</v>
      </c>
      <c r="Q8" s="59"/>
      <c r="R8" s="59"/>
      <c r="S8" s="59"/>
      <c r="T8" s="59"/>
      <c r="U8" s="59"/>
      <c r="V8" s="59"/>
      <c r="W8" s="59" t="str">
        <f>
データ!L6</f>
        <v>
Aa</v>
      </c>
      <c r="X8" s="59"/>
      <c r="Y8" s="59"/>
      <c r="Z8" s="59"/>
      <c r="AA8" s="59"/>
      <c r="AB8" s="59"/>
      <c r="AC8" s="59"/>
      <c r="AD8" s="60" t="str">
        <f>
データ!$M$6</f>
        <v>
非設置</v>
      </c>
      <c r="AE8" s="60"/>
      <c r="AF8" s="60"/>
      <c r="AG8" s="60"/>
      <c r="AH8" s="60"/>
      <c r="AI8" s="60"/>
      <c r="AJ8" s="60"/>
      <c r="AK8" s="3"/>
      <c r="AL8" s="39">
        <f>
データ!S6</f>
        <v>
124617</v>
      </c>
      <c r="AM8" s="39"/>
      <c r="AN8" s="39"/>
      <c r="AO8" s="39"/>
      <c r="AP8" s="39"/>
      <c r="AQ8" s="39"/>
      <c r="AR8" s="39"/>
      <c r="AS8" s="39"/>
      <c r="AT8" s="40">
        <f>
データ!T6</f>
        <v>
11.3</v>
      </c>
      <c r="AU8" s="40"/>
      <c r="AV8" s="40"/>
      <c r="AW8" s="40"/>
      <c r="AX8" s="40"/>
      <c r="AY8" s="40"/>
      <c r="AZ8" s="40"/>
      <c r="BA8" s="40"/>
      <c r="BB8" s="40">
        <f>
データ!U6</f>
        <v>
11028.05</v>
      </c>
      <c r="BC8" s="40"/>
      <c r="BD8" s="40"/>
      <c r="BE8" s="40"/>
      <c r="BF8" s="40"/>
      <c r="BG8" s="40"/>
      <c r="BH8" s="40"/>
      <c r="BI8" s="40"/>
      <c r="BJ8" s="3"/>
      <c r="BK8" s="3"/>
      <c r="BL8" s="55" t="s">
        <v>
10</v>
      </c>
      <c r="BM8" s="56"/>
      <c r="BN8" s="57" t="s">
        <v>
11</v>
      </c>
      <c r="BO8" s="57"/>
      <c r="BP8" s="57"/>
      <c r="BQ8" s="57"/>
      <c r="BR8" s="57"/>
      <c r="BS8" s="57"/>
      <c r="BT8" s="57"/>
      <c r="BU8" s="57"/>
      <c r="BV8" s="57"/>
      <c r="BW8" s="57"/>
      <c r="BX8" s="57"/>
      <c r="BY8" s="58"/>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46" t="s">
        <v>
20</v>
      </c>
      <c r="BM9" s="47"/>
      <c r="BN9" s="48" t="s">
        <v>
21</v>
      </c>
      <c r="BO9" s="48"/>
      <c r="BP9" s="48"/>
      <c r="BQ9" s="48"/>
      <c r="BR9" s="48"/>
      <c r="BS9" s="48"/>
      <c r="BT9" s="48"/>
      <c r="BU9" s="48"/>
      <c r="BV9" s="48"/>
      <c r="BW9" s="48"/>
      <c r="BX9" s="48"/>
      <c r="BY9" s="49"/>
    </row>
    <row r="10" spans="1:78" ht="18.75" customHeight="1" x14ac:dyDescent="0.15">
      <c r="A10" s="2"/>
      <c r="B10" s="40" t="str">
        <f>
データ!N6</f>
        <v>
-</v>
      </c>
      <c r="C10" s="40"/>
      <c r="D10" s="40"/>
      <c r="E10" s="40"/>
      <c r="F10" s="40"/>
      <c r="G10" s="40"/>
      <c r="H10" s="40"/>
      <c r="I10" s="40">
        <f>
データ!O6</f>
        <v>
89.92</v>
      </c>
      <c r="J10" s="40"/>
      <c r="K10" s="40"/>
      <c r="L10" s="40"/>
      <c r="M10" s="40"/>
      <c r="N10" s="40"/>
      <c r="O10" s="40"/>
      <c r="P10" s="40">
        <f>
データ!P6</f>
        <v>
100</v>
      </c>
      <c r="Q10" s="40"/>
      <c r="R10" s="40"/>
      <c r="S10" s="40"/>
      <c r="T10" s="40"/>
      <c r="U10" s="40"/>
      <c r="V10" s="40"/>
      <c r="W10" s="40">
        <f>
データ!Q6</f>
        <v>
99.66</v>
      </c>
      <c r="X10" s="40"/>
      <c r="Y10" s="40"/>
      <c r="Z10" s="40"/>
      <c r="AA10" s="40"/>
      <c r="AB10" s="40"/>
      <c r="AC10" s="40"/>
      <c r="AD10" s="39">
        <f>
データ!R6</f>
        <v>
1309</v>
      </c>
      <c r="AE10" s="39"/>
      <c r="AF10" s="39"/>
      <c r="AG10" s="39"/>
      <c r="AH10" s="39"/>
      <c r="AI10" s="39"/>
      <c r="AJ10" s="39"/>
      <c r="AK10" s="2"/>
      <c r="AL10" s="39">
        <f>
データ!V6</f>
        <v>
124539</v>
      </c>
      <c r="AM10" s="39"/>
      <c r="AN10" s="39"/>
      <c r="AO10" s="39"/>
      <c r="AP10" s="39"/>
      <c r="AQ10" s="39"/>
      <c r="AR10" s="39"/>
      <c r="AS10" s="39"/>
      <c r="AT10" s="40">
        <f>
データ!W6</f>
        <v>
11.33</v>
      </c>
      <c r="AU10" s="40"/>
      <c r="AV10" s="40"/>
      <c r="AW10" s="40"/>
      <c r="AX10" s="40"/>
      <c r="AY10" s="40"/>
      <c r="AZ10" s="40"/>
      <c r="BA10" s="40"/>
      <c r="BB10" s="40">
        <f>
データ!X6</f>
        <v>
10991.97</v>
      </c>
      <c r="BC10" s="40"/>
      <c r="BD10" s="40"/>
      <c r="BE10" s="40"/>
      <c r="BF10" s="40"/>
      <c r="BG10" s="40"/>
      <c r="BH10" s="40"/>
      <c r="BI10" s="40"/>
      <c r="BJ10" s="2"/>
      <c r="BK10" s="2"/>
      <c r="BL10" s="41" t="s">
        <v>
22</v>
      </c>
      <c r="BM10" s="42"/>
      <c r="BN10" s="43" t="s">
        <v>
23</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
24</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5" customHeight="1" x14ac:dyDescent="0.15">
      <c r="A14" s="2"/>
      <c r="B14" s="52" t="s">
        <v>
25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2" t="s">
        <v>
26</v>
      </c>
      <c r="BM14" s="33"/>
      <c r="BN14" s="33"/>
      <c r="BO14" s="33"/>
      <c r="BP14" s="33"/>
      <c r="BQ14" s="33"/>
      <c r="BR14" s="33"/>
      <c r="BS14" s="33"/>
      <c r="BT14" s="33"/>
      <c r="BU14" s="33"/>
      <c r="BV14" s="33"/>
      <c r="BW14" s="33"/>
      <c r="BX14" s="33"/>
      <c r="BY14" s="33"/>
      <c r="BZ14" s="34"/>
    </row>
    <row r="15" spans="1:78" ht="1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
114</v>
      </c>
      <c r="BM16" s="75"/>
      <c r="BN16" s="75"/>
      <c r="BO16" s="75"/>
      <c r="BP16" s="75"/>
      <c r="BQ16" s="75"/>
      <c r="BR16" s="75"/>
      <c r="BS16" s="75"/>
      <c r="BT16" s="75"/>
      <c r="BU16" s="75"/>
      <c r="BV16" s="75"/>
      <c r="BW16" s="75"/>
      <c r="BX16" s="75"/>
      <c r="BY16" s="75"/>
      <c r="BZ16" s="76"/>
    </row>
    <row r="17" spans="1:78" ht="1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
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5.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
115</v>
      </c>
      <c r="BM47" s="80"/>
      <c r="BN47" s="80"/>
      <c r="BO47" s="80"/>
      <c r="BP47" s="80"/>
      <c r="BQ47" s="80"/>
      <c r="BR47" s="80"/>
      <c r="BS47" s="80"/>
      <c r="BT47" s="80"/>
      <c r="BU47" s="80"/>
      <c r="BV47" s="80"/>
      <c r="BW47" s="80"/>
      <c r="BX47" s="80"/>
      <c r="BY47" s="80"/>
      <c r="BZ47" s="76"/>
    </row>
    <row r="48" spans="1:78" ht="15.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80"/>
      <c r="BN48" s="80"/>
      <c r="BO48" s="80"/>
      <c r="BP48" s="80"/>
      <c r="BQ48" s="80"/>
      <c r="BR48" s="80"/>
      <c r="BS48" s="80"/>
      <c r="BT48" s="80"/>
      <c r="BU48" s="80"/>
      <c r="BV48" s="80"/>
      <c r="BW48" s="80"/>
      <c r="BX48" s="80"/>
      <c r="BY48" s="80"/>
      <c r="BZ48" s="76"/>
    </row>
    <row r="49" spans="1:78" ht="15.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80"/>
      <c r="BN49" s="80"/>
      <c r="BO49" s="80"/>
      <c r="BP49" s="80"/>
      <c r="BQ49" s="80"/>
      <c r="BR49" s="80"/>
      <c r="BS49" s="80"/>
      <c r="BT49" s="80"/>
      <c r="BU49" s="80"/>
      <c r="BV49" s="80"/>
      <c r="BW49" s="80"/>
      <c r="BX49" s="80"/>
      <c r="BY49" s="80"/>
      <c r="BZ49" s="76"/>
    </row>
    <row r="50" spans="1:78" ht="15.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80"/>
      <c r="BN50" s="80"/>
      <c r="BO50" s="80"/>
      <c r="BP50" s="80"/>
      <c r="BQ50" s="80"/>
      <c r="BR50" s="80"/>
      <c r="BS50" s="80"/>
      <c r="BT50" s="80"/>
      <c r="BU50" s="80"/>
      <c r="BV50" s="80"/>
      <c r="BW50" s="80"/>
      <c r="BX50" s="80"/>
      <c r="BY50" s="80"/>
      <c r="BZ50" s="76"/>
    </row>
    <row r="51" spans="1:78" ht="15.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80"/>
      <c r="BN51" s="80"/>
      <c r="BO51" s="80"/>
      <c r="BP51" s="80"/>
      <c r="BQ51" s="80"/>
      <c r="BR51" s="80"/>
      <c r="BS51" s="80"/>
      <c r="BT51" s="80"/>
      <c r="BU51" s="80"/>
      <c r="BV51" s="80"/>
      <c r="BW51" s="80"/>
      <c r="BX51" s="80"/>
      <c r="BY51" s="80"/>
      <c r="BZ51" s="76"/>
    </row>
    <row r="52" spans="1:78" ht="15.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80"/>
      <c r="BN52" s="80"/>
      <c r="BO52" s="80"/>
      <c r="BP52" s="80"/>
      <c r="BQ52" s="80"/>
      <c r="BR52" s="80"/>
      <c r="BS52" s="80"/>
      <c r="BT52" s="80"/>
      <c r="BU52" s="80"/>
      <c r="BV52" s="80"/>
      <c r="BW52" s="80"/>
      <c r="BX52" s="80"/>
      <c r="BY52" s="80"/>
      <c r="BZ52" s="76"/>
    </row>
    <row r="53" spans="1:78" ht="15.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80"/>
      <c r="BN53" s="80"/>
      <c r="BO53" s="80"/>
      <c r="BP53" s="80"/>
      <c r="BQ53" s="80"/>
      <c r="BR53" s="80"/>
      <c r="BS53" s="80"/>
      <c r="BT53" s="80"/>
      <c r="BU53" s="80"/>
      <c r="BV53" s="80"/>
      <c r="BW53" s="80"/>
      <c r="BX53" s="80"/>
      <c r="BY53" s="80"/>
      <c r="BZ53" s="76"/>
    </row>
    <row r="54" spans="1:78" ht="15.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80"/>
      <c r="BN54" s="80"/>
      <c r="BO54" s="80"/>
      <c r="BP54" s="80"/>
      <c r="BQ54" s="80"/>
      <c r="BR54" s="80"/>
      <c r="BS54" s="80"/>
      <c r="BT54" s="80"/>
      <c r="BU54" s="80"/>
      <c r="BV54" s="80"/>
      <c r="BW54" s="80"/>
      <c r="BX54" s="80"/>
      <c r="BY54" s="80"/>
      <c r="BZ54" s="76"/>
    </row>
    <row r="55" spans="1:78" ht="15.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80"/>
      <c r="BN55" s="80"/>
      <c r="BO55" s="80"/>
      <c r="BP55" s="80"/>
      <c r="BQ55" s="80"/>
      <c r="BR55" s="80"/>
      <c r="BS55" s="80"/>
      <c r="BT55" s="80"/>
      <c r="BU55" s="80"/>
      <c r="BV55" s="80"/>
      <c r="BW55" s="80"/>
      <c r="BX55" s="80"/>
      <c r="BY55" s="80"/>
      <c r="BZ55" s="76"/>
    </row>
    <row r="56" spans="1:78" ht="15.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80"/>
      <c r="BN56" s="80"/>
      <c r="BO56" s="80"/>
      <c r="BP56" s="80"/>
      <c r="BQ56" s="80"/>
      <c r="BR56" s="80"/>
      <c r="BS56" s="80"/>
      <c r="BT56" s="80"/>
      <c r="BU56" s="80"/>
      <c r="BV56" s="80"/>
      <c r="BW56" s="80"/>
      <c r="BX56" s="80"/>
      <c r="BY56" s="80"/>
      <c r="BZ56" s="76"/>
    </row>
    <row r="57" spans="1:78" ht="15.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80"/>
      <c r="BN57" s="80"/>
      <c r="BO57" s="80"/>
      <c r="BP57" s="80"/>
      <c r="BQ57" s="80"/>
      <c r="BR57" s="80"/>
      <c r="BS57" s="80"/>
      <c r="BT57" s="80"/>
      <c r="BU57" s="80"/>
      <c r="BV57" s="80"/>
      <c r="BW57" s="80"/>
      <c r="BX57" s="80"/>
      <c r="BY57" s="80"/>
      <c r="BZ57" s="76"/>
    </row>
    <row r="58" spans="1:78" ht="15.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80"/>
      <c r="BN58" s="80"/>
      <c r="BO58" s="80"/>
      <c r="BP58" s="80"/>
      <c r="BQ58" s="80"/>
      <c r="BR58" s="80"/>
      <c r="BS58" s="80"/>
      <c r="BT58" s="80"/>
      <c r="BU58" s="80"/>
      <c r="BV58" s="80"/>
      <c r="BW58" s="80"/>
      <c r="BX58" s="80"/>
      <c r="BY58" s="80"/>
      <c r="BZ58" s="76"/>
    </row>
    <row r="59" spans="1:78" ht="15.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80"/>
      <c r="BN59" s="80"/>
      <c r="BO59" s="80"/>
      <c r="BP59" s="80"/>
      <c r="BQ59" s="80"/>
      <c r="BR59" s="80"/>
      <c r="BS59" s="80"/>
      <c r="BT59" s="80"/>
      <c r="BU59" s="80"/>
      <c r="BV59" s="80"/>
      <c r="BW59" s="80"/>
      <c r="BX59" s="80"/>
      <c r="BY59" s="80"/>
      <c r="BZ59" s="76"/>
    </row>
    <row r="60" spans="1:78" ht="15.6" customHeight="1" x14ac:dyDescent="0.15">
      <c r="A60" s="2"/>
      <c r="B60" s="29" t="s">
        <v>
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80"/>
      <c r="BN60" s="80"/>
      <c r="BO60" s="80"/>
      <c r="BP60" s="80"/>
      <c r="BQ60" s="80"/>
      <c r="BR60" s="80"/>
      <c r="BS60" s="80"/>
      <c r="BT60" s="80"/>
      <c r="BU60" s="80"/>
      <c r="BV60" s="80"/>
      <c r="BW60" s="80"/>
      <c r="BX60" s="80"/>
      <c r="BY60" s="80"/>
      <c r="BZ60" s="76"/>
    </row>
    <row r="61" spans="1:78" ht="15.6"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80"/>
      <c r="BN61" s="80"/>
      <c r="BO61" s="80"/>
      <c r="BP61" s="80"/>
      <c r="BQ61" s="80"/>
      <c r="BR61" s="80"/>
      <c r="BS61" s="80"/>
      <c r="BT61" s="80"/>
      <c r="BU61" s="80"/>
      <c r="BV61" s="80"/>
      <c r="BW61" s="80"/>
      <c r="BX61" s="80"/>
      <c r="BY61" s="80"/>
      <c r="BZ61" s="76"/>
    </row>
    <row r="62" spans="1:78" ht="15.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80"/>
      <c r="BN62" s="80"/>
      <c r="BO62" s="80"/>
      <c r="BP62" s="80"/>
      <c r="BQ62" s="80"/>
      <c r="BR62" s="80"/>
      <c r="BS62" s="80"/>
      <c r="BT62" s="80"/>
      <c r="BU62" s="80"/>
      <c r="BV62" s="80"/>
      <c r="BW62" s="80"/>
      <c r="BX62" s="80"/>
      <c r="BY62" s="80"/>
      <c r="BZ62" s="76"/>
    </row>
    <row r="63" spans="1:78" ht="15.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
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5.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
116</v>
      </c>
      <c r="BM66" s="75"/>
      <c r="BN66" s="75"/>
      <c r="BO66" s="75"/>
      <c r="BP66" s="75"/>
      <c r="BQ66" s="75"/>
      <c r="BR66" s="75"/>
      <c r="BS66" s="75"/>
      <c r="BT66" s="75"/>
      <c r="BU66" s="75"/>
      <c r="BV66" s="75"/>
      <c r="BW66" s="75"/>
      <c r="BX66" s="75"/>
      <c r="BY66" s="75"/>
      <c r="BZ66" s="76"/>
    </row>
    <row r="67" spans="1:78" ht="15.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5.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5.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5.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5.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5.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5.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5.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5.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5.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5.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5.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5.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5.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5.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5.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
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CV4Rnsr3tKjo2jYHy+BO+8r8gjguZl+YlaBOROILoGI0luL5ySnrMDVQBEeMzC8YooY4jIKG0ZjajC5WTDMSzw==" saltValue="Gc9NMouotvs5y4BTvv7R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60:BJ61"/>
    <mergeCell ref="BL64:BZ65"/>
    <mergeCell ref="BL66:BZ82"/>
    <mergeCell ref="C83:BJ83"/>
    <mergeCell ref="BL47:BZ6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132101</v>
      </c>
      <c r="D6" s="19">
        <f t="shared" si="3"/>
        <v>46</v>
      </c>
      <c r="E6" s="19">
        <f t="shared" si="3"/>
        <v>17</v>
      </c>
      <c r="F6" s="19">
        <f t="shared" si="3"/>
        <v>1</v>
      </c>
      <c r="G6" s="19">
        <f t="shared" si="3"/>
        <v>0</v>
      </c>
      <c r="H6" s="19" t="str">
        <f t="shared" si="3"/>
        <v>東京都　小金井市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89.92</v>
      </c>
      <c r="P6" s="20">
        <f t="shared" si="3"/>
        <v>100</v>
      </c>
      <c r="Q6" s="20">
        <f t="shared" si="3"/>
        <v>99.66</v>
      </c>
      <c r="R6" s="20">
        <f t="shared" si="3"/>
        <v>1309</v>
      </c>
      <c r="S6" s="20">
        <f t="shared" si="3"/>
        <v>124617</v>
      </c>
      <c r="T6" s="20">
        <f t="shared" si="3"/>
        <v>11.3</v>
      </c>
      <c r="U6" s="20">
        <f t="shared" si="3"/>
        <v>11028.05</v>
      </c>
      <c r="V6" s="20">
        <f t="shared" si="3"/>
        <v>124539</v>
      </c>
      <c r="W6" s="20">
        <f t="shared" si="3"/>
        <v>11.33</v>
      </c>
      <c r="X6" s="20">
        <f t="shared" si="3"/>
        <v>10991.97</v>
      </c>
      <c r="Y6" s="21" t="str">
        <f>IF(Y7="",NA(),Y7)</f>
        <v>-</v>
      </c>
      <c r="Z6" s="21" t="str">
        <f t="shared" ref="Z6:AH6" si="4">IF(Z7="",NA(),Z7)</f>
        <v>-</v>
      </c>
      <c r="AA6" s="21" t="str">
        <f t="shared" si="4"/>
        <v>-</v>
      </c>
      <c r="AB6" s="21">
        <f t="shared" si="4"/>
        <v>106.59</v>
      </c>
      <c r="AC6" s="21">
        <f t="shared" si="4"/>
        <v>104.07</v>
      </c>
      <c r="AD6" s="21" t="str">
        <f t="shared" si="4"/>
        <v>-</v>
      </c>
      <c r="AE6" s="21" t="str">
        <f t="shared" si="4"/>
        <v>-</v>
      </c>
      <c r="AF6" s="21" t="str">
        <f t="shared" si="4"/>
        <v>-</v>
      </c>
      <c r="AG6" s="21">
        <f t="shared" si="4"/>
        <v>107.09</v>
      </c>
      <c r="AH6" s="21">
        <f t="shared" si="4"/>
        <v>107.96</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0.59</v>
      </c>
      <c r="AS6" s="21">
        <f t="shared" si="5"/>
        <v>0.68</v>
      </c>
      <c r="AT6" s="20" t="str">
        <f>IF(AT7="","",IF(AT7="-","【-】","【"&amp;SUBSTITUTE(TEXT(AT7,"#,##0.00"),"-","△")&amp;"】"))</f>
        <v>【3.09】</v>
      </c>
      <c r="AU6" s="21" t="str">
        <f>IF(AU7="",NA(),AU7)</f>
        <v>-</v>
      </c>
      <c r="AV6" s="21" t="str">
        <f t="shared" ref="AV6:BD6" si="6">IF(AV7="",NA(),AV7)</f>
        <v>-</v>
      </c>
      <c r="AW6" s="21" t="str">
        <f t="shared" si="6"/>
        <v>-</v>
      </c>
      <c r="AX6" s="21">
        <f t="shared" si="6"/>
        <v>267.88</v>
      </c>
      <c r="AY6" s="21">
        <f t="shared" si="6"/>
        <v>295.3</v>
      </c>
      <c r="AZ6" s="21" t="str">
        <f t="shared" si="6"/>
        <v>-</v>
      </c>
      <c r="BA6" s="21" t="str">
        <f t="shared" si="6"/>
        <v>-</v>
      </c>
      <c r="BB6" s="21" t="str">
        <f t="shared" si="6"/>
        <v>-</v>
      </c>
      <c r="BC6" s="21">
        <f t="shared" si="6"/>
        <v>77.72</v>
      </c>
      <c r="BD6" s="21">
        <f t="shared" si="6"/>
        <v>86.61</v>
      </c>
      <c r="BE6" s="20" t="str">
        <f>IF(BE7="","",IF(BE7="-","【-】","【"&amp;SUBSTITUTE(TEXT(BE7,"#,##0.00"),"-","△")&amp;"】"))</f>
        <v>【71.39】</v>
      </c>
      <c r="BF6" s="21" t="str">
        <f>IF(BF7="",NA(),BF7)</f>
        <v>-</v>
      </c>
      <c r="BG6" s="21" t="str">
        <f t="shared" ref="BG6:BO6" si="7">IF(BG7="",NA(),BG7)</f>
        <v>-</v>
      </c>
      <c r="BH6" s="21" t="str">
        <f t="shared" si="7"/>
        <v>-</v>
      </c>
      <c r="BI6" s="21">
        <f t="shared" si="7"/>
        <v>38.54</v>
      </c>
      <c r="BJ6" s="21">
        <f t="shared" si="7"/>
        <v>27.17</v>
      </c>
      <c r="BK6" s="21" t="str">
        <f t="shared" si="7"/>
        <v>-</v>
      </c>
      <c r="BL6" s="21" t="str">
        <f t="shared" si="7"/>
        <v>-</v>
      </c>
      <c r="BM6" s="21" t="str">
        <f t="shared" si="7"/>
        <v>-</v>
      </c>
      <c r="BN6" s="21">
        <f t="shared" si="7"/>
        <v>485.6</v>
      </c>
      <c r="BO6" s="21">
        <f t="shared" si="7"/>
        <v>463.93</v>
      </c>
      <c r="BP6" s="20" t="str">
        <f>IF(BP7="","",IF(BP7="-","【-】","【"&amp;SUBSTITUTE(TEXT(BP7,"#,##0.00"),"-","△")&amp;"】"))</f>
        <v>【669.11】</v>
      </c>
      <c r="BQ6" s="21" t="str">
        <f>IF(BQ7="",NA(),BQ7)</f>
        <v>-</v>
      </c>
      <c r="BR6" s="21" t="str">
        <f t="shared" ref="BR6:BZ6" si="8">IF(BR7="",NA(),BR7)</f>
        <v>-</v>
      </c>
      <c r="BS6" s="21" t="str">
        <f t="shared" si="8"/>
        <v>-</v>
      </c>
      <c r="BT6" s="21">
        <f t="shared" si="8"/>
        <v>181.87</v>
      </c>
      <c r="BU6" s="21">
        <f t="shared" si="8"/>
        <v>178.22</v>
      </c>
      <c r="BV6" s="21" t="str">
        <f t="shared" si="8"/>
        <v>-</v>
      </c>
      <c r="BW6" s="21" t="str">
        <f t="shared" si="8"/>
        <v>-</v>
      </c>
      <c r="BX6" s="21" t="str">
        <f t="shared" si="8"/>
        <v>-</v>
      </c>
      <c r="BY6" s="21">
        <f t="shared" si="8"/>
        <v>99.95</v>
      </c>
      <c r="BZ6" s="21">
        <f t="shared" si="8"/>
        <v>103.4</v>
      </c>
      <c r="CA6" s="20" t="str">
        <f>IF(CA7="","",IF(CA7="-","【-】","【"&amp;SUBSTITUTE(TEXT(CA7,"#,##0.00"),"-","△")&amp;"】"))</f>
        <v>【99.73】</v>
      </c>
      <c r="CB6" s="21" t="str">
        <f>IF(CB7="",NA(),CB7)</f>
        <v>-</v>
      </c>
      <c r="CC6" s="21" t="str">
        <f t="shared" ref="CC6:CK6" si="9">IF(CC7="",NA(),CC7)</f>
        <v>-</v>
      </c>
      <c r="CD6" s="21" t="str">
        <f t="shared" si="9"/>
        <v>-</v>
      </c>
      <c r="CE6" s="21">
        <f t="shared" si="9"/>
        <v>43.68</v>
      </c>
      <c r="CF6" s="21">
        <f t="shared" si="9"/>
        <v>44.47</v>
      </c>
      <c r="CG6" s="21" t="str">
        <f t="shared" si="9"/>
        <v>-</v>
      </c>
      <c r="CH6" s="21" t="str">
        <f t="shared" si="9"/>
        <v>-</v>
      </c>
      <c r="CI6" s="21" t="str">
        <f t="shared" si="9"/>
        <v>-</v>
      </c>
      <c r="CJ6" s="21">
        <f t="shared" si="9"/>
        <v>110.21</v>
      </c>
      <c r="CK6" s="21">
        <f t="shared" si="9"/>
        <v>110.26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64.930000000000007</v>
      </c>
      <c r="CV6" s="21">
        <f t="shared" si="10"/>
        <v>65.680000000000007</v>
      </c>
      <c r="CW6" s="20" t="str">
        <f>IF(CW7="","",IF(CW7="-","【-】","【"&amp;SUBSTITUTE(TEXT(CW7,"#,##0.00"),"-","△")&amp;"】"))</f>
        <v>【59.99】</v>
      </c>
      <c r="CX6" s="21" t="str">
        <f>IF(CX7="",NA(),CX7)</f>
        <v>-</v>
      </c>
      <c r="CY6" s="21" t="str">
        <f t="shared" ref="CY6:DG6" si="11">IF(CY7="",NA(),CY7)</f>
        <v>-</v>
      </c>
      <c r="CZ6" s="21" t="str">
        <f t="shared" si="11"/>
        <v>-</v>
      </c>
      <c r="DA6" s="21">
        <f t="shared" si="11"/>
        <v>99.99</v>
      </c>
      <c r="DB6" s="21">
        <f t="shared" si="11"/>
        <v>99.99</v>
      </c>
      <c r="DC6" s="21" t="str">
        <f t="shared" si="11"/>
        <v>-</v>
      </c>
      <c r="DD6" s="21" t="str">
        <f t="shared" si="11"/>
        <v>-</v>
      </c>
      <c r="DE6" s="21" t="str">
        <f t="shared" si="11"/>
        <v>-</v>
      </c>
      <c r="DF6" s="21">
        <f t="shared" si="11"/>
        <v>97.7</v>
      </c>
      <c r="DG6" s="21">
        <f t="shared" si="11"/>
        <v>97.59</v>
      </c>
      <c r="DH6" s="20" t="str">
        <f>IF(DH7="","",IF(DH7="-","【-】","【"&amp;SUBSTITUTE(TEXT(DH7,"#,##0.00"),"-","△")&amp;"】"))</f>
        <v>【95.72】</v>
      </c>
      <c r="DI6" s="21" t="str">
        <f>IF(DI7="",NA(),DI7)</f>
        <v>-</v>
      </c>
      <c r="DJ6" s="21" t="str">
        <f t="shared" ref="DJ6:DR6" si="12">IF(DJ7="",NA(),DJ7)</f>
        <v>-</v>
      </c>
      <c r="DK6" s="21" t="str">
        <f t="shared" si="12"/>
        <v>-</v>
      </c>
      <c r="DL6" s="21">
        <f t="shared" si="12"/>
        <v>6.64</v>
      </c>
      <c r="DM6" s="21">
        <f t="shared" si="12"/>
        <v>13.1</v>
      </c>
      <c r="DN6" s="21" t="str">
        <f t="shared" si="12"/>
        <v>-</v>
      </c>
      <c r="DO6" s="21" t="str">
        <f t="shared" si="12"/>
        <v>-</v>
      </c>
      <c r="DP6" s="21" t="str">
        <f t="shared" si="12"/>
        <v>-</v>
      </c>
      <c r="DQ6" s="21">
        <f t="shared" si="12"/>
        <v>23.38</v>
      </c>
      <c r="DR6" s="21">
        <f t="shared" si="12"/>
        <v>24.59</v>
      </c>
      <c r="DS6" s="20" t="str">
        <f>IF(DS7="","",IF(DS7="-","【-】","【"&amp;SUBSTITUTE(TEXT(DS7,"#,##0.00"),"-","△")&amp;"】"))</f>
        <v>【38.17】</v>
      </c>
      <c r="DT6" s="21" t="str">
        <f>IF(DT7="",NA(),DT7)</f>
        <v>-</v>
      </c>
      <c r="DU6" s="21" t="str">
        <f t="shared" ref="DU6:EC6" si="13">IF(DU7="",NA(),DU7)</f>
        <v>-</v>
      </c>
      <c r="DV6" s="21" t="str">
        <f t="shared" si="13"/>
        <v>-</v>
      </c>
      <c r="DW6" s="21">
        <f t="shared" si="13"/>
        <v>3.22</v>
      </c>
      <c r="DX6" s="21">
        <f t="shared" si="13"/>
        <v>8.01</v>
      </c>
      <c r="DY6" s="21" t="str">
        <f t="shared" si="13"/>
        <v>-</v>
      </c>
      <c r="DZ6" s="21" t="str">
        <f t="shared" si="13"/>
        <v>-</v>
      </c>
      <c r="EA6" s="21" t="str">
        <f t="shared" si="13"/>
        <v>-</v>
      </c>
      <c r="EB6" s="21">
        <f t="shared" si="13"/>
        <v>8.1999999999999993</v>
      </c>
      <c r="EC6" s="21">
        <f t="shared" si="13"/>
        <v>9.43</v>
      </c>
      <c r="ED6" s="20" t="str">
        <f>IF(ED7="","",IF(ED7="-","【-】","【"&amp;SUBSTITUTE(TEXT(ED7,"#,##0.00"),"-","△")&amp;"】"))</f>
        <v>【6.54】</v>
      </c>
      <c r="EE6" s="21" t="str">
        <f>IF(EE7="",NA(),EE7)</f>
        <v>-</v>
      </c>
      <c r="EF6" s="21" t="str">
        <f t="shared" ref="EF6:EN6" si="14">IF(EF7="",NA(),EF7)</f>
        <v>-</v>
      </c>
      <c r="EG6" s="21" t="str">
        <f t="shared" si="14"/>
        <v>-</v>
      </c>
      <c r="EH6" s="20">
        <f t="shared" si="14"/>
        <v>0</v>
      </c>
      <c r="EI6" s="21">
        <f t="shared" si="14"/>
        <v>0.01</v>
      </c>
      <c r="EJ6" s="21" t="str">
        <f t="shared" si="14"/>
        <v>-</v>
      </c>
      <c r="EK6" s="21" t="str">
        <f t="shared" si="14"/>
        <v>-</v>
      </c>
      <c r="EL6" s="21" t="str">
        <f t="shared" si="14"/>
        <v>-</v>
      </c>
      <c r="EM6" s="21">
        <f t="shared" si="14"/>
        <v>0.14000000000000001</v>
      </c>
      <c r="EN6" s="21">
        <f t="shared" si="14"/>
        <v>0.15</v>
      </c>
      <c r="EO6" s="20" t="str">
        <f>IF(EO7="","",IF(EO7="-","【-】","【"&amp;SUBSTITUTE(TEXT(EO7,"#,##0.00"),"-","△")&amp;"】"))</f>
        <v>【0.24】</v>
      </c>
    </row>
    <row r="7" spans="1:148" s="22" customFormat="1" x14ac:dyDescent="0.15">
      <c r="A7" s="14"/>
      <c r="B7" s="23">
        <v>2021</v>
      </c>
      <c r="C7" s="23">
        <v>132101</v>
      </c>
      <c r="D7" s="23">
        <v>46</v>
      </c>
      <c r="E7" s="23">
        <v>17</v>
      </c>
      <c r="F7" s="23">
        <v>1</v>
      </c>
      <c r="G7" s="23">
        <v>0</v>
      </c>
      <c r="H7" s="23" t="s">
        <v>96</v>
      </c>
      <c r="I7" s="23" t="s">
        <v>97</v>
      </c>
      <c r="J7" s="23" t="s">
        <v>98</v>
      </c>
      <c r="K7" s="23" t="s">
        <v>99</v>
      </c>
      <c r="L7" s="23" t="s">
        <v>100</v>
      </c>
      <c r="M7" s="23" t="s">
        <v>101</v>
      </c>
      <c r="N7" s="24" t="s">
        <v>102</v>
      </c>
      <c r="O7" s="24">
        <v>89.92</v>
      </c>
      <c r="P7" s="24">
        <v>100</v>
      </c>
      <c r="Q7" s="24">
        <v>99.66</v>
      </c>
      <c r="R7" s="24">
        <v>1309</v>
      </c>
      <c r="S7" s="24">
        <v>124617</v>
      </c>
      <c r="T7" s="24">
        <v>11.3</v>
      </c>
      <c r="U7" s="24">
        <v>11028.05</v>
      </c>
      <c r="V7" s="24">
        <v>124539</v>
      </c>
      <c r="W7" s="24">
        <v>11.33</v>
      </c>
      <c r="X7" s="24">
        <v>10991.97</v>
      </c>
      <c r="Y7" s="24" t="s">
        <v>102</v>
      </c>
      <c r="Z7" s="24" t="s">
        <v>102</v>
      </c>
      <c r="AA7" s="24" t="s">
        <v>102</v>
      </c>
      <c r="AB7" s="24">
        <v>106.59</v>
      </c>
      <c r="AC7" s="24">
        <v>104.07</v>
      </c>
      <c r="AD7" s="24" t="s">
        <v>102</v>
      </c>
      <c r="AE7" s="24" t="s">
        <v>102</v>
      </c>
      <c r="AF7" s="24" t="s">
        <v>102</v>
      </c>
      <c r="AG7" s="24">
        <v>107.09</v>
      </c>
      <c r="AH7" s="24">
        <v>107.96</v>
      </c>
      <c r="AI7" s="24">
        <v>107.02</v>
      </c>
      <c r="AJ7" s="24" t="s">
        <v>102</v>
      </c>
      <c r="AK7" s="24" t="s">
        <v>102</v>
      </c>
      <c r="AL7" s="24" t="s">
        <v>102</v>
      </c>
      <c r="AM7" s="24">
        <v>0</v>
      </c>
      <c r="AN7" s="24">
        <v>0</v>
      </c>
      <c r="AO7" s="24" t="s">
        <v>102</v>
      </c>
      <c r="AP7" s="24" t="s">
        <v>102</v>
      </c>
      <c r="AQ7" s="24" t="s">
        <v>102</v>
      </c>
      <c r="AR7" s="24">
        <v>0.59</v>
      </c>
      <c r="AS7" s="24">
        <v>0.68</v>
      </c>
      <c r="AT7" s="24">
        <v>3.09</v>
      </c>
      <c r="AU7" s="24" t="s">
        <v>102</v>
      </c>
      <c r="AV7" s="24" t="s">
        <v>102</v>
      </c>
      <c r="AW7" s="24" t="s">
        <v>102</v>
      </c>
      <c r="AX7" s="24">
        <v>267.88</v>
      </c>
      <c r="AY7" s="24">
        <v>295.3</v>
      </c>
      <c r="AZ7" s="24" t="s">
        <v>102</v>
      </c>
      <c r="BA7" s="24" t="s">
        <v>102</v>
      </c>
      <c r="BB7" s="24" t="s">
        <v>102</v>
      </c>
      <c r="BC7" s="24">
        <v>77.72</v>
      </c>
      <c r="BD7" s="24">
        <v>86.61</v>
      </c>
      <c r="BE7" s="24">
        <v>71.39</v>
      </c>
      <c r="BF7" s="24" t="s">
        <v>102</v>
      </c>
      <c r="BG7" s="24" t="s">
        <v>102</v>
      </c>
      <c r="BH7" s="24" t="s">
        <v>102</v>
      </c>
      <c r="BI7" s="24">
        <v>38.54</v>
      </c>
      <c r="BJ7" s="24">
        <v>27.17</v>
      </c>
      <c r="BK7" s="24" t="s">
        <v>102</v>
      </c>
      <c r="BL7" s="24" t="s">
        <v>102</v>
      </c>
      <c r="BM7" s="24" t="s">
        <v>102</v>
      </c>
      <c r="BN7" s="24">
        <v>485.6</v>
      </c>
      <c r="BO7" s="24">
        <v>463.93</v>
      </c>
      <c r="BP7" s="24">
        <v>669.11</v>
      </c>
      <c r="BQ7" s="24" t="s">
        <v>102</v>
      </c>
      <c r="BR7" s="24" t="s">
        <v>102</v>
      </c>
      <c r="BS7" s="24" t="s">
        <v>102</v>
      </c>
      <c r="BT7" s="24">
        <v>181.87</v>
      </c>
      <c r="BU7" s="24">
        <v>178.22</v>
      </c>
      <c r="BV7" s="24" t="s">
        <v>102</v>
      </c>
      <c r="BW7" s="24" t="s">
        <v>102</v>
      </c>
      <c r="BX7" s="24" t="s">
        <v>102</v>
      </c>
      <c r="BY7" s="24">
        <v>99.95</v>
      </c>
      <c r="BZ7" s="24">
        <v>103.4</v>
      </c>
      <c r="CA7" s="24">
        <v>99.73</v>
      </c>
      <c r="CB7" s="24" t="s">
        <v>102</v>
      </c>
      <c r="CC7" s="24" t="s">
        <v>102</v>
      </c>
      <c r="CD7" s="24" t="s">
        <v>102</v>
      </c>
      <c r="CE7" s="24">
        <v>43.68</v>
      </c>
      <c r="CF7" s="24">
        <v>44.47</v>
      </c>
      <c r="CG7" s="24" t="s">
        <v>102</v>
      </c>
      <c r="CH7" s="24" t="s">
        <v>102</v>
      </c>
      <c r="CI7" s="24" t="s">
        <v>102</v>
      </c>
      <c r="CJ7" s="24">
        <v>110.21</v>
      </c>
      <c r="CK7" s="24">
        <v>110.26</v>
      </c>
      <c r="CL7" s="24">
        <v>134.97999999999999</v>
      </c>
      <c r="CM7" s="24" t="s">
        <v>102</v>
      </c>
      <c r="CN7" s="24" t="s">
        <v>102</v>
      </c>
      <c r="CO7" s="24" t="s">
        <v>102</v>
      </c>
      <c r="CP7" s="24" t="s">
        <v>102</v>
      </c>
      <c r="CQ7" s="24" t="s">
        <v>102</v>
      </c>
      <c r="CR7" s="24" t="s">
        <v>102</v>
      </c>
      <c r="CS7" s="24" t="s">
        <v>102</v>
      </c>
      <c r="CT7" s="24" t="s">
        <v>102</v>
      </c>
      <c r="CU7" s="24">
        <v>64.930000000000007</v>
      </c>
      <c r="CV7" s="24">
        <v>65.680000000000007</v>
      </c>
      <c r="CW7" s="24">
        <v>59.99</v>
      </c>
      <c r="CX7" s="24" t="s">
        <v>102</v>
      </c>
      <c r="CY7" s="24" t="s">
        <v>102</v>
      </c>
      <c r="CZ7" s="24" t="s">
        <v>102</v>
      </c>
      <c r="DA7" s="24">
        <v>99.99</v>
      </c>
      <c r="DB7" s="24">
        <v>99.99</v>
      </c>
      <c r="DC7" s="24" t="s">
        <v>102</v>
      </c>
      <c r="DD7" s="24" t="s">
        <v>102</v>
      </c>
      <c r="DE7" s="24" t="s">
        <v>102</v>
      </c>
      <c r="DF7" s="24">
        <v>97.7</v>
      </c>
      <c r="DG7" s="24">
        <v>97.59</v>
      </c>
      <c r="DH7" s="24">
        <v>95.72</v>
      </c>
      <c r="DI7" s="24" t="s">
        <v>102</v>
      </c>
      <c r="DJ7" s="24" t="s">
        <v>102</v>
      </c>
      <c r="DK7" s="24" t="s">
        <v>102</v>
      </c>
      <c r="DL7" s="24">
        <v>6.64</v>
      </c>
      <c r="DM7" s="24">
        <v>13.1</v>
      </c>
      <c r="DN7" s="24" t="s">
        <v>102</v>
      </c>
      <c r="DO7" s="24" t="s">
        <v>102</v>
      </c>
      <c r="DP7" s="24" t="s">
        <v>102</v>
      </c>
      <c r="DQ7" s="24">
        <v>23.38</v>
      </c>
      <c r="DR7" s="24">
        <v>24.59</v>
      </c>
      <c r="DS7" s="24">
        <v>38.17</v>
      </c>
      <c r="DT7" s="24" t="s">
        <v>102</v>
      </c>
      <c r="DU7" s="24" t="s">
        <v>102</v>
      </c>
      <c r="DV7" s="24" t="s">
        <v>102</v>
      </c>
      <c r="DW7" s="24">
        <v>3.22</v>
      </c>
      <c r="DX7" s="24">
        <v>8.01</v>
      </c>
      <c r="DY7" s="24" t="s">
        <v>102</v>
      </c>
      <c r="DZ7" s="24" t="s">
        <v>102</v>
      </c>
      <c r="EA7" s="24" t="s">
        <v>102</v>
      </c>
      <c r="EB7" s="24">
        <v>8.1999999999999993</v>
      </c>
      <c r="EC7" s="24">
        <v>9.43</v>
      </c>
      <c r="ED7" s="24">
        <v>6.54</v>
      </c>
      <c r="EE7" s="24" t="s">
        <v>102</v>
      </c>
      <c r="EF7" s="24" t="s">
        <v>102</v>
      </c>
      <c r="EG7" s="24" t="s">
        <v>102</v>
      </c>
      <c r="EH7" s="24">
        <v>0</v>
      </c>
      <c r="EI7" s="24">
        <v>0.01</v>
      </c>
      <c r="EJ7" s="24" t="s">
        <v>102</v>
      </c>
      <c r="EK7" s="24" t="s">
        <v>102</v>
      </c>
      <c r="EL7" s="24" t="s">
        <v>102</v>
      </c>
      <c r="EM7" s="24">
        <v>0.14000000000000001</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2023-01-26T02:21:33Z</cp:lastPrinted>
  <dcterms:modified xsi:type="dcterms:W3CDTF">2023-01-26T02:22:49Z</dcterms:modified>
</cp:coreProperties>
</file>