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<sst xmlns="http://schemas.openxmlformats.org/spreadsheetml/2006/main" count="1115" uniqueCount="604">
  <si>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</si>
  <si>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</si>
  <si>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</si>
  <si>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</si>
  <si>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</si>
  <si>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</si>
  <si>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</si>
  <si>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</si>
  <si>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</si>
  <si>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</si>
  <si>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</si>
  <si>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</si>
  <si>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</si>
  <si>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</si>
  <si>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</si>
  <si>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</si>
  <si>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</si>
  <si>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</si>
  <si>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</si>
  <si>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</si>
  <si>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</si>
  <si>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</si>
  <si>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</si>
  <si>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</si>
  <si>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</si>
  <si>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</si>
  <si>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</si>
  <si>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</si>
  <si>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</si>
  <si>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</si>
  <si>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</si>
  <si>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</si>
  <si>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</si>
  <si>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</si>
  <si>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</si>
  <si>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</si>
  <si>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</si>
  <si>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</si>
  <si>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</si>
  <si>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</si>
  <si>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</si>
  <si>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</si>
  <si>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</si>
  <si>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</si>
  <si>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</si>
  <si>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</si>
  <si>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</si>
  <si>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</si>
  <si>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</si>
  <si>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</si>
  <si>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</si>
  <si>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</si>
  <si>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</si>
  <si>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</si>
  <si>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</si>
  <si>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</si>
  <si>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</si>
  <si>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</si>
  <si>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</si>
  <si>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</si>
  <si>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</si>
  <si>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</si>
  <si>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</si>
  <si>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</si>
  <si>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</si>
  <si>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</si>
  <si>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</si>
  <si>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</si>
  <si>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</si>
  <si>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</si>
  <si>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</si>
  <si>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</si>
  <si>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</si>
  <si>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</si>
  <si>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</si>
  <si>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</si>
  <si>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</si>
  <si>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</si>
  <si>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</si>
  <si>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</si>
  <si>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</si>
  <si>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</si>
  <si>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</si>
  <si>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</si>
  <si>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</si>
  <si>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</si>
  <si>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</si>
  <si>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</si>
  <si>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</si>
  <si>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</si>
  <si>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</si>
  <si>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</si>
  <si>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</si>
  <si>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</si>
  <si>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</si>
  <si>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</si>
  <si>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</si>
  <si>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小金井市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</si>
  <si>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</si>
  <si>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</si>
  <si>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</si>
  <si>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</si>
  <si>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</si>
  <si>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</si>
  <si>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</si>
  <si>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</si>
  <si>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</si>
  <si>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</si>
  <si>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</si>
  <si>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</si>
  <si>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</si>
  <si>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</si>
  <si>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</si>
  <si>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</si>
  <si>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</si>
  <si>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</si>
  <si>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</si>
  <si>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</si>
  <si>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</si>
  <si>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</si>
  <si>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</si>
  <si>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</si>
  <si>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</si>
  <si>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</si>
  <si>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</si>
  <si>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</si>
  <si>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</si>
  <si>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</si>
  <si>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</si>
  <si>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</si>
  <si>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</si>
  <si>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</si>
  <si>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</si>
  <si>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</si>
  <si>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</si>
  <si>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</si>
  <si>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</si>
  <si>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</si>
  <si>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</si>
  <si>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</si>
  <si>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</si>
  <si>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</si>
  <si>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</si>
  <si>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</si>
  <si>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</si>
  <si>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</si>
  <si>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</si>
  <si>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</si>
  <si>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</si>
  <si>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</si>
  <si>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</si>
  <si>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</si>
  <si>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</si>
  <si>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</si>
  <si>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</si>
  <si>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</si>
  <si>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</si>
  <si>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</si>
  <si>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</si>
  <si>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</si>
  <si>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</si>
  <si>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</si>
  <si>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</si>
  <si>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</si>
  <si>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</si>
  <si>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</si>
  <si>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</si>
  <si>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</si>
  <si>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</si>
  <si>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</si>
  <si>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</si>
  <si>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</si>
  <si>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</si>
  <si>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</si>
  <si>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</si>
  <si>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</si>
  <si>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</si>
  <si>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</si>
  <si>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</si>
  <si>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</si>
  <si>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</si>
  <si>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</si>
  <si>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</si>
  <si>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</si>
  <si>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</si>
  <si>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</si>
  <si>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</si>
  <si>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</si>
  <si>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</si>
  <si>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</si>
  <si>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</si>
  <si>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</si>
  <si>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</si>
  <si>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</si>
  <si>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</si>
  <si>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</si>
  <si>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</si>
  <si>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</si>
  <si>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</si>
  <si>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</si>
  <si>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</si>
  <si>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</si>
  <si>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</si>
  <si>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</si>
  <si>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</si>
  <si>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</si>
  <si>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</si>
  <si>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</si>
  <si>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</si>
  <si>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</si>
  <si>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</si>
  <si>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</si>
  <si>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</si>
  <si>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</si>
  <si>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</si>
  <si>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</si>
  <si>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</si>
  <si>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</si>
  <si>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東京都小金井市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</si>
  <si>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</si>
  <si>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</si>
  <si>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</si>
  <si>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</si>
  <si>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</si>
  <si>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</si>
  <si>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</si>
  <si>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</si>
  <si>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</si>
  <si>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</si>
  <si>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</si>
  <si>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</si>
  <si>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</si>
  <si>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</si>
  <si>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</si>
  <si>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</si>
  <si>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</si>
  <si>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</si>
  <si>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</si>
  <si>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</si>
  <si>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</si>
  <si>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</si>
  <si>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</si>
  <si>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</si>
  <si>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</si>
  <si>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</si>
  <si>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</si>
  <si>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</si>
  <si>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</si>
  <si>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</si>
  <si>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</si>
  <si>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</si>
  <si>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</si>
  <si>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</si>
  <si>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</si>
  <si>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</si>
  <si>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</si>
  <si>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</si>
  <si>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</si>
  <si>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</si>
  <si>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</si>
  <si>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</si>
  <si>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</si>
  <si>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</si>
  <si>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</si>
  <si>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</si>
  <si>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</si>
  <si>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</si>
  <si>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</si>
  <si>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</si>
  <si>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</si>
  <si>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</si>
  <si>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</si>
  <si>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</si>
  <si>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</si>
  <si>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</si>
  <si>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</si>
  <si>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</si>
  <si>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</si>
  <si>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</si>
  <si>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</si>
  <si>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</si>
  <si>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</si>
  <si>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</si>
  <si>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</si>
  <si>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</si>
  <si>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</si>
  <si>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</si>
  <si>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</si>
  <si>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</si>
  <si>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</si>
  <si>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</si>
  <si>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</si>
  <si>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</si>
  <si>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</si>
  <si>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</si>
  <si>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</si>
  <si>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</si>
  <si>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</si>
  <si>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</si>
  <si>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</si>
  <si>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</si>
  <si>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</si>
  <si>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</si>
  <si>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</si>
  <si>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</si>
  <si>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</si>
  <si>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</si>
  <si>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</si>
  <si>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</si>
  <si>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</si>
  <si>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</si>
  <si>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</si>
  <si>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</si>
  <si>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</si>
  <si>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</si>
  <si>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</si>
  <si>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</si>
  <si>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</si>
  <si>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</si>
  <si>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</si>
  <si>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</si>
  <si>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</si>
  <si>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</si>
  <si>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</si>
  <si>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</si>
  <si>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</si>
  <si>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</si>
  <si>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</si>
  <si>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</si>
  <si>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</si>
  <si>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</si>
  <si>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</si>
  <si>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</si>
  <si>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</si>
  <si>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</si>
  <si>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</si>
  <si>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</si>
  <si>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</si>
  <si>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</si>
  <si>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</si>
  <si>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</si>
  <si>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</si>
  <si>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</si>
  <si>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</si>
  <si>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</si>
  <si>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</si>
  <si>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</si>
  <si>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</si>
  <si>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</si>
  <si>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</si>
  <si>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</si>
  <si>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</si>
  <si>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</si>
  <si>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</si>
  <si>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</si>
  <si>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</si>
  <si>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</si>
  <si>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</si>
  <si>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</si>
  <si>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</si>
  <si>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</si>
  <si>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</si>
  <si>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</si>
  <si>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</si>
  <si>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</si>
  <si>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</si>
  <si>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</si>
  <si>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東京都小金井市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</si>
  <si>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</si>
  <si>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</si>
  <si>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</si>
  <si>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</si>
  <si>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</si>
  <si>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</si>
  <si>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</si>
  <si>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</si>
  <si>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</si>
  <si>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</si>
  <si>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</si>
  <si>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</si>
  <si>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</si>
  <si>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</si>
  <si>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</si>
  <si>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</si>
  <si>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</si>
  <si>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</si>
  <si>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</si>
  <si>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</si>
  <si>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</si>
  <si>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</si>
  <si>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</si>
  <si>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</si>
  <si>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</si>
  <si>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</si>
  <si>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</si>
  <si>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</si>
  <si>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</si>
  <si>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</si>
  <si>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</si>
  <si>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</si>
  <si>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</si>
  <si>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</si>
  <si>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</si>
  <si>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</si>
  <si>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</si>
  <si>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</si>
  <si>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</si>
  <si>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</si>
  <si>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</si>
  <si>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</si>
  <si>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</si>
  <si>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</si>
  <si>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</si>
  <si>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</si>
  <si>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</si>
  <si>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</si>
  <si>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</si>
  <si>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</si>
  <si>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</si>
  <si>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</si>
  <si>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</si>
  <si>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</si>
  <si>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</si>
  <si>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</si>
  <si>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</si>
  <si>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</si>
  <si>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</si>
  <si>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</si>
  <si>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</si>
  <si>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</si>
  <si>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</si>
  <si>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</si>
  <si>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</si>
  <si>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</si>
  <si>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</si>
  <si>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</si>
  <si>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</si>
  <si>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</si>
  <si>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</si>
  <si>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</si>
  <si>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</si>
  <si>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</si>
  <si>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</si>
  <si>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</si>
  <si>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</si>
  <si>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</si>
  <si>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</si>
  <si>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</si>
  <si>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</si>
  <si>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</si>
  <si>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</si>
  <si>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</si>
  <si>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</si>
  <si>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</si>
  <si>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</si>
  <si>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</si>
  <si>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</si>
  <si>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</si>
  <si>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</si>
  <si>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</si>
  <si>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</si>
  <si>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</si>
  <si>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</si>
  <si>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</si>
  <si>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</si>
  <si>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</si>
  <si>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</si>
  <si>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</si>
  <si>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</si>
  <si>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</si>
  <si>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</si>
  <si>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</si>
  <si>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</si>
  <si>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</si>
  <si>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</si>
  <si>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</si>
  <si>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</si>
  <si>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</si>
  <si>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</si>
  <si>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</si>
  <si>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</si>
  <si>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</si>
  <si>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</si>
  <si>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</si>
  <si>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</si>
  <si>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</si>
  <si>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</si>
  <si>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</si>
  <si>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</si>
  <si>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</si>
  <si>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</si>
  <si>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</si>
  <si>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</si>
  <si>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</si>
  <si>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</si>
  <si>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</si>
  <si>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</si>
  <si>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</si>
  <si>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</si>
  <si>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</si>
  <si>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</si>
  <si>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</si>
  <si>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</si>
  <si>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</si>
  <si>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</si>
  <si>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</si>
  <si>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</si>
  <si>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</si>
  <si>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</si>
  <si>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</si>
  <si>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</si>
  <si>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</si>
  <si>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</si>
  <si>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</si>
  <si>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</si>
  <si>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</si>
  <si>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</si>
  <si>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</si>
  <si>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</si>
  <si>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</si>
  <si>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</si>
  <si>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</si>
  <si>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</si>
  <si>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</si>
  <si>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</si>
  <si>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</si>
  <si>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</si>
  <si>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</si>
  <si>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</si>
  <si>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</si>
  <si>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</si>
  <si>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</si>
  <si>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</si>
  <si>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</si>
  <si>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</si>
  <si>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</si>
  <si>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</si>
  <si>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</si>
  <si>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</si>
  <si>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</si>
  <si>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</si>
  <si>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</si>
  <si>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</si>
  <si>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</si>
  <si>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</si>
  <si>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</si>
  <si>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</si>
  <si>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</si>
  <si>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</si>
  <si>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</si>
  <si>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</si>
  <si>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</si>
  <si>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</si>
  <si>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</si>
  <si>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</si>
  <si>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</si>
  <si>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</si>
  <si>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</si>
  <si>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</si>
  <si>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</si>
  <si>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</si>
  <si>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</si>
  <si>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</si>
  <si>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</si>
  <si>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</si>
  <si>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</si>
  <si>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</si>
  <si>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</si>
  <si>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</si>
  <si>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東京たま広域資源循環組合</t>
    <rPh sb="0" eb="2">
      <t>トウキョウ</t>
    </rPh>
    <rPh sb="4" eb="6">
      <t>コウイキ</t>
    </rPh>
    <rPh sb="6" eb="8">
      <t>シゲン</t>
    </rPh>
    <rPh sb="8" eb="10">
      <t>ジュンカン</t>
    </rPh>
    <rPh sb="10" eb="12">
      <t>クミアイ</t>
    </rPh>
    <phoneticPr fontId="2"/>
  </si>
  <si>
    <t>湖南衛生組合</t>
    <rPh sb="0" eb="2">
      <t>コナン</t>
    </rPh>
    <rPh sb="2" eb="4">
      <t>エイセイ</t>
    </rPh>
    <rPh sb="4" eb="6">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</si>
  <si>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</si>
  <si>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5">
      <t>ロクシ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</si>
  <si>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</si>
  <si>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</si>
  <si>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昭和病院企業団</t>
    <rPh sb="0" eb="2">
      <t>ショウワ</t>
    </rPh>
    <rPh sb="2" eb="4">
      <t>ビョウイン</t>
    </rPh>
    <rPh sb="4" eb="6">
      <t>キギョウ</t>
    </rPh>
    <rPh sb="6" eb="7">
      <t>ダン</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</si>
  <si>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</si>
  <si>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</si>
  <si>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浅川清流環境組合</t>
    <rPh sb="0" eb="2">
      <t>アサカワ</t>
    </rPh>
    <rPh sb="2" eb="4">
      <t>セイリュウ</t>
    </rPh>
    <rPh sb="4" eb="6">
      <t>カンキョウ</t>
    </rPh>
    <rPh sb="6" eb="8">
      <t>クミアイ</t>
    </rPh>
    <phoneticPr fontId="2"/>
  </si>
  <si>
    <t>-</t>
    <phoneticPr fontId="2"/>
  </si>
  <si>
    <t>小金井市体育協会</t>
    <rPh sb="0" eb="4">
      <t>コガネイシ</t>
    </rPh>
    <rPh sb="4" eb="6">
      <t>タイイク</t>
    </rPh>
    <rPh sb="6" eb="8">
      <t>キョウカイ</t>
    </rPh>
    <phoneticPr fontId="2"/>
  </si>
  <si>
    <t>小金井市土地開発公社</t>
    <rPh sb="0" eb="4">
      <t>コガネイシ</t>
    </rPh>
    <rPh sb="4" eb="6">
      <t>トチ</t>
    </rPh>
    <rPh sb="6" eb="8">
      <t>カイハツ</t>
    </rPh>
    <rPh sb="8" eb="10">
      <t>コウシャ</t>
    </rPh>
    <phoneticPr fontId="2"/>
  </si>
  <si>
    <t>庁舎建設基金</t>
    <rPh sb="0" eb="2">
      <t>チョウシャ</t>
    </rPh>
    <rPh sb="2" eb="4">
      <t>ケンセツ</t>
    </rPh>
    <rPh sb="4" eb="6">
      <t>キキン</t>
    </rPh>
    <phoneticPr fontId="2"/>
  </si>
  <si>
    <t>環境基金</t>
    <rPh sb="0" eb="2">
      <t>カンキョウ</t>
    </rPh>
    <rPh sb="2" eb="4">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</si>
  <si>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</si>
  <si>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</si>
  <si>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市営住宅整備基金</t>
    <rPh sb="0" eb="2">
      <t>シエイ</t>
    </rPh>
    <rPh sb="2" eb="4">
      <t>ジュウタク</t>
    </rPh>
    <rPh sb="4" eb="6">
      <t>セイビ</t>
    </rPh>
    <rPh sb="6" eb="8">
      <t>キキン</t>
    </rPh>
    <phoneticPr fontId="2"/>
  </si>
  <si>
    <t>-</t>
    <phoneticPr fontId="2"/>
  </si>
  <si>
    <t>-</t>
    <phoneticPr fontId="2"/>
  </si>
  <si>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</si>
  <si>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</si>
  <si>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</si>
  <si>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</si>
  <si>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</si>
  <si>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</si>
  <si>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及び将来負担比率はどちらも類似団体より高い水準にある。将来の公共施設等の修繕や更新等にかかる財政負担を軽減するため、公共施設等総合管理計画に基づき、施設の集約化・複合化を進めるなど公共施設の適正管理に努めるとともに、地方債の新規発行を抑制するなど、将来負担の軽減にも取り組んでいくことが求められる。</t>
    <rPh sb="1" eb="3">
      <t>ユウケイ</t>
    </rPh>
    <rPh sb="3" eb="5">
      <t>コテイ</t>
    </rPh>
    <rPh sb="5" eb="7">
      <t>シサン</t>
    </rPh>
    <rPh sb="7" eb="9">
      <t>ゲンカ</t>
    </rPh>
    <rPh sb="9" eb="11">
      <t>ショウキャク</t>
    </rPh>
    <rPh sb="11" eb="12">
      <t>リツ</t>
    </rPh>
    <rPh sb="12" eb="13">
      <t>オヨ</t>
    </rPh>
    <rPh sb="14" eb="16">
      <t>ショウライ</t>
    </rPh>
    <rPh sb="16" eb="18">
      <t>フタン</t>
    </rPh>
    <rPh sb="18" eb="20">
      <t>ヒリツ</t>
    </rPh>
    <rPh sb="25" eb="27">
      <t>ルイジ</t>
    </rPh>
    <rPh sb="27" eb="29">
      <t>ダンタイ</t>
    </rPh>
    <rPh sb="31" eb="32">
      <t>タカ</t>
    </rPh>
    <rPh sb="33" eb="35">
      <t>スイジュン</t>
    </rPh>
    <rPh sb="39" eb="41">
      <t>ショウライ</t>
    </rPh>
    <rPh sb="42" eb="44">
      <t>コウキョウ</t>
    </rPh>
    <rPh sb="44" eb="46">
      <t>シセツ</t>
    </rPh>
    <rPh sb="46" eb="47">
      <t>トウ</t>
    </rPh>
    <rPh sb="48" eb="50">
      <t>シュウゼン</t>
    </rPh>
    <rPh sb="51" eb="53">
      <t>コウシン</t>
    </rPh>
    <rPh sb="53" eb="54">
      <t>トウ</t>
    </rPh>
    <rPh sb="58" eb="60">
      <t>ザイセイ</t>
    </rPh>
    <rPh sb="60" eb="62">
      <t>フタン</t>
    </rPh>
    <rPh sb="63" eb="65">
      <t>ケイゲン</t>
    </rPh>
    <rPh sb="70" eb="72">
      <t>コウキョウ</t>
    </rPh>
    <rPh sb="72" eb="74">
      <t>シセツ</t>
    </rPh>
    <rPh sb="74" eb="75">
      <t>トウ</t>
    </rPh>
    <rPh sb="75" eb="77">
      <t>ソウゴウ</t>
    </rPh>
    <rPh sb="77" eb="79">
      <t>カンリ</t>
    </rPh>
    <rPh sb="79" eb="81">
      <t>ケイカク</t>
    </rPh>
    <rPh sb="82" eb="83">
      <t>モト</t>
    </rPh>
    <rPh sb="86" eb="88">
      <t>シセツ</t>
    </rPh>
    <rPh sb="89" eb="92">
      <t>シュウヤクカ</t>
    </rPh>
    <rPh sb="93" eb="96">
      <t>フクゴウカ</t>
    </rPh>
    <rPh sb="97" eb="98">
      <t>スス</t>
    </rPh>
    <rPh sb="102" eb="104">
      <t>コウキョウ</t>
    </rPh>
    <rPh sb="104" eb="106">
      <t>シセツ</t>
    </rPh>
    <rPh sb="107" eb="109">
      <t>テキセイ</t>
    </rPh>
    <rPh sb="109" eb="111">
      <t>カンリ</t>
    </rPh>
    <rPh sb="112" eb="113">
      <t>ツト</t>
    </rPh>
    <rPh sb="120" eb="123">
      <t>チホウサイ</t>
    </rPh>
    <rPh sb="124" eb="126">
      <t>シンキ</t>
    </rPh>
    <rPh sb="126" eb="128">
      <t>ハッコウ</t>
    </rPh>
    <rPh sb="129" eb="131">
      <t>ヨクセイ</t>
    </rPh>
    <rPh sb="136" eb="138">
      <t>ショウライ</t>
    </rPh>
    <rPh sb="138" eb="140">
      <t>フタン</t>
    </rPh>
    <rPh sb="141" eb="143">
      <t>ケイゲン</t>
    </rPh>
    <rPh sb="145" eb="146">
      <t>ト</t>
    </rPh>
    <rPh sb="147" eb="148">
      <t>ク</t>
    </rPh>
    <rPh sb="155" eb="156">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</si>
  <si>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</si>
  <si>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</si>
  <si>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</si>
  <si>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</si>
  <si>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</si>
  <si>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</si>
  <si>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高い水準にある。標準財政規模がほぼ横ばいの中で、地方債現在高将来負担額が減となったことから、前年度対比で、２ポイントの改善となった。また、実質公債費比率については、類似団体と比較し低い水準にある。将来負担比率が低下傾向にあるため、実質公債比率についても今後低下すると想定され、前年度対比で０．３ポイントの改善となった。</t>
    <rPh sb="1" eb="3">
      <t>ショウライ</t>
    </rPh>
    <rPh sb="3" eb="5">
      <t>フタン</t>
    </rPh>
    <rPh sb="5" eb="7">
      <t>ヒリツ</t>
    </rPh>
    <rPh sb="9" eb="11">
      <t>ルイジ</t>
    </rPh>
    <rPh sb="11" eb="13">
      <t>ダンタイ</t>
    </rPh>
    <rPh sb="14" eb="16">
      <t>ヒカク</t>
    </rPh>
    <rPh sb="17" eb="18">
      <t>タカ</t>
    </rPh>
    <rPh sb="19" eb="21">
      <t>スイジュン</t>
    </rPh>
    <rPh sb="25" eb="27">
      <t>ヒョウジュン</t>
    </rPh>
    <rPh sb="27" eb="29">
      <t>ザイセイ</t>
    </rPh>
    <rPh sb="29" eb="31">
      <t>キボ</t>
    </rPh>
    <rPh sb="34" eb="35">
      <t>ヨコ</t>
    </rPh>
    <rPh sb="38" eb="39">
      <t>ナカ</t>
    </rPh>
    <rPh sb="41" eb="44">
      <t>チホウサイ</t>
    </rPh>
    <rPh sb="44" eb="46">
      <t>ゲンザイ</t>
    </rPh>
    <rPh sb="46" eb="47">
      <t>タカ</t>
    </rPh>
    <rPh sb="47" eb="49">
      <t>ショウライ</t>
    </rPh>
    <rPh sb="49" eb="51">
      <t>フタン</t>
    </rPh>
    <rPh sb="51" eb="52">
      <t>ガク</t>
    </rPh>
    <rPh sb="53" eb="54">
      <t>ゲン</t>
    </rPh>
    <rPh sb="63" eb="66">
      <t>ゼンネンド</t>
    </rPh>
    <rPh sb="66" eb="68">
      <t>タイヒ</t>
    </rPh>
    <rPh sb="76" eb="78">
      <t>カイゼン</t>
    </rPh>
    <rPh sb="86" eb="88">
      <t>ジッシツ</t>
    </rPh>
    <rPh sb="88" eb="91">
      <t>コウサイヒ</t>
    </rPh>
    <rPh sb="91" eb="93">
      <t>ヒリツ</t>
    </rPh>
    <rPh sb="99" eb="101">
      <t>ルイジ</t>
    </rPh>
    <rPh sb="101" eb="103">
      <t>ダンタイ</t>
    </rPh>
    <rPh sb="104" eb="106">
      <t>ヒカク</t>
    </rPh>
    <rPh sb="107" eb="108">
      <t>ヒク</t>
    </rPh>
    <rPh sb="109" eb="111">
      <t>スイジュン</t>
    </rPh>
    <rPh sb="115" eb="117">
      <t>ショウライ</t>
    </rPh>
    <rPh sb="117" eb="119">
      <t>フタン</t>
    </rPh>
    <rPh sb="119" eb="121">
      <t>ヒリツ</t>
    </rPh>
    <rPh sb="122" eb="124">
      <t>テイカ</t>
    </rPh>
    <rPh sb="124" eb="126">
      <t>ケイコウ</t>
    </rPh>
    <rPh sb="132" eb="134">
      <t>ジッシツ</t>
    </rPh>
    <rPh sb="134" eb="136">
      <t>コウサイ</t>
    </rPh>
    <rPh sb="136" eb="138">
      <t>ヒリツ</t>
    </rPh>
    <rPh sb="143" eb="145">
      <t>コンゴ</t>
    </rPh>
    <rPh sb="145" eb="147">
      <t>テイカ</t>
    </rPh>
    <rPh sb="150" eb="152">
      <t>ソウテイ</t>
    </rPh>
    <rPh sb="155" eb="158">
      <t>ゼンネンド</t>
    </rPh>
    <rPh sb="158" eb="160">
      <t>タイヒ</t>
    </rPh>
    <rPh sb="169" eb="171">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</si>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</sst>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40879</c:v>
                </c:pt>
                <c:pt idx="3">
                  <c:v>42651</c:v>
                </c:pt>
                <c:pt idx="4">
                  <c:v>43226</c:v>
                </c:pt>
              </c:numCache>
            </c:numRef>
          </c:val>
          <c:smooth val="0"/>
          <c:extLst>
            <c:ext xmlns:c16="http://schemas.microsoft.com/office/drawing/2014/chart" uri="{C3380CC4-5D6E-409C-BE32-E72D297353CC}">
              <c16:uniqueId val="{00000000-FA70-4E7F-905C-B7A5890AB2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17910</c:v>
                </c:pt>
                <c:pt idx="1">
                  <c:v>23966</c:v>
                </c:pt>
                <c:pt idx="2">
                  <c:v>31613</c:v>
                </c:pt>
                <c:pt idx="3">
                  <c:v>21859</c:v>
                </c:pt>
                <c:pt idx="4">
                  <c:v>53830</c:v>
                </c:pt>
              </c:numCache>
            </c:numRef>
          </c:val>
          <c:smooth val="0"/>
          <c:extLst>
            <c:ext xmlns:c16="http://schemas.microsoft.com/office/drawing/2014/chart" uri="{C3380CC4-5D6E-409C-BE32-E72D297353CC}">
              <c16:uniqueId val="{00000001-FA70-4E7F-905C-B7A5890AB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7.28</c:v>
                </c:pt>
                <c:pt idx="1">
                  <c:v>7.1</c:v>
                </c:pt>
                <c:pt idx="2">
                  <c:v>8.85</c:v>
                </c:pt>
                <c:pt idx="3">
                  <c:v>10.99</c:v>
                </c:pt>
                <c:pt idx="4">
                  <c:v>8.1999999999999993</c:v>
                </c:pt>
              </c:numCache>
            </c:numRef>
          </c:val>
          <c:extLst>
            <c:ext xmlns:c16="http://schemas.microsoft.com/office/drawing/2014/chart" uri="{C3380CC4-5D6E-409C-BE32-E72D297353CC}">
              <c16:uniqueId val="{00000000-B2C9-4BA1-99DE-F8780DED79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5.92</c:v>
                </c:pt>
                <c:pt idx="1">
                  <c:v>8.69</c:v>
                </c:pt>
                <c:pt idx="2">
                  <c:v>9.33</c:v>
                </c:pt>
                <c:pt idx="3">
                  <c:v>11.63</c:v>
                </c:pt>
                <c:pt idx="4">
                  <c:v>13.7</c:v>
                </c:pt>
              </c:numCache>
            </c:numRef>
          </c:val>
          <c:extLst>
            <c:ext xmlns:c16="http://schemas.microsoft.com/office/drawing/2014/chart" uri="{C3380CC4-5D6E-409C-BE32-E72D297353CC}">
              <c16:uniqueId val="{00000001-B2C9-4BA1-99DE-F8780DED79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1.51</c:v>
                </c:pt>
                <c:pt idx="1">
                  <c:v>3.09</c:v>
                </c:pt>
                <c:pt idx="2">
                  <c:v>3</c:v>
                </c:pt>
                <c:pt idx="3">
                  <c:v>4.3099999999999996</c:v>
                </c:pt>
                <c:pt idx="4">
                  <c:v>-1.01</c:v>
                </c:pt>
              </c:numCache>
            </c:numRef>
          </c:val>
          <c:smooth val="0"/>
          <c:extLst>
            <c:ext xmlns:c16="http://schemas.microsoft.com/office/drawing/2014/chart" uri="{C3380CC4-5D6E-409C-BE32-E72D297353CC}">
              <c16:uniqueId val="{00000002-B2C9-4BA1-99DE-F8780DED79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35-4D78-B595-D60B859E40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35-4D78-B595-D60B859E40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35-4D78-B595-D60B859E40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35-4D78-B595-D60B859E40E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635-4D78-B595-D60B859E40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0.03</c:v>
                </c:pt>
                <c:pt idx="6">
                  <c:v>#N/A</c:v>
                </c:pt>
                <c:pt idx="7">
                  <c:v>0.06</c:v>
                </c:pt>
                <c:pt idx="8">
                  <c:v>#N/A</c:v>
                </c:pt>
                <c:pt idx="9">
                  <c:v>0.09</c:v>
                </c:pt>
              </c:numCache>
            </c:numRef>
          </c:val>
          <c:extLst>
            <c:ext xmlns:c16="http://schemas.microsoft.com/office/drawing/2014/chart" uri="{C3380CC4-5D6E-409C-BE32-E72D297353CC}">
              <c16:uniqueId val="{00000005-2635-4D78-B595-D60B859E40E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0.1</c:v>
                </c:pt>
                <c:pt idx="4">
                  <c:v>#N/A</c:v>
                </c:pt>
                <c:pt idx="5">
                  <c:v>0.14000000000000001</c:v>
                </c:pt>
                <c:pt idx="6">
                  <c:v>#N/A</c:v>
                </c:pt>
                <c:pt idx="7">
                  <c:v>0.28000000000000003</c:v>
                </c:pt>
                <c:pt idx="8">
                  <c:v>#N/A</c:v>
                </c:pt>
                <c:pt idx="9">
                  <c:v>0.35</c:v>
                </c:pt>
              </c:numCache>
            </c:numRef>
          </c:val>
          <c:extLst>
            <c:ext xmlns:c16="http://schemas.microsoft.com/office/drawing/2014/chart" uri="{C3380CC4-5D6E-409C-BE32-E72D297353CC}">
              <c16:uniqueId val="{00000006-2635-4D78-B595-D60B859E40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0.14000000000000001</c:v>
                </c:pt>
                <c:pt idx="2">
                  <c:v>#N/A</c:v>
                </c:pt>
                <c:pt idx="3">
                  <c:v>0.14000000000000001</c:v>
                </c:pt>
                <c:pt idx="4">
                  <c:v>#N/A</c:v>
                </c:pt>
                <c:pt idx="5">
                  <c:v>0.53</c:v>
                </c:pt>
                <c:pt idx="6">
                  <c:v>#N/A</c:v>
                </c:pt>
                <c:pt idx="7">
                  <c:v>0.61</c:v>
                </c:pt>
                <c:pt idx="8">
                  <c:v>#N/A</c:v>
                </c:pt>
                <c:pt idx="9">
                  <c:v>0.38</c:v>
                </c:pt>
              </c:numCache>
            </c:numRef>
          </c:val>
          <c:extLst>
            <c:ext xmlns:c16="http://schemas.microsoft.com/office/drawing/2014/chart" uri="{C3380CC4-5D6E-409C-BE32-E72D297353CC}">
              <c16:uniqueId val="{00000007-2635-4D78-B595-D60B859E40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0.78</c:v>
                </c:pt>
                <c:pt idx="2">
                  <c:v>#N/A</c:v>
                </c:pt>
                <c:pt idx="3">
                  <c:v>2.29</c:v>
                </c:pt>
                <c:pt idx="4">
                  <c:v>#N/A</c:v>
                </c:pt>
                <c:pt idx="5">
                  <c:v>0.23</c:v>
                </c:pt>
                <c:pt idx="6">
                  <c:v>#N/A</c:v>
                </c:pt>
                <c:pt idx="7">
                  <c:v>0.74</c:v>
                </c:pt>
                <c:pt idx="8">
                  <c:v>#N/A</c:v>
                </c:pt>
                <c:pt idx="9">
                  <c:v>0.43</c:v>
                </c:pt>
              </c:numCache>
            </c:numRef>
          </c:val>
          <c:extLst>
            <c:ext xmlns:c16="http://schemas.microsoft.com/office/drawing/2014/chart" uri="{C3380CC4-5D6E-409C-BE32-E72D297353CC}">
              <c16:uniqueId val="{00000008-2635-4D78-B595-D60B859E40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7.28</c:v>
                </c:pt>
                <c:pt idx="2">
                  <c:v>#N/A</c:v>
                </c:pt>
                <c:pt idx="3">
                  <c:v>7.09</c:v>
                </c:pt>
                <c:pt idx="4">
                  <c:v>#N/A</c:v>
                </c:pt>
                <c:pt idx="5">
                  <c:v>8.84</c:v>
                </c:pt>
                <c:pt idx="6">
                  <c:v>#N/A</c:v>
                </c:pt>
                <c:pt idx="7">
                  <c:v>10.99</c:v>
                </c:pt>
                <c:pt idx="8">
                  <c:v>#N/A</c:v>
                </c:pt>
                <c:pt idx="9">
                  <c:v>8.19</c:v>
                </c:pt>
              </c:numCache>
            </c:numRef>
          </c:val>
          <c:extLst>
            <c:ext xmlns:c16="http://schemas.microsoft.com/office/drawing/2014/chart" uri="{C3380CC4-5D6E-409C-BE32-E72D297353CC}">
              <c16:uniqueId val="{00000009-2635-4D78-B595-D60B859E40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2582</c:v>
                </c:pt>
                <c:pt idx="5">
                  <c:v>2206</c:v>
                </c:pt>
                <c:pt idx="8">
                  <c:v>2263</c:v>
                </c:pt>
                <c:pt idx="11">
                  <c:v>2327</c:v>
                </c:pt>
                <c:pt idx="14">
                  <c:v>2244</c:v>
                </c:pt>
              </c:numCache>
            </c:numRef>
          </c:val>
          <c:extLst>
            <c:ext xmlns:c16="http://schemas.microsoft.com/office/drawing/2014/chart" uri="{C3380CC4-5D6E-409C-BE32-E72D297353CC}">
              <c16:uniqueId val="{00000000-497C-4FB0-A349-94129E2620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C-4FB0-A349-94129E2620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35</c:v>
                </c:pt>
                <c:pt idx="6">
                  <c:v>12</c:v>
                </c:pt>
                <c:pt idx="9">
                  <c:v>25</c:v>
                </c:pt>
                <c:pt idx="12">
                  <c:v>123</c:v>
                </c:pt>
              </c:numCache>
            </c:numRef>
          </c:val>
          <c:extLst>
            <c:ext xmlns:c16="http://schemas.microsoft.com/office/drawing/2014/chart" uri="{C3380CC4-5D6E-409C-BE32-E72D297353CC}">
              <c16:uniqueId val="{00000002-497C-4FB0-A349-94129E2620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40</c:v>
                </c:pt>
                <c:pt idx="3">
                  <c:v>39</c:v>
                </c:pt>
                <c:pt idx="6">
                  <c:v>42</c:v>
                </c:pt>
                <c:pt idx="9">
                  <c:v>40</c:v>
                </c:pt>
                <c:pt idx="12">
                  <c:v>36</c:v>
                </c:pt>
              </c:numCache>
            </c:numRef>
          </c:val>
          <c:extLst>
            <c:ext xmlns:c16="http://schemas.microsoft.com/office/drawing/2014/chart" uri="{C3380CC4-5D6E-409C-BE32-E72D297353CC}">
              <c16:uniqueId val="{00000003-497C-4FB0-A349-94129E2620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c:v>
                </c:pt>
                <c:pt idx="3">
                  <c:v>107</c:v>
                </c:pt>
                <c:pt idx="6">
                  <c:v>101</c:v>
                </c:pt>
                <c:pt idx="9">
                  <c:v>97</c:v>
                </c:pt>
                <c:pt idx="12">
                  <c:v>96</c:v>
                </c:pt>
              </c:numCache>
            </c:numRef>
          </c:val>
          <c:extLst>
            <c:ext xmlns:c16="http://schemas.microsoft.com/office/drawing/2014/chart" uri="{C3380CC4-5D6E-409C-BE32-E72D297353CC}">
              <c16:uniqueId val="{00000004-497C-4FB0-A349-94129E2620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C-4FB0-A349-94129E2620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C-4FB0-A349-94129E2620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2938</c:v>
                </c:pt>
                <c:pt idx="3">
                  <c:v>2740</c:v>
                </c:pt>
                <c:pt idx="6">
                  <c:v>2672</c:v>
                </c:pt>
                <c:pt idx="9">
                  <c:v>2680</c:v>
                </c:pt>
                <c:pt idx="12">
                  <c:v>2503</c:v>
                </c:pt>
              </c:numCache>
            </c:numRef>
          </c:val>
          <c:extLst>
            <c:ext xmlns:c16="http://schemas.microsoft.com/office/drawing/2014/chart" uri="{C3380CC4-5D6E-409C-BE32-E72D297353CC}">
              <c16:uniqueId val="{00000007-497C-4FB0-A349-94129E2620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554</c:v>
                </c:pt>
                <c:pt idx="2">
                  <c:v>#N/A</c:v>
                </c:pt>
                <c:pt idx="3">
                  <c:v>#N/A</c:v>
                </c:pt>
                <c:pt idx="4">
                  <c:v>715</c:v>
                </c:pt>
                <c:pt idx="5">
                  <c:v>#N/A</c:v>
                </c:pt>
                <c:pt idx="6">
                  <c:v>#N/A</c:v>
                </c:pt>
                <c:pt idx="7">
                  <c:v>564</c:v>
                </c:pt>
                <c:pt idx="8">
                  <c:v>#N/A</c:v>
                </c:pt>
                <c:pt idx="9">
                  <c:v>#N/A</c:v>
                </c:pt>
                <c:pt idx="10">
                  <c:v>515</c:v>
                </c:pt>
                <c:pt idx="11">
                  <c:v>#N/A</c:v>
                </c:pt>
                <c:pt idx="12">
                  <c:v>#N/A</c:v>
                </c:pt>
                <c:pt idx="13">
                  <c:v>514</c:v>
                </c:pt>
                <c:pt idx="14">
                  <c:v>#N/A</c:v>
                </c:pt>
              </c:numCache>
            </c:numRef>
          </c:val>
          <c:smooth val="0"/>
          <c:extLst>
            <c:ext xmlns:c16="http://schemas.microsoft.com/office/drawing/2014/chart" uri="{C3380CC4-5D6E-409C-BE32-E72D297353CC}">
              <c16:uniqueId val="{00000008-497C-4FB0-A349-94129E2620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14545</c:v>
                </c:pt>
                <c:pt idx="5">
                  <c:v>13437</c:v>
                </c:pt>
                <c:pt idx="8">
                  <c:v>12349</c:v>
                </c:pt>
                <c:pt idx="11">
                  <c:v>11097</c:v>
                </c:pt>
                <c:pt idx="14">
                  <c:v>10245</c:v>
                </c:pt>
              </c:numCache>
            </c:numRef>
          </c:val>
          <c:extLst>
            <c:ext xmlns:c16="http://schemas.microsoft.com/office/drawing/2014/chart" uri="{C3380CC4-5D6E-409C-BE32-E72D297353CC}">
              <c16:uniqueId val="{00000000-7B9A-444F-AD18-F69FD06579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9263</c:v>
                </c:pt>
                <c:pt idx="5">
                  <c:v>8740</c:v>
                </c:pt>
                <c:pt idx="8">
                  <c:v>7698</c:v>
                </c:pt>
                <c:pt idx="11">
                  <c:v>7399</c:v>
                </c:pt>
                <c:pt idx="14">
                  <c:v>7492</c:v>
                </c:pt>
              </c:numCache>
            </c:numRef>
          </c:val>
          <c:extLst>
            <c:ext xmlns:c16="http://schemas.microsoft.com/office/drawing/2014/chart" uri="{C3380CC4-5D6E-409C-BE32-E72D297353CC}">
              <c16:uniqueId val="{00000001-7B9A-444F-AD18-F69FD06579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4832</c:v>
                </c:pt>
                <c:pt idx="5">
                  <c:v>6049</c:v>
                </c:pt>
                <c:pt idx="8">
                  <c:v>7062</c:v>
                </c:pt>
                <c:pt idx="11">
                  <c:v>8011</c:v>
                </c:pt>
                <c:pt idx="14">
                  <c:v>8978</c:v>
                </c:pt>
              </c:numCache>
            </c:numRef>
          </c:val>
          <c:extLst>
            <c:ext xmlns:c16="http://schemas.microsoft.com/office/drawing/2014/chart" uri="{C3380CC4-5D6E-409C-BE32-E72D297353CC}">
              <c16:uniqueId val="{00000002-7B9A-444F-AD18-F69FD06579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9A-444F-AD18-F69FD06579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9A-444F-AD18-F69FD06579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9A-444F-AD18-F69FD06579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3796</c:v>
                </c:pt>
                <c:pt idx="3">
                  <c:v>3823</c:v>
                </c:pt>
                <c:pt idx="6">
                  <c:v>3885</c:v>
                </c:pt>
                <c:pt idx="9">
                  <c:v>3836</c:v>
                </c:pt>
                <c:pt idx="12">
                  <c:v>3928</c:v>
                </c:pt>
              </c:numCache>
            </c:numRef>
          </c:val>
          <c:extLst>
            <c:ext xmlns:c16="http://schemas.microsoft.com/office/drawing/2014/chart" uri="{C3380CC4-5D6E-409C-BE32-E72D297353CC}">
              <c16:uniqueId val="{00000006-7B9A-444F-AD18-F69FD06579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260</c:v>
                </c:pt>
                <c:pt idx="3">
                  <c:v>215</c:v>
                </c:pt>
                <c:pt idx="6">
                  <c:v>172</c:v>
                </c:pt>
                <c:pt idx="9">
                  <c:v>133</c:v>
                </c:pt>
                <c:pt idx="12">
                  <c:v>1012</c:v>
                </c:pt>
              </c:numCache>
            </c:numRef>
          </c:val>
          <c:extLst>
            <c:ext xmlns:c16="http://schemas.microsoft.com/office/drawing/2014/chart" uri="{C3380CC4-5D6E-409C-BE32-E72D297353CC}">
              <c16:uniqueId val="{00000007-7B9A-444F-AD18-F69FD06579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1190</c:v>
                </c:pt>
                <c:pt idx="3">
                  <c:v>1119</c:v>
                </c:pt>
                <c:pt idx="6">
                  <c:v>1055</c:v>
                </c:pt>
                <c:pt idx="9">
                  <c:v>987</c:v>
                </c:pt>
                <c:pt idx="12">
                  <c:v>917</c:v>
                </c:pt>
              </c:numCache>
            </c:numRef>
          </c:val>
          <c:extLst>
            <c:ext xmlns:c16="http://schemas.microsoft.com/office/drawing/2014/chart" uri="{C3380CC4-5D6E-409C-BE32-E72D297353CC}">
              <c16:uniqueId val="{00000008-7B9A-444F-AD18-F69FD06579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2066</c:v>
                </c:pt>
                <c:pt idx="3">
                  <c:v>2132</c:v>
                </c:pt>
                <c:pt idx="6">
                  <c:v>1623</c:v>
                </c:pt>
                <c:pt idx="9">
                  <c:v>1661</c:v>
                </c:pt>
                <c:pt idx="12">
                  <c:v>943</c:v>
                </c:pt>
              </c:numCache>
            </c:numRef>
          </c:val>
          <c:extLst>
            <c:ext xmlns:c16="http://schemas.microsoft.com/office/drawing/2014/chart" uri="{C3380CC4-5D6E-409C-BE32-E72D297353CC}">
              <c16:uniqueId val="{00000009-7B9A-444F-AD18-F69FD06579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28186</c:v>
                </c:pt>
                <c:pt idx="3">
                  <c:v>26145</c:v>
                </c:pt>
                <c:pt idx="6">
                  <c:v>24201</c:v>
                </c:pt>
                <c:pt idx="9">
                  <c:v>21915</c:v>
                </c:pt>
                <c:pt idx="12">
                  <c:v>21511</c:v>
                </c:pt>
              </c:numCache>
            </c:numRef>
          </c:val>
          <c:extLst>
            <c:ext xmlns:c16="http://schemas.microsoft.com/office/drawing/2014/chart" uri="{C3380CC4-5D6E-409C-BE32-E72D297353CC}">
              <c16:uniqueId val="{0000000A-7B9A-444F-AD18-F69FD06579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6858</c:v>
                </c:pt>
                <c:pt idx="2">
                  <c:v>#N/A</c:v>
                </c:pt>
                <c:pt idx="3">
                  <c:v>#N/A</c:v>
                </c:pt>
                <c:pt idx="4">
                  <c:v>5207</c:v>
                </c:pt>
                <c:pt idx="5">
                  <c:v>#N/A</c:v>
                </c:pt>
                <c:pt idx="6">
                  <c:v>#N/A</c:v>
                </c:pt>
                <c:pt idx="7">
                  <c:v>3827</c:v>
                </c:pt>
                <c:pt idx="8">
                  <c:v>#N/A</c:v>
                </c:pt>
                <c:pt idx="9">
                  <c:v>#N/A</c:v>
                </c:pt>
                <c:pt idx="10">
                  <c:v>2025</c:v>
                </c:pt>
                <c:pt idx="11">
                  <c:v>#N/A</c:v>
                </c:pt>
                <c:pt idx="12">
                  <c:v>#N/A</c:v>
                </c:pt>
                <c:pt idx="13">
                  <c:v>1596</c:v>
                </c:pt>
                <c:pt idx="14">
                  <c:v>#N/A</c:v>
                </c:pt>
              </c:numCache>
            </c:numRef>
          </c:val>
          <c:smooth val="0"/>
          <c:extLst>
            <c:ext xmlns:c16="http://schemas.microsoft.com/office/drawing/2014/chart" uri="{C3380CC4-5D6E-409C-BE32-E72D297353CC}">
              <c16:uniqueId val="{0000000B-7B9A-444F-AD18-F69FD06579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2108</c:v>
                </c:pt>
                <c:pt idx="1">
                  <c:v>2608</c:v>
                </c:pt>
                <c:pt idx="2">
                  <c:v>3034</c:v>
                </c:pt>
              </c:numCache>
            </c:numRef>
          </c:val>
          <c:extLst>
            <c:ext xmlns:c16="http://schemas.microsoft.com/office/drawing/2014/chart" uri="{C3380CC4-5D6E-409C-BE32-E72D297353CC}">
              <c16:uniqueId val="{00000000-CAFD-4935-A5F8-8BA83AE654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AFD-4935-A5F8-8BA83AE654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4370</c:v>
                </c:pt>
                <c:pt idx="1">
                  <c:v>4707</c:v>
                </c:pt>
                <c:pt idx="2">
                  <c:v>5274</c:v>
                </c:pt>
              </c:numCache>
            </c:numRef>
          </c:val>
          <c:extLst>
            <c:ext xmlns:c16="http://schemas.microsoft.com/office/drawing/2014/chart" uri="{C3380CC4-5D6E-409C-BE32-E72D297353CC}">
              <c16:uniqueId val="{00000002-CAFD-4935-A5F8-8BA83AE654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{D9000F2F-F987-4BBA-B58A-027200A2DF30}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6E-48BA-83E6-2918D5EA42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{4ABE1CF1-362A-4FB8-9B58-96C75807C97F}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6E-48BA-83E6-2918D5EA42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{E2F3B2EA-4FB0-4F54-B4DC-6E4C7C08EB58}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6E-48BA-83E6-2918D5EA42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{31F40DF4-1038-4278-8602-FB9A212460BE}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6E-48BA-83E6-2918D5EA42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{33E06F6B-CA21-4EB7-A649-E188860BEE17}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6E-48BA-83E6-2918D5EA42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{A08F2AA4-32F1-4636-AAAF-C3F6CA2107A5}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6E-48BA-83E6-2918D5EA42A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{F625B647-2278-46E4-93E9-E3F9D25BB483}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6E-48BA-83E6-2918D5EA42A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{FF22B302-5491-487D-91E7-AE41F08A5F9A}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6E-48BA-83E6-2918D5EA42A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{0D20C9FD-10DA-4B7D-949F-AAF3CF408AED}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6E-48BA-83E6-2918D5EA42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67.599999999999994</c:v>
                </c:pt>
                <c:pt idx="24">
                  <c:v>68.7</c:v>
                </c:pt>
                <c:pt idx="32">
                  <c:v>69.599999999999994</c:v>
                </c:pt>
              </c:numCache>
            </c:numRef>
          </c:xVal>
          <c:yVal>
            <c:numRef>
              <c:f>公会計指標分析・財政指標組合せ分析表!$BP$51:$DC$51</c:f>
              <c:numCache>
                <c:formatCode>#,##0.0;"▲ "#,##0.0</c:formatCode>
                <c:ptCount val="40"/>
                <c:pt idx="16">
                  <c:v>18</c:v>
                </c:pt>
                <c:pt idx="24">
                  <c:v>9.6</c:v>
                </c:pt>
                <c:pt idx="32">
                  <c:v>7.6</c:v>
                </c:pt>
              </c:numCache>
            </c:numRef>
          </c:yVal>
          <c:smooth val="0"/>
          <c:extLst>
            <c:ext xmlns:c16="http://schemas.microsoft.com/office/drawing/2014/chart" uri="{C3380CC4-5D6E-409C-BE32-E72D297353CC}">
              <c16:uniqueId val="{00000009-306E-48BA-83E6-2918D5EA42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{0CB39FAE-E162-4BAC-8587-28422C613AAC}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6E-48BA-83E6-2918D5EA42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{0469A4D7-1757-472A-A53E-E1AB6141C4D3}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6E-48BA-83E6-2918D5EA42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{DE7F864B-7661-443D-B5EB-9B687840FF60}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6E-48BA-83E6-2918D5EA42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{1188BE22-AF83-45AC-9CF5-80E8B22EF7E2}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6E-48BA-83E6-2918D5EA42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{3179D7F8-570A-4EED-ACF4-9EE7FB7278F1}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6E-48BA-83E6-2918D5EA42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{C7724EC5-1F38-4DBC-939A-81B71693BB39}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6E-48BA-83E6-2918D5EA42A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{7E0867A3-D389-4175-B693-261DDDD3319F}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6E-48BA-83E6-2918D5EA42A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{0E9039B5-E408-44E7-91B3-36CE4CC3A5B0}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6E-48BA-83E6-2918D5EA42A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{ADDDB86E-A77C-4EB2-B544-250E61E0EE4F}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6E-48BA-83E6-2918D5EA42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306E-48BA-83E6-2918D5EA42AE}"/>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5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{EB91C084-4173-49DA-8510-3C57553A8563}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123-4F57-B384-124B2B2456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{6BC7521E-33F6-4E95-99C7-2295F2EF44A2}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23-4F57-B384-124B2B2456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{114C653B-073E-4DF3-9335-A2CCE4A237E4}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23-4F57-B384-124B2B2456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{7E36FCE9-6680-43F7-9339-B114AE72DE6B}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23-4F57-B384-124B2B2456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{3D3C8BEE-62F6-427B-A0E8-40C269EB8756}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23-4F57-B384-124B2B24569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{7B915CE6-FFC3-49A6-B274-5175DDB5A152}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123-4F57-B384-124B2B24569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{37B4F5C1-D830-43EA-AA85-50B8DD37904A}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123-4F57-B384-124B2B24569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{53D8F0AE-C0A6-46CB-9D95-AC1FA80F8694}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123-4F57-B384-124B2B24569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{28D42DB7-B4CC-432A-A890-90FCB65F5D26}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123-4F57-B384-124B2B2456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3.1</c:v>
                </c:pt>
                <c:pt idx="16">
                  <c:v>3</c:v>
                </c:pt>
                <c:pt idx="24">
                  <c:v>2.8</c:v>
                </c:pt>
                <c:pt idx="32">
                  <c:v>2.5</c:v>
                </c:pt>
              </c:numCache>
            </c:numRef>
          </c:xVal>
          <c:yVal>
            <c:numRef>
              <c:f>公会計指標分析・財政指標組合せ分析表!$BP$73:$DC$73</c:f>
              <c:numCache>
                <c:formatCode>#,##0.0;"▲ "#,##0.0</c:formatCode>
                <c:ptCount val="40"/>
                <c:pt idx="0">
                  <c:v>35.700000000000003</c:v>
                </c:pt>
                <c:pt idx="8">
                  <c:v>25.6</c:v>
                </c:pt>
                <c:pt idx="16">
                  <c:v>18</c:v>
                </c:pt>
                <c:pt idx="24">
                  <c:v>9.6</c:v>
                </c:pt>
                <c:pt idx="32">
                  <c:v>7.6</c:v>
                </c:pt>
              </c:numCache>
            </c:numRef>
          </c:yVal>
          <c:smooth val="0"/>
          <c:extLst>
            <c:ext xmlns:c16="http://schemas.microsoft.com/office/drawing/2014/chart" uri="{C3380CC4-5D6E-409C-BE32-E72D297353CC}">
              <c16:uniqueId val="{00000009-C123-4F57-B384-124B2B2456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312819911963904E-2"/>
                  <c:y val="-5.4209103730580098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{96A500D1-36AE-4B5C-A677-77D09EC20708}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123-4F57-B384-124B2B2456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{2ECD200D-5A9B-4F6E-ADF8-6B4DA0F28A39}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23-4F57-B384-124B2B2456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{72B2DE15-9DF4-4CAF-BFF5-A9702CC7C6BD}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23-4F57-B384-124B2B2456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{23F78659-3FDE-4822-90A0-F168A243DBF8}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23-4F57-B384-124B2B2456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{6490C2E1-92D2-4860-A9FA-6D3B78A103B0}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23-4F57-B384-124B2B245697}"/>
                </c:ext>
              </c:extLst>
            </c:dLbl>
            <c:dLbl>
              <c:idx val="8"/>
              <c:layout>
                <c:manualLayout>
                  <c:x val="-2.6083163326257496E-2"/>
                  <c:y val="-7.062419044500778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{0E13CD21-C11C-4019-97EF-10E3847A0BA5}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123-4F57-B384-124B2B24569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{FFBCBE21-4943-408A-B43F-E9EE74B9A734}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123-4F57-B384-124B2B24569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{87276DE5-3F4F-42A2-917F-B6AFB95C55E8}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123-4F57-B384-124B2B24569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{90B19770-05E0-4F0B-B409-B0CC4E89C36C}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123-4F57-B384-124B2B2456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c:v>
                </c:pt>
                <c:pt idx="24">
                  <c:v>4.8</c:v>
                </c:pt>
                <c:pt idx="32">
                  <c:v>4.5</c:v>
                </c:pt>
              </c:numCache>
            </c:numRef>
          </c:xVal>
          <c:yVal>
            <c:numRef>
              <c:f>公会計指標分析・財政指標組合せ分析表!$BP$77:$DC$77</c:f>
              <c:numCache>
                <c:formatCode>#,##0.0;"▲ "#,##0.0</c:formatCode>
                <c:ptCount val="40"/>
                <c:pt idx="0">
                  <c:v>33.799999999999997</c:v>
                </c:pt>
                <c:pt idx="8">
                  <c:v>34.9</c:v>
                </c:pt>
                <c:pt idx="16">
                  <c:v>15</c:v>
                </c:pt>
                <c:pt idx="24">
                  <c:v>12.2</c:v>
                </c:pt>
                <c:pt idx="32">
                  <c:v>5</c:v>
                </c:pt>
              </c:numCache>
            </c:numRef>
          </c:yVal>
          <c:smooth val="0"/>
          <c:extLst>
            <c:ext xmlns:c16="http://schemas.microsoft.com/office/drawing/2014/chart" uri="{C3380CC4-5D6E-409C-BE32-E72D297353CC}">
              <c16:uniqueId val="{00000013-C123-4F57-B384-124B2B245697}"/>
            </c:ext>
          </c:extLst>
        </c:ser>
        <c:dLbls>
          <c:showLegendKey val="0"/>
          <c:showVal val="1"/>
          <c:showCatName val="0"/>
          <c:showSerName val="0"/>
          <c:showPercent val="0"/>
          <c:showBubbleSize val="0"/>
        </c:dLbls>
        <c:axId val="84219776"/>
        <c:axId val="84234240"/>
      </c:scatterChart>
      <c:valAx>
        <c:axId val="84219776"/>
        <c:scaling>
          <c:orientation val="minMax"/>
          <c:max val="7.6"/>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り、前年度同様「１」を超える状況となった。歳入面において、経営基盤の根幹となる市税収入の増等があったものの、前年度対比で増減はなかった。今後も大幅な増収が見込めない状況の中、駅周辺のまちづくりを推進し市税の安定的な収入を確保するとともに、庁舎及び公共施設の計画的かつ効率的な整備の実施、職員数の適正化等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124178</xdr:rowOff>
    </xdr:to>
    <xdr:cxnSp macro="">
      <xdr:nvCxnSpPr>
        <xdr:cNvPr id="72" name="直線コネクタ 71"/>
        <xdr:cNvCxnSpPr/>
      </xdr:nvCxnSpPr>
      <xdr:spPr>
        <a:xfrm flipV="1">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164395</xdr:rowOff>
    </xdr:to>
    <xdr:cxnSp macro="">
      <xdr:nvCxnSpPr>
        <xdr:cNvPr id="75" name="直線コネクタ 74"/>
        <xdr:cNvCxnSpPr/>
      </xdr:nvCxnSpPr>
      <xdr:spPr>
        <a:xfrm flipV="1">
          <a:off x="2336800" y="681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等においては、経営基盤の根幹となる市税収入等の増があったものの、税連動交付金が減となったことにより、減となった。一方、分子となる経常経費充当一般財源等は、人件費、物件費、扶助費、繰出金で増となり、経常収支比率については、前年度対比２．１ポイントの増、臨時財政対策債等の特例債を除いた状況においても同様となった。類似団体の平均を上回り、厳しい財政状況であることから、引き続き業務の民間委託化や職員数の適正化等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61214</xdr:rowOff>
    </xdr:to>
    <xdr:cxnSp macro="">
      <xdr:nvCxnSpPr>
        <xdr:cNvPr id="130" name="直線コネクタ 129"/>
        <xdr:cNvCxnSpPr/>
      </xdr:nvCxnSpPr>
      <xdr:spPr>
        <a:xfrm>
          <a:off x="4114800" y="1076121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131318</xdr:rowOff>
    </xdr:to>
    <xdr:cxnSp macro="">
      <xdr:nvCxnSpPr>
        <xdr:cNvPr id="133" name="直線コネクタ 132"/>
        <xdr:cNvCxnSpPr/>
      </xdr:nvCxnSpPr>
      <xdr:spPr>
        <a:xfrm>
          <a:off x="3225800" y="106840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54102</xdr:rowOff>
    </xdr:to>
    <xdr:cxnSp macro="">
      <xdr:nvCxnSpPr>
        <xdr:cNvPr id="136" name="直線コネクタ 135"/>
        <xdr:cNvCxnSpPr/>
      </xdr:nvCxnSpPr>
      <xdr:spPr>
        <a:xfrm>
          <a:off x="2336800" y="105923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140970</xdr:rowOff>
    </xdr:to>
    <xdr:cxnSp macro="">
      <xdr:nvCxnSpPr>
        <xdr:cNvPr id="139" name="直線コネクタ 138"/>
        <xdr:cNvCxnSpPr/>
      </xdr:nvCxnSpPr>
      <xdr:spPr>
        <a:xfrm flipV="1">
          <a:off x="1447800" y="1059230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52" name="テキスト ボックス 151"/>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4" name="テキスト ボックス 153"/>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56" name="テキスト ボックス 155"/>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期末・勤勉手当、非常勤報酬等の増により前年度対比１．４ポイントの増、物件費についても、基幹系システムのクラウド化による使用料、内部情報ネットワークのセキュリティ対策に係るネットワーク構築委託料等の増により、前年度対比０．３ポイントの増となった。人口１人あたりの決算額は、前年度より２４６円の減となり、類似団体の平均を下回っているが、引き続き給与制度の適正化や職員数の適正化に努めるとともに、業務の民間委託化等により、人件費と物件費のバランスをとりながら、コスト削減に努めて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41714</xdr:rowOff>
    </xdr:from>
    <xdr:to>
      <xdr:col>23</xdr:col>
      <xdr:colOff>133350</xdr:colOff>
      <xdr:row>83</xdr:row>
      <xdr:rowOff>44540</xdr:rowOff>
    </xdr:to>
    <xdr:cxnSp macro="">
      <xdr:nvCxnSpPr>
        <xdr:cNvPr id="195" name="直線コネクタ 194"/>
        <xdr:cNvCxnSpPr/>
      </xdr:nvCxnSpPr>
      <xdr:spPr>
        <a:xfrm flipV="1">
          <a:off x="4114800" y="14272064"/>
          <a:ext cx="8382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35451</xdr:rowOff>
    </xdr:from>
    <xdr:to>
      <xdr:col>19</xdr:col>
      <xdr:colOff>133350</xdr:colOff>
      <xdr:row>83</xdr:row>
      <xdr:rowOff>44540</xdr:rowOff>
    </xdr:to>
    <xdr:cxnSp macro="">
      <xdr:nvCxnSpPr>
        <xdr:cNvPr id="198" name="直線コネクタ 197"/>
        <xdr:cNvCxnSpPr/>
      </xdr:nvCxnSpPr>
      <xdr:spPr>
        <a:xfrm>
          <a:off x="3225800" y="14265801"/>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35451</xdr:rowOff>
    </xdr:from>
    <xdr:to>
      <xdr:col>15</xdr:col>
      <xdr:colOff>82550</xdr:colOff>
      <xdr:row>83</xdr:row>
      <xdr:rowOff>35624</xdr:rowOff>
    </xdr:to>
    <xdr:cxnSp macro="">
      <xdr:nvCxnSpPr>
        <xdr:cNvPr id="201" name="直線コネクタ 200"/>
        <xdr:cNvCxnSpPr/>
      </xdr:nvCxnSpPr>
      <xdr:spPr>
        <a:xfrm flipV="1">
          <a:off x="2336800" y="14265801"/>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35624</xdr:rowOff>
    </xdr:from>
    <xdr:to>
      <xdr:col>11</xdr:col>
      <xdr:colOff>31750</xdr:colOff>
      <xdr:row>83</xdr:row>
      <xdr:rowOff>43748</xdr:rowOff>
    </xdr:to>
    <xdr:cxnSp macro="">
      <xdr:nvCxnSpPr>
        <xdr:cNvPr id="204" name="直線コネクタ 203"/>
        <xdr:cNvCxnSpPr/>
      </xdr:nvCxnSpPr>
      <xdr:spPr>
        <a:xfrm flipV="1">
          <a:off x="1447800" y="1426597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85136</xdr:rowOff>
    </xdr:from>
    <xdr:to>
      <xdr:col>11</xdr:col>
      <xdr:colOff>82550</xdr:colOff>
      <xdr:row>84</xdr:row>
      <xdr:rowOff>15286</xdr:rowOff>
    </xdr:to>
    <xdr:sp macro="" textlink="">
      <xdr:nvSpPr>
        <xdr:cNvPr id="205" name="フローチャート: 判断 204"/>
        <xdr:cNvSpPr/>
      </xdr:nvSpPr>
      <xdr:spPr>
        <a:xfrm>
          <a:off x="2286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xdr:rowOff>
    </xdr:from>
    <xdr:ext cx="762000" cy="259045"/>
    <xdr:sp macro="" textlink="">
      <xdr:nvSpPr>
        <xdr:cNvPr id="206" name="テキスト ボックス 205"/>
        <xdr:cNvSpPr txBox="1"/>
      </xdr:nvSpPr>
      <xdr:spPr>
        <a:xfrm>
          <a:off x="1955800" y="1440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162364</xdr:rowOff>
    </xdr:from>
    <xdr:to>
      <xdr:col>23</xdr:col>
      <xdr:colOff>184150</xdr:colOff>
      <xdr:row>83</xdr:row>
      <xdr:rowOff>92514</xdr:rowOff>
    </xdr:to>
    <xdr:sp macro="" textlink="">
      <xdr:nvSpPr>
        <xdr:cNvPr id="214" name="楕円 213"/>
        <xdr:cNvSpPr/>
      </xdr:nvSpPr>
      <xdr:spPr>
        <a:xfrm>
          <a:off x="4902200" y="142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7441</xdr:rowOff>
    </xdr:from>
    <xdr:ext cx="762000" cy="259045"/>
    <xdr:sp macro="" textlink="">
      <xdr:nvSpPr>
        <xdr:cNvPr id="215" name="人件費・物件費等の状況該当値テキスト"/>
        <xdr:cNvSpPr txBox="1"/>
      </xdr:nvSpPr>
      <xdr:spPr>
        <a:xfrm>
          <a:off x="5041900" y="1406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165190</xdr:rowOff>
    </xdr:from>
    <xdr:to>
      <xdr:col>19</xdr:col>
      <xdr:colOff>184150</xdr:colOff>
      <xdr:row>83</xdr:row>
      <xdr:rowOff>95340</xdr:rowOff>
    </xdr:to>
    <xdr:sp macro="" textlink="">
      <xdr:nvSpPr>
        <xdr:cNvPr id="216" name="楕円 215"/>
        <xdr:cNvSpPr/>
      </xdr:nvSpPr>
      <xdr:spPr>
        <a:xfrm>
          <a:off x="4064000" y="142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105517</xdr:rowOff>
    </xdr:from>
    <xdr:ext cx="736600" cy="259045"/>
    <xdr:sp macro="" textlink="">
      <xdr:nvSpPr>
        <xdr:cNvPr id="217" name="テキスト ボックス 216"/>
        <xdr:cNvSpPr txBox="1"/>
      </xdr:nvSpPr>
      <xdr:spPr>
        <a:xfrm>
          <a:off x="3733800" y="139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156101</xdr:rowOff>
    </xdr:from>
    <xdr:to>
      <xdr:col>15</xdr:col>
      <xdr:colOff>133350</xdr:colOff>
      <xdr:row>83</xdr:row>
      <xdr:rowOff>86251</xdr:rowOff>
    </xdr:to>
    <xdr:sp macro="" textlink="">
      <xdr:nvSpPr>
        <xdr:cNvPr id="218" name="楕円 217"/>
        <xdr:cNvSpPr/>
      </xdr:nvSpPr>
      <xdr:spPr>
        <a:xfrm>
          <a:off x="3175000" y="142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96428</xdr:rowOff>
    </xdr:from>
    <xdr:ext cx="762000" cy="259045"/>
    <xdr:sp macro="" textlink="">
      <xdr:nvSpPr>
        <xdr:cNvPr id="219" name="テキスト ボックス 218"/>
        <xdr:cNvSpPr txBox="1"/>
      </xdr:nvSpPr>
      <xdr:spPr>
        <a:xfrm>
          <a:off x="2844800" y="1398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156274</xdr:rowOff>
    </xdr:from>
    <xdr:to>
      <xdr:col>11</xdr:col>
      <xdr:colOff>82550</xdr:colOff>
      <xdr:row>83</xdr:row>
      <xdr:rowOff>86424</xdr:rowOff>
    </xdr:to>
    <xdr:sp macro="" textlink="">
      <xdr:nvSpPr>
        <xdr:cNvPr id="220" name="楕円 219"/>
        <xdr:cNvSpPr/>
      </xdr:nvSpPr>
      <xdr:spPr>
        <a:xfrm>
          <a:off x="2286000" y="142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96601</xdr:rowOff>
    </xdr:from>
    <xdr:ext cx="762000" cy="259045"/>
    <xdr:sp macro="" textlink="">
      <xdr:nvSpPr>
        <xdr:cNvPr id="221" name="テキスト ボックス 220"/>
        <xdr:cNvSpPr txBox="1"/>
      </xdr:nvSpPr>
      <xdr:spPr>
        <a:xfrm>
          <a:off x="1955800" y="139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164398</xdr:rowOff>
    </xdr:from>
    <xdr:to>
      <xdr:col>7</xdr:col>
      <xdr:colOff>31750</xdr:colOff>
      <xdr:row>83</xdr:row>
      <xdr:rowOff>94548</xdr:rowOff>
    </xdr:to>
    <xdr:sp macro="" textlink="">
      <xdr:nvSpPr>
        <xdr:cNvPr id="222" name="楕円 221"/>
        <xdr:cNvSpPr/>
      </xdr:nvSpPr>
      <xdr:spPr>
        <a:xfrm>
          <a:off x="1397000" y="142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104725</xdr:rowOff>
    </xdr:from>
    <xdr:ext cx="762000" cy="259045"/>
    <xdr:sp macro="" textlink="">
      <xdr:nvSpPr>
        <xdr:cNvPr id="223" name="テキスト ボックス 222"/>
        <xdr:cNvSpPr txBox="1"/>
      </xdr:nvSpPr>
      <xdr:spPr>
        <a:xfrm>
          <a:off x="1066800" y="139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０．２ポイント低い水準にあるものの、依然として高い水準にとどまっている。この主たる原因は給与構造の見直しの遅れと年功的要素の強い給与体系にあった。そのため平成２３年４月に都表移行及び級格付け者の見直し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また、平成２７年４月には国の給与制度の総合的見直しに対して、東京都人事委員会勧告に準拠し、現給保証は措置せず平均１．７％引下げを実施した。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今後も、東京都人事委員会勧告に準拠した見直しを実施していく。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120650</xdr:rowOff>
    </xdr:to>
    <xdr:cxnSp macro="">
      <xdr:nvCxnSpPr>
        <xdr:cNvPr id="257" name="直線コネクタ 256"/>
        <xdr:cNvCxnSpPr/>
      </xdr:nvCxnSpPr>
      <xdr:spPr>
        <a:xfrm flipV="1">
          <a:off x="16179800" y="1504738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56445</xdr:rowOff>
    </xdr:to>
    <xdr:cxnSp macro="">
      <xdr:nvCxnSpPr>
        <xdr:cNvPr id="260" name="直線コネクタ 259"/>
        <xdr:cNvCxnSpPr/>
      </xdr:nvCxnSpPr>
      <xdr:spPr>
        <a:xfrm flipV="1">
          <a:off x="15290800" y="152082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56445</xdr:rowOff>
    </xdr:from>
    <xdr:to>
      <xdr:col>72</xdr:col>
      <xdr:colOff>203200</xdr:colOff>
      <xdr:row>89</xdr:row>
      <xdr:rowOff>96661</xdr:rowOff>
    </xdr:to>
    <xdr:cxnSp macro="">
      <xdr:nvCxnSpPr>
        <xdr:cNvPr id="263" name="直線コネクタ 262"/>
        <xdr:cNvCxnSpPr/>
      </xdr:nvCxnSpPr>
      <xdr:spPr>
        <a:xfrm flipV="1">
          <a:off x="14401800" y="153154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96661</xdr:rowOff>
    </xdr:to>
    <xdr:cxnSp macro="">
      <xdr:nvCxnSpPr>
        <xdr:cNvPr id="266" name="直線コネクタ 265"/>
        <xdr:cNvCxnSpPr/>
      </xdr:nvCxnSpPr>
      <xdr:spPr>
        <a:xfrm>
          <a:off x="13512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7" name="フローチャート: 判断 266"/>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138588</xdr:rowOff>
    </xdr:from>
    <xdr:ext cx="762000" cy="259045"/>
    <xdr:sp macro="" textlink="">
      <xdr:nvSpPr>
        <xdr:cNvPr id="268" name="テキスト ボックス 267"/>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77" name="給与水準   （国との比較）該当値テキスト"/>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0" name="楕円 279"/>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1" name="テキスト ボックス 280"/>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45861</xdr:rowOff>
    </xdr:from>
    <xdr:to>
      <xdr:col>68</xdr:col>
      <xdr:colOff>203200</xdr:colOff>
      <xdr:row>89</xdr:row>
      <xdr:rowOff>147461</xdr:rowOff>
    </xdr:to>
    <xdr:sp macro="" textlink="">
      <xdr:nvSpPr>
        <xdr:cNvPr id="282" name="楕円 281"/>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132238</xdr:rowOff>
    </xdr:from>
    <xdr:ext cx="762000" cy="259045"/>
    <xdr:sp macro="" textlink="">
      <xdr:nvSpPr>
        <xdr:cNvPr id="283" name="テキスト ボックス 282"/>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4" name="楕円 283"/>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5" name="テキスト ボックス 284"/>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新規の行政需要に対応しつつ、業務の委託や退職不補充などの行財政改革を進め、平成６年から平成３１年４月までの間で総職員のうち３４７人を削減した。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の人口千人当たりの普通会計職員数が前年度比０．１４人減となった理由は、人口の増加によるものと考えられる。引き続きアウトソーシングの推進、多様な任用形態の活用、組織の効率化等を図り、職員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62</xdr:row>
      <xdr:rowOff>20320</xdr:rowOff>
    </xdr:to>
    <xdr:cxnSp macro="">
      <xdr:nvCxnSpPr>
        <xdr:cNvPr id="320" name="直線コネクタ 319"/>
        <xdr:cNvCxnSpPr/>
      </xdr:nvCxnSpPr>
      <xdr:spPr>
        <a:xfrm flipV="1">
          <a:off x="16179800" y="106220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36406</xdr:rowOff>
    </xdr:to>
    <xdr:cxnSp macro="">
      <xdr:nvCxnSpPr>
        <xdr:cNvPr id="323" name="直線コネクタ 322"/>
        <xdr:cNvCxnSpPr/>
      </xdr:nvCxnSpPr>
      <xdr:spPr>
        <a:xfrm flipV="1">
          <a:off x="15290800" y="1065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48471</xdr:rowOff>
    </xdr:to>
    <xdr:cxnSp macro="">
      <xdr:nvCxnSpPr>
        <xdr:cNvPr id="326" name="直線コネクタ 325"/>
        <xdr:cNvCxnSpPr/>
      </xdr:nvCxnSpPr>
      <xdr:spPr>
        <a:xfrm flipV="1">
          <a:off x="14401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48471</xdr:rowOff>
    </xdr:to>
    <xdr:cxnSp macro="">
      <xdr:nvCxnSpPr>
        <xdr:cNvPr id="329" name="直線コネクタ 328"/>
        <xdr:cNvCxnSpPr/>
      </xdr:nvCxnSpPr>
      <xdr:spPr>
        <a:xfrm>
          <a:off x="13512800" y="1065223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31327</xdr:rowOff>
    </xdr:from>
    <xdr:to>
      <xdr:col>68</xdr:col>
      <xdr:colOff>203200</xdr:colOff>
      <xdr:row>63</xdr:row>
      <xdr:rowOff>132927</xdr:rowOff>
    </xdr:to>
    <xdr:sp macro="" textlink="">
      <xdr:nvSpPr>
        <xdr:cNvPr id="330" name="フローチャート: 判断 329"/>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31" name="テキスト ボックス 330"/>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9" name="楕円 338"/>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40"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2" name="テキスト ボックス 341"/>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3" name="楕円 342"/>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4" name="テキスト ボックス 343"/>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45" name="楕円 344"/>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109448</xdr:rowOff>
    </xdr:from>
    <xdr:ext cx="762000" cy="259045"/>
    <xdr:sp macro="" textlink="">
      <xdr:nvSpPr>
        <xdr:cNvPr id="346" name="テキスト ボックス 345"/>
        <xdr:cNvSpPr txBox="1"/>
      </xdr:nvSpPr>
      <xdr:spPr>
        <a:xfrm>
          <a:off x="14020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142981</xdr:rowOff>
    </xdr:from>
    <xdr:to>
      <xdr:col>64</xdr:col>
      <xdr:colOff>152400</xdr:colOff>
      <xdr:row>62</xdr:row>
      <xdr:rowOff>73131</xdr:rowOff>
    </xdr:to>
    <xdr:sp macro="" textlink="">
      <xdr:nvSpPr>
        <xdr:cNvPr id="347" name="楕円 346"/>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83308</xdr:rowOff>
    </xdr:from>
    <xdr:ext cx="762000" cy="259045"/>
    <xdr:sp macro="" textlink="">
      <xdr:nvSpPr>
        <xdr:cNvPr id="348" name="テキスト ボックス 347"/>
        <xdr:cNvSpPr txBox="1"/>
      </xdr:nvSpPr>
      <xdr:spPr>
        <a:xfrm>
          <a:off x="13131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が増となったものの、減税補填債や一般土木債の元利償還金が減となったこと等により分子は減となった。標準財政規模の減等により、分母も減となったものの、実質公債費負担比率は前年度対比０．３ポイントの減となった。類似団体平均と比較すると概ね健全な数値と言えるが、将来に過度の負担を残さぬよう、起債に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121496</xdr:rowOff>
    </xdr:to>
    <xdr:cxnSp macro="">
      <xdr:nvCxnSpPr>
        <xdr:cNvPr id="381" name="直線コネクタ 380"/>
        <xdr:cNvCxnSpPr/>
      </xdr:nvCxnSpPr>
      <xdr:spPr>
        <a:xfrm flipV="1">
          <a:off x="16179800" y="67839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137583</xdr:rowOff>
    </xdr:to>
    <xdr:cxnSp macro="">
      <xdr:nvCxnSpPr>
        <xdr:cNvPr id="384" name="直線コネクタ 383"/>
        <xdr:cNvCxnSpPr/>
      </xdr:nvCxnSpPr>
      <xdr:spPr>
        <a:xfrm flipV="1">
          <a:off x="15290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145627</xdr:rowOff>
    </xdr:to>
    <xdr:cxnSp macro="">
      <xdr:nvCxnSpPr>
        <xdr:cNvPr id="387" name="直線コネクタ 386"/>
        <xdr:cNvCxnSpPr/>
      </xdr:nvCxnSpPr>
      <xdr:spPr>
        <a:xfrm flipV="1">
          <a:off x="14401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153670</xdr:rowOff>
    </xdr:to>
    <xdr:cxnSp macro="">
      <xdr:nvCxnSpPr>
        <xdr:cNvPr id="390" name="直線コネクタ 389"/>
        <xdr:cNvCxnSpPr/>
      </xdr:nvCxnSpPr>
      <xdr:spPr>
        <a:xfrm flipV="1">
          <a:off x="13512800" y="683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2" name="テキスト ボックス 391"/>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2" name="楕円 401"/>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3" name="テキスト ボックス 40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となる標準財政規模及び控除対象経費が減となり、分子となる将来負担額が、一部事務組合等の起こした地方債に充てる負担金見込額が増となったものの、債務負担行為に基づく支出予定額について用地取得に係る事業費等が減となり、また、地方債の現債高が減税補填債や臨時財政対策債の減により減となったことなどから、前年度対比で２．０ポイントの改善となった。今後においても計画した事業を着実に推進し、限られた行政経営資源の有効活用により財政の健全性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72249</xdr:rowOff>
    </xdr:from>
    <xdr:to>
      <xdr:col>81</xdr:col>
      <xdr:colOff>44450</xdr:colOff>
      <xdr:row>14</xdr:row>
      <xdr:rowOff>99060</xdr:rowOff>
    </xdr:to>
    <xdr:cxnSp macro="">
      <xdr:nvCxnSpPr>
        <xdr:cNvPr id="443" name="直線コネクタ 442"/>
        <xdr:cNvCxnSpPr/>
      </xdr:nvCxnSpPr>
      <xdr:spPr>
        <a:xfrm flipV="1">
          <a:off x="16179800" y="247254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15</xdr:row>
      <xdr:rowOff>40217</xdr:rowOff>
    </xdr:to>
    <xdr:cxnSp macro="">
      <xdr:nvCxnSpPr>
        <xdr:cNvPr id="446" name="直線コネクタ 445"/>
        <xdr:cNvCxnSpPr/>
      </xdr:nvCxnSpPr>
      <xdr:spPr>
        <a:xfrm flipV="1">
          <a:off x="15290800" y="24993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40217</xdr:rowOff>
    </xdr:from>
    <xdr:to>
      <xdr:col>72</xdr:col>
      <xdr:colOff>203200</xdr:colOff>
      <xdr:row>15</xdr:row>
      <xdr:rowOff>142099</xdr:rowOff>
    </xdr:to>
    <xdr:cxnSp macro="">
      <xdr:nvCxnSpPr>
        <xdr:cNvPr id="449" name="直線コネクタ 448"/>
        <xdr:cNvCxnSpPr/>
      </xdr:nvCxnSpPr>
      <xdr:spPr>
        <a:xfrm flipV="1">
          <a:off x="14401800" y="2611967"/>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142099</xdr:rowOff>
    </xdr:from>
    <xdr:to>
      <xdr:col>68</xdr:col>
      <xdr:colOff>152400</xdr:colOff>
      <xdr:row>16</xdr:row>
      <xdr:rowOff>106045</xdr:rowOff>
    </xdr:to>
    <xdr:cxnSp macro="">
      <xdr:nvCxnSpPr>
        <xdr:cNvPr id="452" name="直線コネクタ 451"/>
        <xdr:cNvCxnSpPr/>
      </xdr:nvCxnSpPr>
      <xdr:spPr>
        <a:xfrm flipV="1">
          <a:off x="13512800" y="2713849"/>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44521</xdr:rowOff>
    </xdr:from>
    <xdr:to>
      <xdr:col>68</xdr:col>
      <xdr:colOff>203200</xdr:colOff>
      <xdr:row>16</xdr:row>
      <xdr:rowOff>146121</xdr:rowOff>
    </xdr:to>
    <xdr:sp macro="" textlink="">
      <xdr:nvSpPr>
        <xdr:cNvPr id="453" name="フローチャート: 判断 452"/>
        <xdr:cNvSpPr/>
      </xdr:nvSpPr>
      <xdr:spPr>
        <a:xfrm>
          <a:off x="14351000" y="27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130898</xdr:rowOff>
    </xdr:from>
    <xdr:ext cx="762000" cy="259045"/>
    <xdr:sp macro="" textlink="">
      <xdr:nvSpPr>
        <xdr:cNvPr id="454" name="テキスト ボックス 453"/>
        <xdr:cNvSpPr txBox="1"/>
      </xdr:nvSpPr>
      <xdr:spPr>
        <a:xfrm>
          <a:off x="14020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21449</xdr:rowOff>
    </xdr:from>
    <xdr:to>
      <xdr:col>81</xdr:col>
      <xdr:colOff>95250</xdr:colOff>
      <xdr:row>14</xdr:row>
      <xdr:rowOff>123049</xdr:rowOff>
    </xdr:to>
    <xdr:sp macro="" textlink="">
      <xdr:nvSpPr>
        <xdr:cNvPr id="462" name="楕円 461"/>
        <xdr:cNvSpPr/>
      </xdr:nvSpPr>
      <xdr:spPr>
        <a:xfrm>
          <a:off x="16967200" y="24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69726</xdr:rowOff>
    </xdr:from>
    <xdr:ext cx="762000" cy="259045"/>
    <xdr:sp macro="" textlink="">
      <xdr:nvSpPr>
        <xdr:cNvPr id="463" name="将来負担の状況該当値テキスト"/>
        <xdr:cNvSpPr txBox="1"/>
      </xdr:nvSpPr>
      <xdr:spPr>
        <a:xfrm>
          <a:off x="17106900" y="24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64" name="楕円 463"/>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65" name="テキスト ボックス 464"/>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66" name="楕円 465"/>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67" name="テキスト ボックス 466"/>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91299</xdr:rowOff>
    </xdr:from>
    <xdr:to>
      <xdr:col>68</xdr:col>
      <xdr:colOff>203200</xdr:colOff>
      <xdr:row>16</xdr:row>
      <xdr:rowOff>21449</xdr:rowOff>
    </xdr:to>
    <xdr:sp macro="" textlink="">
      <xdr:nvSpPr>
        <xdr:cNvPr id="468" name="楕円 467"/>
        <xdr:cNvSpPr/>
      </xdr:nvSpPr>
      <xdr:spPr>
        <a:xfrm>
          <a:off x="14351000" y="26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31626</xdr:rowOff>
    </xdr:from>
    <xdr:ext cx="762000" cy="259045"/>
    <xdr:sp macro="" textlink="">
      <xdr:nvSpPr>
        <xdr:cNvPr id="469" name="テキスト ボックス 468"/>
        <xdr:cNvSpPr txBox="1"/>
      </xdr:nvSpPr>
      <xdr:spPr>
        <a:xfrm>
          <a:off x="14020800" y="243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0" name="楕円 469"/>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1" name="テキスト ボックス 470"/>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前年度対比で０．８ポイントの増となり、類似団体平均を上回り、期末・勤勉手当、非常勤報酬等の増により決算額は増となった。今後はより一層の人事給与制度の適正化を図るとともに、「市民協働」「公民連携」等を推進する観点からも、民間委託や指定管理者制度等の取組を推進し、行政サービスの維持・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24130</xdr:rowOff>
    </xdr:to>
    <xdr:cxnSp macro="">
      <xdr:nvCxnSpPr>
        <xdr:cNvPr id="66" name="直線コネクタ 65"/>
        <xdr:cNvCxnSpPr/>
      </xdr:nvCxnSpPr>
      <xdr:spPr>
        <a:xfrm>
          <a:off x="3987800" y="630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142240</xdr:rowOff>
    </xdr:to>
    <xdr:cxnSp macro="">
      <xdr:nvCxnSpPr>
        <xdr:cNvPr id="72" name="直線コネクタ 71"/>
        <xdr:cNvCxnSpPr/>
      </xdr:nvCxnSpPr>
      <xdr:spPr>
        <a:xfrm>
          <a:off x="2209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62230</xdr:rowOff>
    </xdr:to>
    <xdr:cxnSp macro="">
      <xdr:nvCxnSpPr>
        <xdr:cNvPr id="75" name="直線コネクタ 74"/>
        <xdr:cNvCxnSpPr/>
      </xdr:nvCxnSpPr>
      <xdr:spPr>
        <a:xfrm flipV="1">
          <a:off x="1320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対比１．０ポイントの増となり、類似団体平均を２．７ポイント上回り、行財政改革による学童保育所運営委託料等の増により、決算額も増となった。今後も「市民協働」「公民連携」を基本原則として、事務事業のさらなる見直しを行い、物件費の抑制や行政サービスの維持・強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46990</xdr:rowOff>
    </xdr:to>
    <xdr:cxnSp macro="">
      <xdr:nvCxnSpPr>
        <xdr:cNvPr id="127" name="直線コネクタ 126"/>
        <xdr:cNvCxnSpPr/>
      </xdr:nvCxnSpPr>
      <xdr:spPr>
        <a:xfrm>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149860</xdr:rowOff>
    </xdr:to>
    <xdr:cxnSp macro="">
      <xdr:nvCxnSpPr>
        <xdr:cNvPr id="130" name="直線コネクタ 129"/>
        <xdr:cNvCxnSpPr/>
      </xdr:nvCxnSpPr>
      <xdr:spPr>
        <a:xfrm flipV="1">
          <a:off x="14782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3" name="直線コネクタ 132"/>
        <xdr:cNvCxnSpPr/>
      </xdr:nvCxnSpPr>
      <xdr:spPr>
        <a:xfrm>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39370</xdr:rowOff>
    </xdr:to>
    <xdr:cxnSp macro="">
      <xdr:nvCxnSpPr>
        <xdr:cNvPr id="136" name="直線コネクタ 135"/>
        <xdr:cNvCxnSpPr/>
      </xdr:nvCxnSpPr>
      <xdr:spPr>
        <a:xfrm flipV="1">
          <a:off x="13004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7" name="フローチャート: 判断 136"/>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8" name="テキスト ボックス 137"/>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9" name="テキスト ボックス 148"/>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保育所運営費等委託料、民間保育所補助金、生活保護扶助、障害児通所給付費等の増により、前年度対比０．２ポイントの増となり、類似団体平均を０．９ポイント上回った。今後も、新たな保育所開設等の待機児童解消の取組により、保育関係経費の増、社会保障関係経費の自然増が見込まれることから、生活保護から自立するための就労支援体制の強化等に努め、適正な給付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67128</xdr:rowOff>
    </xdr:to>
    <xdr:cxnSp macro="">
      <xdr:nvCxnSpPr>
        <xdr:cNvPr id="190" name="直線コネクタ 189"/>
        <xdr:cNvCxnSpPr/>
      </xdr:nvCxnSpPr>
      <xdr:spPr>
        <a:xfrm>
          <a:off x="3987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56</xdr:row>
      <xdr:rowOff>45357</xdr:rowOff>
    </xdr:to>
    <xdr:cxnSp macro="">
      <xdr:nvCxnSpPr>
        <xdr:cNvPr id="193" name="直線コネクタ 192"/>
        <xdr:cNvCxnSpPr/>
      </xdr:nvCxnSpPr>
      <xdr:spPr>
        <a:xfrm>
          <a:off x="3098800" y="9505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75293</xdr:rowOff>
    </xdr:to>
    <xdr:cxnSp macro="">
      <xdr:nvCxnSpPr>
        <xdr:cNvPr id="196" name="直線コネクタ 195"/>
        <xdr:cNvCxnSpPr/>
      </xdr:nvCxnSpPr>
      <xdr:spPr>
        <a:xfrm>
          <a:off x="2209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55</xdr:row>
      <xdr:rowOff>31750</xdr:rowOff>
    </xdr:to>
    <xdr:cxnSp macro="">
      <xdr:nvCxnSpPr>
        <xdr:cNvPr id="199" name="直線コネクタ 198"/>
        <xdr:cNvCxnSpPr/>
      </xdr:nvCxnSpPr>
      <xdr:spPr>
        <a:xfrm>
          <a:off x="1320800" y="9298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0" name="フローチャート: 判断 199"/>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1" name="テキスト ボックス 200"/>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9" name="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14" name="テキスト ボックス 213"/>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6" name="テキスト ボックス 215"/>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7" name="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18" name="テキスト ボックス 217"/>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国民健康保険特別会計、下水道事業特別会計、介護保険特別会計、後期高齢者医療特別会計への繰出金等の増により、前年度対比０．６ポイントの増となった。今後は更に特別会計に係る収納体制を強化し収入率の向上を図るとともに、医療費適正化や介護予防の推進に努め、給付費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119380</xdr:rowOff>
    </xdr:to>
    <xdr:cxnSp macro="">
      <xdr:nvCxnSpPr>
        <xdr:cNvPr id="251" name="直線コネクタ 250"/>
        <xdr:cNvCxnSpPr/>
      </xdr:nvCxnSpPr>
      <xdr:spPr>
        <a:xfrm>
          <a:off x="15671800" y="9674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54" name="直線コネクタ 253"/>
        <xdr:cNvCxnSpPr/>
      </xdr:nvCxnSpPr>
      <xdr:spPr>
        <a:xfrm>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50800</xdr:rowOff>
    </xdr:to>
    <xdr:cxnSp macro="">
      <xdr:nvCxnSpPr>
        <xdr:cNvPr id="257" name="直線コネクタ 256"/>
        <xdr:cNvCxnSpPr/>
      </xdr:nvCxnSpPr>
      <xdr:spPr>
        <a:xfrm>
          <a:off x="13893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50800</xdr:rowOff>
    </xdr:to>
    <xdr:cxnSp macro="">
      <xdr:nvCxnSpPr>
        <xdr:cNvPr id="260" name="直線コネクタ 259"/>
        <xdr:cNvCxnSpPr/>
      </xdr:nvCxnSpPr>
      <xdr:spPr>
        <a:xfrm flipV="1">
          <a:off x="13004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61" name="フローチャート: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62" name="テキスト ボックス 261"/>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民間保育所補助金、保育従事職員宿舎借上支援事業費補助金、保育士等キャリアアップ補助金等の保育関連経費のほか、浅川清流環境組合負担金等の増により、前年度対比０．１ポイントの増となり、類似団体平均と比較すると３．０ポイント上回った。今後も引き続き補助金等の根本的な検討等を行うことで、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38</xdr:row>
      <xdr:rowOff>148772</xdr:rowOff>
    </xdr:to>
    <xdr:cxnSp macro="">
      <xdr:nvCxnSpPr>
        <xdr:cNvPr id="314" name="直線コネクタ 313"/>
        <xdr:cNvCxnSpPr/>
      </xdr:nvCxnSpPr>
      <xdr:spPr>
        <a:xfrm>
          <a:off x="15671800" y="6652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105228</xdr:rowOff>
    </xdr:from>
    <xdr:to>
      <xdr:col>78</xdr:col>
      <xdr:colOff>69850</xdr:colOff>
      <xdr:row>38</xdr:row>
      <xdr:rowOff>137885</xdr:rowOff>
    </xdr:to>
    <xdr:cxnSp macro="">
      <xdr:nvCxnSpPr>
        <xdr:cNvPr id="317" name="直線コネクタ 316"/>
        <xdr:cNvCxnSpPr/>
      </xdr:nvCxnSpPr>
      <xdr:spPr>
        <a:xfrm>
          <a:off x="14782800" y="6620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38</xdr:row>
      <xdr:rowOff>105228</xdr:rowOff>
    </xdr:to>
    <xdr:cxnSp macro="">
      <xdr:nvCxnSpPr>
        <xdr:cNvPr id="320" name="直線コネクタ 319"/>
        <xdr:cNvCxnSpPr/>
      </xdr:nvCxnSpPr>
      <xdr:spPr>
        <a:xfrm>
          <a:off x="13893800" y="658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38</xdr:row>
      <xdr:rowOff>116115</xdr:rowOff>
    </xdr:to>
    <xdr:cxnSp macro="">
      <xdr:nvCxnSpPr>
        <xdr:cNvPr id="323" name="直線コネクタ 322"/>
        <xdr:cNvCxnSpPr/>
      </xdr:nvCxnSpPr>
      <xdr:spPr>
        <a:xfrm flipV="1">
          <a:off x="13004800" y="6587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25" name="テキスト ボックス 324"/>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97972</xdr:rowOff>
    </xdr:from>
    <xdr:to>
      <xdr:col>82</xdr:col>
      <xdr:colOff>158750</xdr:colOff>
      <xdr:row>39</xdr:row>
      <xdr:rowOff>28122</xdr:rowOff>
    </xdr:to>
    <xdr:sp macro="" textlink="">
      <xdr:nvSpPr>
        <xdr:cNvPr id="333" name="楕円 332"/>
        <xdr:cNvSpPr/>
      </xdr:nvSpPr>
      <xdr:spPr>
        <a:xfrm>
          <a:off x="16459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70049</xdr:rowOff>
    </xdr:from>
    <xdr:ext cx="762000" cy="259045"/>
    <xdr:sp macro="" textlink="">
      <xdr:nvSpPr>
        <xdr:cNvPr id="334" name="補助費等該当値テキスト"/>
        <xdr:cNvSpPr txBox="1"/>
      </xdr:nvSpPr>
      <xdr:spPr>
        <a:xfrm>
          <a:off x="16598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5" name="楕円 334"/>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36" name="テキスト ボックス 335"/>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54428</xdr:rowOff>
    </xdr:from>
    <xdr:to>
      <xdr:col>74</xdr:col>
      <xdr:colOff>31750</xdr:colOff>
      <xdr:row>38</xdr:row>
      <xdr:rowOff>156028</xdr:rowOff>
    </xdr:to>
    <xdr:sp macro="" textlink="">
      <xdr:nvSpPr>
        <xdr:cNvPr id="337" name="楕円 336"/>
        <xdr:cNvSpPr/>
      </xdr:nvSpPr>
      <xdr:spPr>
        <a:xfrm>
          <a:off x="14732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140805</xdr:rowOff>
    </xdr:from>
    <xdr:ext cx="762000" cy="259045"/>
    <xdr:sp macro="" textlink="">
      <xdr:nvSpPr>
        <xdr:cNvPr id="338" name="テキスト ボックス 337"/>
        <xdr:cNvSpPr txBox="1"/>
      </xdr:nvSpPr>
      <xdr:spPr>
        <a:xfrm>
          <a:off x="14401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39" name="楕円 338"/>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40" name="テキスト ボックス 339"/>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41" name="楕円 340"/>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42" name="テキスト ボックス 341"/>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公債費は、これまでまちづくり等の大規模な投資事業が遅れてきたこと等により、類似団体と比較して低い数字になっている。平成３０年度は前年度対比０．６ポイントの減となり、決算額も減となった。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今後は駅周辺整備事業や老朽化した公共施設の更新等の大規模投資事業による公債費の増が見込まれる。限られた行財政資源を最適配分、最大活用の上、起債の発行抑制に努める。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168911</xdr:rowOff>
    </xdr:to>
    <xdr:cxnSp macro="">
      <xdr:nvCxnSpPr>
        <xdr:cNvPr id="375" name="直線コネクタ 374"/>
        <xdr:cNvCxnSpPr/>
      </xdr:nvCxnSpPr>
      <xdr:spPr>
        <a:xfrm flipV="1">
          <a:off x="3987800" y="1298194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5080</xdr:rowOff>
    </xdr:to>
    <xdr:cxnSp macro="">
      <xdr:nvCxnSpPr>
        <xdr:cNvPr id="378" name="直線コネクタ 377"/>
        <xdr:cNvCxnSpPr/>
      </xdr:nvCxnSpPr>
      <xdr:spPr>
        <a:xfrm flipV="1">
          <a:off x="3098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20320</xdr:rowOff>
    </xdr:to>
    <xdr:cxnSp macro="">
      <xdr:nvCxnSpPr>
        <xdr:cNvPr id="381" name="直線コネクタ 380"/>
        <xdr:cNvCxnSpPr/>
      </xdr:nvCxnSpPr>
      <xdr:spPr>
        <a:xfrm flipV="1">
          <a:off x="2209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127000</xdr:rowOff>
    </xdr:to>
    <xdr:cxnSp macro="">
      <xdr:nvCxnSpPr>
        <xdr:cNvPr id="384" name="直線コネクタ 383"/>
        <xdr:cNvCxnSpPr/>
      </xdr:nvCxnSpPr>
      <xdr:spPr>
        <a:xfrm flipV="1">
          <a:off x="1320800" y="13050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6" name="テキスト ボックス 385"/>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4" name="楕円 393"/>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5"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6" name="楕円 395"/>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7" name="テキスト ボックス 396"/>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8" name="楕円 397"/>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9" name="テキスト ボックス 398"/>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400" name="楕円 399"/>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401" name="テキスト ボックス 400"/>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2" name="楕円 40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3" name="テキスト ボックス 40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は、扶助費が保育所運営費等委託料、民間保育所補助金、生活保護扶助、障害児通所給付費等の増により、前年度比０．２ポイントの増となったこと等により、前年度対比２．７ポイントの増となった。類似団体内順位は４４／５０であり、依然として類似団体平均と比較して高い数値となっていることから、今後もさらなる経常経費の抑制に努めていくことで、持続可能な自律した行財政基盤の確立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41275</xdr:rowOff>
    </xdr:from>
    <xdr:to>
      <xdr:col>82</xdr:col>
      <xdr:colOff>107950</xdr:colOff>
      <xdr:row>79</xdr:row>
      <xdr:rowOff>24130</xdr:rowOff>
    </xdr:to>
    <xdr:cxnSp macro="">
      <xdr:nvCxnSpPr>
        <xdr:cNvPr id="432" name="直線コネクタ 431"/>
        <xdr:cNvCxnSpPr/>
      </xdr:nvCxnSpPr>
      <xdr:spPr>
        <a:xfrm>
          <a:off x="15671800" y="1341437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41275</xdr:rowOff>
    </xdr:to>
    <xdr:cxnSp macro="">
      <xdr:nvCxnSpPr>
        <xdr:cNvPr id="435" name="直線コネクタ 434"/>
        <xdr:cNvCxnSpPr/>
      </xdr:nvCxnSpPr>
      <xdr:spPr>
        <a:xfrm>
          <a:off x="14782800" y="133172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115570</xdr:rowOff>
    </xdr:to>
    <xdr:cxnSp macro="">
      <xdr:nvCxnSpPr>
        <xdr:cNvPr id="438" name="直線コネクタ 437"/>
        <xdr:cNvCxnSpPr/>
      </xdr:nvCxnSpPr>
      <xdr:spPr>
        <a:xfrm>
          <a:off x="13893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127000</xdr:rowOff>
    </xdr:to>
    <xdr:cxnSp macro="">
      <xdr:nvCxnSpPr>
        <xdr:cNvPr id="441" name="直線コネクタ 440"/>
        <xdr:cNvCxnSpPr/>
      </xdr:nvCxnSpPr>
      <xdr:spPr>
        <a:xfrm flipV="1">
          <a:off x="13004800" y="131972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139065</xdr:rowOff>
    </xdr:from>
    <xdr:to>
      <xdr:col>69</xdr:col>
      <xdr:colOff>142875</xdr:colOff>
      <xdr:row>75</xdr:row>
      <xdr:rowOff>69215</xdr:rowOff>
    </xdr:to>
    <xdr:sp macro="" textlink="">
      <xdr:nvSpPr>
        <xdr:cNvPr id="442" name="フローチャート: 判断 441"/>
        <xdr:cNvSpPr/>
      </xdr:nvSpPr>
      <xdr:spPr>
        <a:xfrm>
          <a:off x="138430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43" name="テキスト ボックス 442"/>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161925</xdr:rowOff>
    </xdr:from>
    <xdr:to>
      <xdr:col>78</xdr:col>
      <xdr:colOff>120650</xdr:colOff>
      <xdr:row>78</xdr:row>
      <xdr:rowOff>92075</xdr:rowOff>
    </xdr:to>
    <xdr:sp macro="" textlink="">
      <xdr:nvSpPr>
        <xdr:cNvPr id="453" name="楕円 452"/>
        <xdr:cNvSpPr/>
      </xdr:nvSpPr>
      <xdr:spPr>
        <a:xfrm>
          <a:off x="15621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76852</xdr:rowOff>
    </xdr:from>
    <xdr:ext cx="736600" cy="259045"/>
    <xdr:sp macro="" textlink="">
      <xdr:nvSpPr>
        <xdr:cNvPr id="454" name="テキスト ボックス 453"/>
        <xdr:cNvSpPr txBox="1"/>
      </xdr:nvSpPr>
      <xdr:spPr>
        <a:xfrm>
          <a:off x="15290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7" name="楕円 456"/>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8" name="テキスト ボックス 457"/>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9" name="楕円 458"/>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60" name="テキスト ボックス 459"/>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158394</xdr:rowOff>
    </xdr:from>
    <xdr:to>
      <xdr:col>29</xdr:col>
      <xdr:colOff>127000</xdr:colOff>
      <xdr:row>18</xdr:row>
      <xdr:rowOff>10751</xdr:rowOff>
    </xdr:to>
    <xdr:cxnSp macro="">
      <xdr:nvCxnSpPr>
        <xdr:cNvPr id="52" name="直線コネクタ 51"/>
        <xdr:cNvCxnSpPr/>
      </xdr:nvCxnSpPr>
      <xdr:spPr bwMode="auto">
        <a:xfrm flipV="1">
          <a:off x="5003800" y="3120669"/>
          <a:ext cx="6477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171392</xdr:rowOff>
    </xdr:from>
    <xdr:to>
      <xdr:col>26</xdr:col>
      <xdr:colOff>50800</xdr:colOff>
      <xdr:row>18</xdr:row>
      <xdr:rowOff>10751</xdr:rowOff>
    </xdr:to>
    <xdr:cxnSp macro="">
      <xdr:nvCxnSpPr>
        <xdr:cNvPr id="55" name="直線コネクタ 54"/>
        <xdr:cNvCxnSpPr/>
      </xdr:nvCxnSpPr>
      <xdr:spPr bwMode="auto">
        <a:xfrm>
          <a:off x="4305300" y="3133667"/>
          <a:ext cx="6985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171392</xdr:rowOff>
    </xdr:from>
    <xdr:to>
      <xdr:col>22</xdr:col>
      <xdr:colOff>114300</xdr:colOff>
      <xdr:row>18</xdr:row>
      <xdr:rowOff>7127</xdr:rowOff>
    </xdr:to>
    <xdr:cxnSp macro="">
      <xdr:nvCxnSpPr>
        <xdr:cNvPr id="58" name="直線コネクタ 57"/>
        <xdr:cNvCxnSpPr/>
      </xdr:nvCxnSpPr>
      <xdr:spPr bwMode="auto">
        <a:xfrm flipV="1">
          <a:off x="3606800" y="3133667"/>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7127</xdr:rowOff>
    </xdr:from>
    <xdr:to>
      <xdr:col>18</xdr:col>
      <xdr:colOff>177800</xdr:colOff>
      <xdr:row>18</xdr:row>
      <xdr:rowOff>19340</xdr:rowOff>
    </xdr:to>
    <xdr:cxnSp macro="">
      <xdr:nvCxnSpPr>
        <xdr:cNvPr id="61" name="直線コネクタ 60"/>
        <xdr:cNvCxnSpPr/>
      </xdr:nvCxnSpPr>
      <xdr:spPr bwMode="auto">
        <a:xfrm flipV="1">
          <a:off x="2908300" y="3140852"/>
          <a:ext cx="698500" cy="1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54820</xdr:rowOff>
    </xdr:from>
    <xdr:to>
      <xdr:col>19</xdr:col>
      <xdr:colOff>38100</xdr:colOff>
      <xdr:row>15</xdr:row>
      <xdr:rowOff>156420</xdr:rowOff>
    </xdr:to>
    <xdr:sp macro="" textlink="">
      <xdr:nvSpPr>
        <xdr:cNvPr id="62" name="フローチャート: 判断 61"/>
        <xdr:cNvSpPr/>
      </xdr:nvSpPr>
      <xdr:spPr bwMode="auto">
        <a:xfrm>
          <a:off x="3556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166597</xdr:rowOff>
    </xdr:from>
    <xdr:ext cx="762000" cy="259045"/>
    <xdr:sp macro="" textlink="">
      <xdr:nvSpPr>
        <xdr:cNvPr id="63" name="テキスト ボックス 62"/>
        <xdr:cNvSpPr txBox="1"/>
      </xdr:nvSpPr>
      <xdr:spPr>
        <a:xfrm>
          <a:off x="32258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107594</xdr:rowOff>
    </xdr:from>
    <xdr:to>
      <xdr:col>29</xdr:col>
      <xdr:colOff>177800</xdr:colOff>
      <xdr:row>18</xdr:row>
      <xdr:rowOff>37744</xdr:rowOff>
    </xdr:to>
    <xdr:sp macro="" textlink="">
      <xdr:nvSpPr>
        <xdr:cNvPr id="71" name="楕円 70"/>
        <xdr:cNvSpPr/>
      </xdr:nvSpPr>
      <xdr:spPr bwMode="auto">
        <a:xfrm>
          <a:off x="5600700" y="306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79671</xdr:rowOff>
    </xdr:from>
    <xdr:ext cx="762000" cy="259045"/>
    <xdr:sp macro="" textlink="">
      <xdr:nvSpPr>
        <xdr:cNvPr id="72" name="人口1人当たり決算額の推移該当値テキスト130"/>
        <xdr:cNvSpPr txBox="1"/>
      </xdr:nvSpPr>
      <xdr:spPr>
        <a:xfrm>
          <a:off x="57404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131401</xdr:rowOff>
    </xdr:from>
    <xdr:to>
      <xdr:col>26</xdr:col>
      <xdr:colOff>101600</xdr:colOff>
      <xdr:row>18</xdr:row>
      <xdr:rowOff>61551</xdr:rowOff>
    </xdr:to>
    <xdr:sp macro="" textlink="">
      <xdr:nvSpPr>
        <xdr:cNvPr id="73" name="楕円 72"/>
        <xdr:cNvSpPr/>
      </xdr:nvSpPr>
      <xdr:spPr bwMode="auto">
        <a:xfrm>
          <a:off x="4953000" y="309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46328</xdr:rowOff>
    </xdr:from>
    <xdr:ext cx="736600" cy="259045"/>
    <xdr:sp macro="" textlink="">
      <xdr:nvSpPr>
        <xdr:cNvPr id="74" name="テキスト ボックス 73"/>
        <xdr:cNvSpPr txBox="1"/>
      </xdr:nvSpPr>
      <xdr:spPr>
        <a:xfrm>
          <a:off x="4622800" y="318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120592</xdr:rowOff>
    </xdr:from>
    <xdr:to>
      <xdr:col>22</xdr:col>
      <xdr:colOff>165100</xdr:colOff>
      <xdr:row>18</xdr:row>
      <xdr:rowOff>50742</xdr:rowOff>
    </xdr:to>
    <xdr:sp macro="" textlink="">
      <xdr:nvSpPr>
        <xdr:cNvPr id="75" name="楕円 74"/>
        <xdr:cNvSpPr/>
      </xdr:nvSpPr>
      <xdr:spPr bwMode="auto">
        <a:xfrm>
          <a:off x="4254500" y="308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35519</xdr:rowOff>
    </xdr:from>
    <xdr:ext cx="762000" cy="259045"/>
    <xdr:sp macro="" textlink="">
      <xdr:nvSpPr>
        <xdr:cNvPr id="76" name="テキスト ボックス 75"/>
        <xdr:cNvSpPr txBox="1"/>
      </xdr:nvSpPr>
      <xdr:spPr>
        <a:xfrm>
          <a:off x="3924300" y="31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127777</xdr:rowOff>
    </xdr:from>
    <xdr:to>
      <xdr:col>19</xdr:col>
      <xdr:colOff>38100</xdr:colOff>
      <xdr:row>18</xdr:row>
      <xdr:rowOff>57927</xdr:rowOff>
    </xdr:to>
    <xdr:sp macro="" textlink="">
      <xdr:nvSpPr>
        <xdr:cNvPr id="77" name="楕円 76"/>
        <xdr:cNvSpPr/>
      </xdr:nvSpPr>
      <xdr:spPr bwMode="auto">
        <a:xfrm>
          <a:off x="3556000" y="309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42704</xdr:rowOff>
    </xdr:from>
    <xdr:ext cx="762000" cy="259045"/>
    <xdr:sp macro="" textlink="">
      <xdr:nvSpPr>
        <xdr:cNvPr id="78" name="テキスト ボックス 77"/>
        <xdr:cNvSpPr txBox="1"/>
      </xdr:nvSpPr>
      <xdr:spPr>
        <a:xfrm>
          <a:off x="3225800" y="317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139990</xdr:rowOff>
    </xdr:from>
    <xdr:to>
      <xdr:col>15</xdr:col>
      <xdr:colOff>101600</xdr:colOff>
      <xdr:row>18</xdr:row>
      <xdr:rowOff>70140</xdr:rowOff>
    </xdr:to>
    <xdr:sp macro="" textlink="">
      <xdr:nvSpPr>
        <xdr:cNvPr id="79" name="楕円 78"/>
        <xdr:cNvSpPr/>
      </xdr:nvSpPr>
      <xdr:spPr bwMode="auto">
        <a:xfrm>
          <a:off x="2857500" y="310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54917</xdr:rowOff>
    </xdr:from>
    <xdr:ext cx="762000" cy="259045"/>
    <xdr:sp macro="" textlink="">
      <xdr:nvSpPr>
        <xdr:cNvPr id="80" name="テキスト ボックス 79"/>
        <xdr:cNvSpPr txBox="1"/>
      </xdr:nvSpPr>
      <xdr:spPr>
        <a:xfrm>
          <a:off x="2527300" y="318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59182</xdr:rowOff>
    </xdr:from>
    <xdr:to>
      <xdr:col>29</xdr:col>
      <xdr:colOff>127000</xdr:colOff>
      <xdr:row>36</xdr:row>
      <xdr:rowOff>61125</xdr:rowOff>
    </xdr:to>
    <xdr:cxnSp macro="">
      <xdr:nvCxnSpPr>
        <xdr:cNvPr id="113" name="直線コネクタ 112"/>
        <xdr:cNvCxnSpPr/>
      </xdr:nvCxnSpPr>
      <xdr:spPr bwMode="auto">
        <a:xfrm>
          <a:off x="5003800" y="7012432"/>
          <a:ext cx="647700" cy="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42228</xdr:rowOff>
    </xdr:from>
    <xdr:to>
      <xdr:col>26</xdr:col>
      <xdr:colOff>50800</xdr:colOff>
      <xdr:row>36</xdr:row>
      <xdr:rowOff>59182</xdr:rowOff>
    </xdr:to>
    <xdr:cxnSp macro="">
      <xdr:nvCxnSpPr>
        <xdr:cNvPr id="116" name="直線コネクタ 115"/>
        <xdr:cNvCxnSpPr/>
      </xdr:nvCxnSpPr>
      <xdr:spPr bwMode="auto">
        <a:xfrm>
          <a:off x="4305300" y="6995478"/>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334302</xdr:rowOff>
    </xdr:from>
    <xdr:to>
      <xdr:col>22</xdr:col>
      <xdr:colOff>114300</xdr:colOff>
      <xdr:row>36</xdr:row>
      <xdr:rowOff>42228</xdr:rowOff>
    </xdr:to>
    <xdr:cxnSp macro="">
      <xdr:nvCxnSpPr>
        <xdr:cNvPr id="119" name="直線コネクタ 118"/>
        <xdr:cNvCxnSpPr/>
      </xdr:nvCxnSpPr>
      <xdr:spPr bwMode="auto">
        <a:xfrm>
          <a:off x="3606800" y="6944652"/>
          <a:ext cx="698500" cy="5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334302</xdr:rowOff>
    </xdr:from>
    <xdr:to>
      <xdr:col>18</xdr:col>
      <xdr:colOff>177800</xdr:colOff>
      <xdr:row>36</xdr:row>
      <xdr:rowOff>42608</xdr:rowOff>
    </xdr:to>
    <xdr:cxnSp macro="">
      <xdr:nvCxnSpPr>
        <xdr:cNvPr id="122" name="直線コネクタ 121"/>
        <xdr:cNvCxnSpPr/>
      </xdr:nvCxnSpPr>
      <xdr:spPr bwMode="auto">
        <a:xfrm flipV="1">
          <a:off x="2908300" y="6944652"/>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3" name="フローチャート: 判断 122"/>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114215</xdr:rowOff>
    </xdr:from>
    <xdr:ext cx="762000" cy="259045"/>
    <xdr:sp macro="" textlink="">
      <xdr:nvSpPr>
        <xdr:cNvPr id="124" name="テキスト ボックス 123"/>
        <xdr:cNvSpPr txBox="1"/>
      </xdr:nvSpPr>
      <xdr:spPr>
        <a:xfrm>
          <a:off x="32258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10325</xdr:rowOff>
    </xdr:from>
    <xdr:to>
      <xdr:col>29</xdr:col>
      <xdr:colOff>177800</xdr:colOff>
      <xdr:row>36</xdr:row>
      <xdr:rowOff>111925</xdr:rowOff>
    </xdr:to>
    <xdr:sp macro="" textlink="">
      <xdr:nvSpPr>
        <xdr:cNvPr id="132" name="楕円 131"/>
        <xdr:cNvSpPr/>
      </xdr:nvSpPr>
      <xdr:spPr bwMode="auto">
        <a:xfrm>
          <a:off x="5600700" y="696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325302</xdr:rowOff>
    </xdr:from>
    <xdr:ext cx="762000" cy="259045"/>
    <xdr:sp macro="" textlink="">
      <xdr:nvSpPr>
        <xdr:cNvPr id="133" name="人口1人当たり決算額の推移該当値テキスト445"/>
        <xdr:cNvSpPr txBox="1"/>
      </xdr:nvSpPr>
      <xdr:spPr>
        <a:xfrm>
          <a:off x="5740400" y="69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8382</xdr:rowOff>
    </xdr:from>
    <xdr:to>
      <xdr:col>26</xdr:col>
      <xdr:colOff>101600</xdr:colOff>
      <xdr:row>36</xdr:row>
      <xdr:rowOff>109982</xdr:rowOff>
    </xdr:to>
    <xdr:sp macro="" textlink="">
      <xdr:nvSpPr>
        <xdr:cNvPr id="134" name="楕円 133"/>
        <xdr:cNvSpPr/>
      </xdr:nvSpPr>
      <xdr:spPr bwMode="auto">
        <a:xfrm>
          <a:off x="4953000" y="696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94759</xdr:rowOff>
    </xdr:from>
    <xdr:ext cx="736600" cy="259045"/>
    <xdr:sp macro="" textlink="">
      <xdr:nvSpPr>
        <xdr:cNvPr id="135" name="テキスト ボックス 134"/>
        <xdr:cNvSpPr txBox="1"/>
      </xdr:nvSpPr>
      <xdr:spPr>
        <a:xfrm>
          <a:off x="4622800" y="70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334328</xdr:rowOff>
    </xdr:from>
    <xdr:to>
      <xdr:col>22</xdr:col>
      <xdr:colOff>165100</xdr:colOff>
      <xdr:row>36</xdr:row>
      <xdr:rowOff>93028</xdr:rowOff>
    </xdr:to>
    <xdr:sp macro="" textlink="">
      <xdr:nvSpPr>
        <xdr:cNvPr id="136" name="楕円 135"/>
        <xdr:cNvSpPr/>
      </xdr:nvSpPr>
      <xdr:spPr bwMode="auto">
        <a:xfrm>
          <a:off x="4254500" y="694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77805</xdr:rowOff>
    </xdr:from>
    <xdr:ext cx="762000" cy="259045"/>
    <xdr:sp macro="" textlink="">
      <xdr:nvSpPr>
        <xdr:cNvPr id="137" name="テキスト ボックス 136"/>
        <xdr:cNvSpPr txBox="1"/>
      </xdr:nvSpPr>
      <xdr:spPr>
        <a:xfrm>
          <a:off x="3924300" y="70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283502</xdr:rowOff>
    </xdr:from>
    <xdr:to>
      <xdr:col>19</xdr:col>
      <xdr:colOff>38100</xdr:colOff>
      <xdr:row>36</xdr:row>
      <xdr:rowOff>42202</xdr:rowOff>
    </xdr:to>
    <xdr:sp macro="" textlink="">
      <xdr:nvSpPr>
        <xdr:cNvPr id="138" name="楕円 137"/>
        <xdr:cNvSpPr/>
      </xdr:nvSpPr>
      <xdr:spPr bwMode="auto">
        <a:xfrm>
          <a:off x="3556000" y="689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26979</xdr:rowOff>
    </xdr:from>
    <xdr:ext cx="762000" cy="259045"/>
    <xdr:sp macro="" textlink="">
      <xdr:nvSpPr>
        <xdr:cNvPr id="139" name="テキスト ボックス 138"/>
        <xdr:cNvSpPr txBox="1"/>
      </xdr:nvSpPr>
      <xdr:spPr>
        <a:xfrm>
          <a:off x="3225800" y="69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334708</xdr:rowOff>
    </xdr:from>
    <xdr:to>
      <xdr:col>15</xdr:col>
      <xdr:colOff>101600</xdr:colOff>
      <xdr:row>36</xdr:row>
      <xdr:rowOff>93408</xdr:rowOff>
    </xdr:to>
    <xdr:sp macro="" textlink="">
      <xdr:nvSpPr>
        <xdr:cNvPr id="140" name="楕円 139"/>
        <xdr:cNvSpPr/>
      </xdr:nvSpPr>
      <xdr:spPr bwMode="auto">
        <a:xfrm>
          <a:off x="2857500" y="694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78185</xdr:rowOff>
    </xdr:from>
    <xdr:ext cx="762000" cy="259045"/>
    <xdr:sp macro="" textlink="">
      <xdr:nvSpPr>
        <xdr:cNvPr id="141" name="テキスト ボックス 140"/>
        <xdr:cNvSpPr txBox="1"/>
      </xdr:nvSpPr>
      <xdr:spPr>
        <a:xfrm>
          <a:off x="2527300" y="70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106912</xdr:rowOff>
    </xdr:from>
    <xdr:to>
      <xdr:col>24</xdr:col>
      <xdr:colOff>63500</xdr:colOff>
      <xdr:row>35</xdr:row>
      <xdr:rowOff>113182</xdr:rowOff>
    </xdr:to>
    <xdr:cxnSp macro="">
      <xdr:nvCxnSpPr>
        <xdr:cNvPr id="63" name="直線コネクタ 62"/>
        <xdr:cNvCxnSpPr/>
      </xdr:nvCxnSpPr>
      <xdr:spPr>
        <a:xfrm flipV="1">
          <a:off x="3797300" y="6107662"/>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113182</xdr:rowOff>
    </xdr:from>
    <xdr:to>
      <xdr:col>19</xdr:col>
      <xdr:colOff>177800</xdr:colOff>
      <xdr:row>35</xdr:row>
      <xdr:rowOff>116905</xdr:rowOff>
    </xdr:to>
    <xdr:cxnSp macro="">
      <xdr:nvCxnSpPr>
        <xdr:cNvPr id="66" name="直線コネクタ 65"/>
        <xdr:cNvCxnSpPr/>
      </xdr:nvCxnSpPr>
      <xdr:spPr>
        <a:xfrm flipV="1">
          <a:off x="2908300" y="611393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116905</xdr:rowOff>
    </xdr:from>
    <xdr:to>
      <xdr:col>15</xdr:col>
      <xdr:colOff>50800</xdr:colOff>
      <xdr:row>35</xdr:row>
      <xdr:rowOff>128793</xdr:rowOff>
    </xdr:to>
    <xdr:cxnSp macro="">
      <xdr:nvCxnSpPr>
        <xdr:cNvPr id="69" name="直線コネクタ 68"/>
        <xdr:cNvCxnSpPr/>
      </xdr:nvCxnSpPr>
      <xdr:spPr>
        <a:xfrm flipV="1">
          <a:off x="2019300" y="611765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76084</xdr:rowOff>
    </xdr:from>
    <xdr:to>
      <xdr:col>10</xdr:col>
      <xdr:colOff>114300</xdr:colOff>
      <xdr:row>35</xdr:row>
      <xdr:rowOff>128793</xdr:rowOff>
    </xdr:to>
    <xdr:cxnSp macro="">
      <xdr:nvCxnSpPr>
        <xdr:cNvPr id="72" name="直線コネクタ 71"/>
        <xdr:cNvCxnSpPr/>
      </xdr:nvCxnSpPr>
      <xdr:spPr>
        <a:xfrm>
          <a:off x="1130300" y="6076834"/>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115842</xdr:rowOff>
    </xdr:from>
    <xdr:to>
      <xdr:col>10</xdr:col>
      <xdr:colOff>165100</xdr:colOff>
      <xdr:row>34</xdr:row>
      <xdr:rowOff>45992</xdr:rowOff>
    </xdr:to>
    <xdr:sp macro="" textlink="">
      <xdr:nvSpPr>
        <xdr:cNvPr id="73" name="フローチャート: 判断 72"/>
        <xdr:cNvSpPr/>
      </xdr:nvSpPr>
      <xdr:spPr>
        <a:xfrm>
          <a:off x="1968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62519</xdr:rowOff>
    </xdr:from>
    <xdr:ext cx="534377" cy="259045"/>
    <xdr:sp macro="" textlink="">
      <xdr:nvSpPr>
        <xdr:cNvPr id="74" name="テキスト ボックス 73"/>
        <xdr:cNvSpPr txBox="1"/>
      </xdr:nvSpPr>
      <xdr:spPr>
        <a:xfrm>
          <a:off x="1752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56112</xdr:rowOff>
    </xdr:from>
    <xdr:to>
      <xdr:col>24</xdr:col>
      <xdr:colOff>114300</xdr:colOff>
      <xdr:row>35</xdr:row>
      <xdr:rowOff>157712</xdr:rowOff>
    </xdr:to>
    <xdr:sp macro="" textlink="">
      <xdr:nvSpPr>
        <xdr:cNvPr id="82" name="楕円 81"/>
        <xdr:cNvSpPr/>
      </xdr:nvSpPr>
      <xdr:spPr>
        <a:xfrm>
          <a:off x="4584700" y="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34539</xdr:rowOff>
    </xdr:from>
    <xdr:ext cx="534377" cy="259045"/>
    <xdr:sp macro="" textlink="">
      <xdr:nvSpPr>
        <xdr:cNvPr id="83" name="人件費該当値テキスト"/>
        <xdr:cNvSpPr txBox="1"/>
      </xdr:nvSpPr>
      <xdr:spPr>
        <a:xfrm>
          <a:off x="4686300" y="60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62382</xdr:rowOff>
    </xdr:from>
    <xdr:to>
      <xdr:col>20</xdr:col>
      <xdr:colOff>38100</xdr:colOff>
      <xdr:row>35</xdr:row>
      <xdr:rowOff>163982</xdr:rowOff>
    </xdr:to>
    <xdr:sp macro="" textlink="">
      <xdr:nvSpPr>
        <xdr:cNvPr id="84" name="楕円 83"/>
        <xdr:cNvSpPr/>
      </xdr:nvSpPr>
      <xdr:spPr>
        <a:xfrm>
          <a:off x="3746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155109</xdr:rowOff>
    </xdr:from>
    <xdr:ext cx="534377" cy="259045"/>
    <xdr:sp macro="" textlink="">
      <xdr:nvSpPr>
        <xdr:cNvPr id="85" name="テキスト ボックス 84"/>
        <xdr:cNvSpPr txBox="1"/>
      </xdr:nvSpPr>
      <xdr:spPr>
        <a:xfrm>
          <a:off x="3530111" y="61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66105</xdr:rowOff>
    </xdr:from>
    <xdr:to>
      <xdr:col>15</xdr:col>
      <xdr:colOff>101600</xdr:colOff>
      <xdr:row>35</xdr:row>
      <xdr:rowOff>167705</xdr:rowOff>
    </xdr:to>
    <xdr:sp macro="" textlink="">
      <xdr:nvSpPr>
        <xdr:cNvPr id="86" name="楕円 85"/>
        <xdr:cNvSpPr/>
      </xdr:nvSpPr>
      <xdr:spPr>
        <a:xfrm>
          <a:off x="2857500" y="6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158832</xdr:rowOff>
    </xdr:from>
    <xdr:ext cx="534377" cy="259045"/>
    <xdr:sp macro="" textlink="">
      <xdr:nvSpPr>
        <xdr:cNvPr id="87" name="テキスト ボックス 86"/>
        <xdr:cNvSpPr txBox="1"/>
      </xdr:nvSpPr>
      <xdr:spPr>
        <a:xfrm>
          <a:off x="2641111" y="6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77993</xdr:rowOff>
    </xdr:from>
    <xdr:to>
      <xdr:col>10</xdr:col>
      <xdr:colOff>165100</xdr:colOff>
      <xdr:row>36</xdr:row>
      <xdr:rowOff>8143</xdr:rowOff>
    </xdr:to>
    <xdr:sp macro="" textlink="">
      <xdr:nvSpPr>
        <xdr:cNvPr id="88" name="楕円 87"/>
        <xdr:cNvSpPr/>
      </xdr:nvSpPr>
      <xdr:spPr>
        <a:xfrm>
          <a:off x="1968500" y="6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170720</xdr:rowOff>
    </xdr:from>
    <xdr:ext cx="534377" cy="259045"/>
    <xdr:sp macro="" textlink="">
      <xdr:nvSpPr>
        <xdr:cNvPr id="89" name="テキスト ボックス 88"/>
        <xdr:cNvSpPr txBox="1"/>
      </xdr:nvSpPr>
      <xdr:spPr>
        <a:xfrm>
          <a:off x="1752111" y="61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25284</xdr:rowOff>
    </xdr:from>
    <xdr:to>
      <xdr:col>6</xdr:col>
      <xdr:colOff>38100</xdr:colOff>
      <xdr:row>35</xdr:row>
      <xdr:rowOff>126884</xdr:rowOff>
    </xdr:to>
    <xdr:sp macro="" textlink="">
      <xdr:nvSpPr>
        <xdr:cNvPr id="90" name="楕円 89"/>
        <xdr:cNvSpPr/>
      </xdr:nvSpPr>
      <xdr:spPr>
        <a:xfrm>
          <a:off x="1079500" y="60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118011</xdr:rowOff>
    </xdr:from>
    <xdr:ext cx="534377" cy="259045"/>
    <xdr:sp macro="" textlink="">
      <xdr:nvSpPr>
        <xdr:cNvPr id="91" name="テキスト ボックス 90"/>
        <xdr:cNvSpPr txBox="1"/>
      </xdr:nvSpPr>
      <xdr:spPr>
        <a:xfrm>
          <a:off x="863111" y="61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69329</xdr:rowOff>
    </xdr:from>
    <xdr:to>
      <xdr:col>24</xdr:col>
      <xdr:colOff>63500</xdr:colOff>
      <xdr:row>57</xdr:row>
      <xdr:rowOff>74244</xdr:rowOff>
    </xdr:to>
    <xdr:cxnSp macro="">
      <xdr:nvCxnSpPr>
        <xdr:cNvPr id="121" name="直線コネクタ 120"/>
        <xdr:cNvCxnSpPr/>
      </xdr:nvCxnSpPr>
      <xdr:spPr>
        <a:xfrm>
          <a:off x="3797300" y="9841979"/>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69329</xdr:rowOff>
    </xdr:from>
    <xdr:to>
      <xdr:col>19</xdr:col>
      <xdr:colOff>177800</xdr:colOff>
      <xdr:row>57</xdr:row>
      <xdr:rowOff>71272</xdr:rowOff>
    </xdr:to>
    <xdr:cxnSp macro="">
      <xdr:nvCxnSpPr>
        <xdr:cNvPr id="124" name="直線コネクタ 123"/>
        <xdr:cNvCxnSpPr/>
      </xdr:nvCxnSpPr>
      <xdr:spPr>
        <a:xfrm flipV="1">
          <a:off x="2908300" y="984197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69647</xdr:rowOff>
    </xdr:from>
    <xdr:to>
      <xdr:col>15</xdr:col>
      <xdr:colOff>50800</xdr:colOff>
      <xdr:row>57</xdr:row>
      <xdr:rowOff>71272</xdr:rowOff>
    </xdr:to>
    <xdr:cxnSp macro="">
      <xdr:nvCxnSpPr>
        <xdr:cNvPr id="127" name="直線コネクタ 126"/>
        <xdr:cNvCxnSpPr/>
      </xdr:nvCxnSpPr>
      <xdr:spPr>
        <a:xfrm>
          <a:off x="2019300" y="9842297"/>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64948</xdr:rowOff>
    </xdr:from>
    <xdr:to>
      <xdr:col>10</xdr:col>
      <xdr:colOff>114300</xdr:colOff>
      <xdr:row>57</xdr:row>
      <xdr:rowOff>69647</xdr:rowOff>
    </xdr:to>
    <xdr:cxnSp macro="">
      <xdr:nvCxnSpPr>
        <xdr:cNvPr id="130" name="直線コネクタ 129"/>
        <xdr:cNvCxnSpPr/>
      </xdr:nvCxnSpPr>
      <xdr:spPr>
        <a:xfrm>
          <a:off x="1130300" y="983759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21831</xdr:rowOff>
    </xdr:from>
    <xdr:to>
      <xdr:col>10</xdr:col>
      <xdr:colOff>165100</xdr:colOff>
      <xdr:row>57</xdr:row>
      <xdr:rowOff>123431</xdr:rowOff>
    </xdr:to>
    <xdr:sp macro="" textlink="">
      <xdr:nvSpPr>
        <xdr:cNvPr id="131" name="フローチャート: 判断 130"/>
        <xdr:cNvSpPr/>
      </xdr:nvSpPr>
      <xdr:spPr>
        <a:xfrm>
          <a:off x="1968500" y="979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114558</xdr:rowOff>
    </xdr:from>
    <xdr:ext cx="534377" cy="259045"/>
    <xdr:sp macro="" textlink="">
      <xdr:nvSpPr>
        <xdr:cNvPr id="132" name="テキスト ボックス 131"/>
        <xdr:cNvSpPr txBox="1"/>
      </xdr:nvSpPr>
      <xdr:spPr>
        <a:xfrm>
          <a:off x="1752111" y="98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23444</xdr:rowOff>
    </xdr:from>
    <xdr:to>
      <xdr:col>24</xdr:col>
      <xdr:colOff>114300</xdr:colOff>
      <xdr:row>57</xdr:row>
      <xdr:rowOff>125044</xdr:rowOff>
    </xdr:to>
    <xdr:sp macro="" textlink="">
      <xdr:nvSpPr>
        <xdr:cNvPr id="140" name="楕円 139"/>
        <xdr:cNvSpPr/>
      </xdr:nvSpPr>
      <xdr:spPr>
        <a:xfrm>
          <a:off x="4584700" y="97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46321</xdr:rowOff>
    </xdr:from>
    <xdr:ext cx="534377" cy="259045"/>
    <xdr:sp macro="" textlink="">
      <xdr:nvSpPr>
        <xdr:cNvPr id="141" name="物件費該当値テキスト"/>
        <xdr:cNvSpPr txBox="1"/>
      </xdr:nvSpPr>
      <xdr:spPr>
        <a:xfrm>
          <a:off x="4686300" y="96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18529</xdr:rowOff>
    </xdr:from>
    <xdr:to>
      <xdr:col>20</xdr:col>
      <xdr:colOff>38100</xdr:colOff>
      <xdr:row>57</xdr:row>
      <xdr:rowOff>120129</xdr:rowOff>
    </xdr:to>
    <xdr:sp macro="" textlink="">
      <xdr:nvSpPr>
        <xdr:cNvPr id="142" name="楕円 141"/>
        <xdr:cNvSpPr/>
      </xdr:nvSpPr>
      <xdr:spPr>
        <a:xfrm>
          <a:off x="3746500" y="97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136656</xdr:rowOff>
    </xdr:from>
    <xdr:ext cx="534377" cy="259045"/>
    <xdr:sp macro="" textlink="">
      <xdr:nvSpPr>
        <xdr:cNvPr id="143" name="テキスト ボックス 142"/>
        <xdr:cNvSpPr txBox="1"/>
      </xdr:nvSpPr>
      <xdr:spPr>
        <a:xfrm>
          <a:off x="3530111" y="95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20472</xdr:rowOff>
    </xdr:from>
    <xdr:to>
      <xdr:col>15</xdr:col>
      <xdr:colOff>101600</xdr:colOff>
      <xdr:row>57</xdr:row>
      <xdr:rowOff>122072</xdr:rowOff>
    </xdr:to>
    <xdr:sp macro="" textlink="">
      <xdr:nvSpPr>
        <xdr:cNvPr id="144" name="楕円 143"/>
        <xdr:cNvSpPr/>
      </xdr:nvSpPr>
      <xdr:spPr>
        <a:xfrm>
          <a:off x="2857500" y="97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138599</xdr:rowOff>
    </xdr:from>
    <xdr:ext cx="534377" cy="259045"/>
    <xdr:sp macro="" textlink="">
      <xdr:nvSpPr>
        <xdr:cNvPr id="145" name="テキスト ボックス 144"/>
        <xdr:cNvSpPr txBox="1"/>
      </xdr:nvSpPr>
      <xdr:spPr>
        <a:xfrm>
          <a:off x="2641111" y="95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18847</xdr:rowOff>
    </xdr:from>
    <xdr:to>
      <xdr:col>10</xdr:col>
      <xdr:colOff>165100</xdr:colOff>
      <xdr:row>57</xdr:row>
      <xdr:rowOff>120447</xdr:rowOff>
    </xdr:to>
    <xdr:sp macro="" textlink="">
      <xdr:nvSpPr>
        <xdr:cNvPr id="146" name="楕円 145"/>
        <xdr:cNvSpPr/>
      </xdr:nvSpPr>
      <xdr:spPr>
        <a:xfrm>
          <a:off x="1968500" y="97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136974</xdr:rowOff>
    </xdr:from>
    <xdr:ext cx="534377" cy="259045"/>
    <xdr:sp macro="" textlink="">
      <xdr:nvSpPr>
        <xdr:cNvPr id="147" name="テキスト ボックス 146"/>
        <xdr:cNvSpPr txBox="1"/>
      </xdr:nvSpPr>
      <xdr:spPr>
        <a:xfrm>
          <a:off x="1752111" y="95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14148</xdr:rowOff>
    </xdr:from>
    <xdr:to>
      <xdr:col>6</xdr:col>
      <xdr:colOff>38100</xdr:colOff>
      <xdr:row>57</xdr:row>
      <xdr:rowOff>115748</xdr:rowOff>
    </xdr:to>
    <xdr:sp macro="" textlink="">
      <xdr:nvSpPr>
        <xdr:cNvPr id="148" name="楕円 147"/>
        <xdr:cNvSpPr/>
      </xdr:nvSpPr>
      <xdr:spPr>
        <a:xfrm>
          <a:off x="1079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132275</xdr:rowOff>
    </xdr:from>
    <xdr:ext cx="534377" cy="259045"/>
    <xdr:sp macro="" textlink="">
      <xdr:nvSpPr>
        <xdr:cNvPr id="149" name="テキスト ボックス 148"/>
        <xdr:cNvSpPr txBox="1"/>
      </xdr:nvSpPr>
      <xdr:spPr>
        <a:xfrm>
          <a:off x="863111" y="95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116292</xdr:rowOff>
    </xdr:from>
    <xdr:to>
      <xdr:col>24</xdr:col>
      <xdr:colOff>63500</xdr:colOff>
      <xdr:row>77</xdr:row>
      <xdr:rowOff>139791</xdr:rowOff>
    </xdr:to>
    <xdr:cxnSp macro="">
      <xdr:nvCxnSpPr>
        <xdr:cNvPr id="176" name="直線コネクタ 175"/>
        <xdr:cNvCxnSpPr/>
      </xdr:nvCxnSpPr>
      <xdr:spPr>
        <a:xfrm>
          <a:off x="3797300" y="13317942"/>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116292</xdr:rowOff>
    </xdr:from>
    <xdr:to>
      <xdr:col>19</xdr:col>
      <xdr:colOff>177800</xdr:colOff>
      <xdr:row>77</xdr:row>
      <xdr:rowOff>164297</xdr:rowOff>
    </xdr:to>
    <xdr:cxnSp macro="">
      <xdr:nvCxnSpPr>
        <xdr:cNvPr id="179" name="直線コネクタ 178"/>
        <xdr:cNvCxnSpPr/>
      </xdr:nvCxnSpPr>
      <xdr:spPr>
        <a:xfrm flipV="1">
          <a:off x="2908300" y="1331794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164297</xdr:rowOff>
    </xdr:from>
    <xdr:to>
      <xdr:col>15</xdr:col>
      <xdr:colOff>50800</xdr:colOff>
      <xdr:row>77</xdr:row>
      <xdr:rowOff>169875</xdr:rowOff>
    </xdr:to>
    <xdr:cxnSp macro="">
      <xdr:nvCxnSpPr>
        <xdr:cNvPr id="182" name="直線コネクタ 181"/>
        <xdr:cNvCxnSpPr/>
      </xdr:nvCxnSpPr>
      <xdr:spPr>
        <a:xfrm flipV="1">
          <a:off x="2019300" y="133659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161463</xdr:rowOff>
    </xdr:from>
    <xdr:to>
      <xdr:col>10</xdr:col>
      <xdr:colOff>114300</xdr:colOff>
      <xdr:row>77</xdr:row>
      <xdr:rowOff>169875</xdr:rowOff>
    </xdr:to>
    <xdr:cxnSp macro="">
      <xdr:nvCxnSpPr>
        <xdr:cNvPr id="185" name="直線コネクタ 184"/>
        <xdr:cNvCxnSpPr/>
      </xdr:nvCxnSpPr>
      <xdr:spPr>
        <a:xfrm>
          <a:off x="1130300" y="13363113"/>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60280</xdr:rowOff>
    </xdr:from>
    <xdr:to>
      <xdr:col>10</xdr:col>
      <xdr:colOff>165100</xdr:colOff>
      <xdr:row>76</xdr:row>
      <xdr:rowOff>161880</xdr:rowOff>
    </xdr:to>
    <xdr:sp macro="" textlink="">
      <xdr:nvSpPr>
        <xdr:cNvPr id="186" name="フローチャート: 判断 185"/>
        <xdr:cNvSpPr/>
      </xdr:nvSpPr>
      <xdr:spPr>
        <a:xfrm>
          <a:off x="1968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6956</xdr:rowOff>
    </xdr:from>
    <xdr:ext cx="469744" cy="259045"/>
    <xdr:sp macro="" textlink="">
      <xdr:nvSpPr>
        <xdr:cNvPr id="187" name="テキスト ボックス 186"/>
        <xdr:cNvSpPr txBox="1"/>
      </xdr:nvSpPr>
      <xdr:spPr>
        <a:xfrm>
          <a:off x="1784428" y="128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88991</xdr:rowOff>
    </xdr:from>
    <xdr:to>
      <xdr:col>24</xdr:col>
      <xdr:colOff>114300</xdr:colOff>
      <xdr:row>78</xdr:row>
      <xdr:rowOff>19141</xdr:rowOff>
    </xdr:to>
    <xdr:sp macro="" textlink="">
      <xdr:nvSpPr>
        <xdr:cNvPr id="195" name="楕円 194"/>
        <xdr:cNvSpPr/>
      </xdr:nvSpPr>
      <xdr:spPr>
        <a:xfrm>
          <a:off x="4584700" y="13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3918</xdr:rowOff>
    </xdr:from>
    <xdr:ext cx="469744" cy="259045"/>
    <xdr:sp macro="" textlink="">
      <xdr:nvSpPr>
        <xdr:cNvPr id="196" name="維持補修費該当値テキスト"/>
        <xdr:cNvSpPr txBox="1"/>
      </xdr:nvSpPr>
      <xdr:spPr>
        <a:xfrm>
          <a:off x="4686300" y="132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65492</xdr:rowOff>
    </xdr:from>
    <xdr:to>
      <xdr:col>20</xdr:col>
      <xdr:colOff>38100</xdr:colOff>
      <xdr:row>77</xdr:row>
      <xdr:rowOff>167092</xdr:rowOff>
    </xdr:to>
    <xdr:sp macro="" textlink="">
      <xdr:nvSpPr>
        <xdr:cNvPr id="197" name="楕円 196"/>
        <xdr:cNvSpPr/>
      </xdr:nvSpPr>
      <xdr:spPr>
        <a:xfrm>
          <a:off x="3746500" y="132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158219</xdr:rowOff>
    </xdr:from>
    <xdr:ext cx="469744" cy="259045"/>
    <xdr:sp macro="" textlink="">
      <xdr:nvSpPr>
        <xdr:cNvPr id="198" name="テキスト ボックス 197"/>
        <xdr:cNvSpPr txBox="1"/>
      </xdr:nvSpPr>
      <xdr:spPr>
        <a:xfrm>
          <a:off x="3562428" y="1335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113497</xdr:rowOff>
    </xdr:from>
    <xdr:to>
      <xdr:col>15</xdr:col>
      <xdr:colOff>101600</xdr:colOff>
      <xdr:row>78</xdr:row>
      <xdr:rowOff>43647</xdr:rowOff>
    </xdr:to>
    <xdr:sp macro="" textlink="">
      <xdr:nvSpPr>
        <xdr:cNvPr id="199" name="楕円 198"/>
        <xdr:cNvSpPr/>
      </xdr:nvSpPr>
      <xdr:spPr>
        <a:xfrm>
          <a:off x="2857500" y="13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34774</xdr:rowOff>
    </xdr:from>
    <xdr:ext cx="469744" cy="259045"/>
    <xdr:sp macro="" textlink="">
      <xdr:nvSpPr>
        <xdr:cNvPr id="200" name="テキスト ボックス 199"/>
        <xdr:cNvSpPr txBox="1"/>
      </xdr:nvSpPr>
      <xdr:spPr>
        <a:xfrm>
          <a:off x="2673428" y="1340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119075</xdr:rowOff>
    </xdr:from>
    <xdr:to>
      <xdr:col>10</xdr:col>
      <xdr:colOff>165100</xdr:colOff>
      <xdr:row>78</xdr:row>
      <xdr:rowOff>49225</xdr:rowOff>
    </xdr:to>
    <xdr:sp macro="" textlink="">
      <xdr:nvSpPr>
        <xdr:cNvPr id="201" name="楕円 200"/>
        <xdr:cNvSpPr/>
      </xdr:nvSpPr>
      <xdr:spPr>
        <a:xfrm>
          <a:off x="19685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40352</xdr:rowOff>
    </xdr:from>
    <xdr:ext cx="469744" cy="259045"/>
    <xdr:sp macro="" textlink="">
      <xdr:nvSpPr>
        <xdr:cNvPr id="202" name="テキスト ボックス 201"/>
        <xdr:cNvSpPr txBox="1"/>
      </xdr:nvSpPr>
      <xdr:spPr>
        <a:xfrm>
          <a:off x="1784428" y="134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110663</xdr:rowOff>
    </xdr:from>
    <xdr:to>
      <xdr:col>6</xdr:col>
      <xdr:colOff>38100</xdr:colOff>
      <xdr:row>78</xdr:row>
      <xdr:rowOff>40813</xdr:rowOff>
    </xdr:to>
    <xdr:sp macro="" textlink="">
      <xdr:nvSpPr>
        <xdr:cNvPr id="203" name="楕円 202"/>
        <xdr:cNvSpPr/>
      </xdr:nvSpPr>
      <xdr:spPr>
        <a:xfrm>
          <a:off x="1079500" y="133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31940</xdr:rowOff>
    </xdr:from>
    <xdr:ext cx="469744" cy="259045"/>
    <xdr:sp macro="" textlink="">
      <xdr:nvSpPr>
        <xdr:cNvPr id="204" name="テキスト ボックス 203"/>
        <xdr:cNvSpPr txBox="1"/>
      </xdr:nvSpPr>
      <xdr:spPr>
        <a:xfrm>
          <a:off x="895428" y="1340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105651</xdr:rowOff>
    </xdr:from>
    <xdr:to>
      <xdr:col>24</xdr:col>
      <xdr:colOff>63500</xdr:colOff>
      <xdr:row>96</xdr:row>
      <xdr:rowOff>150279</xdr:rowOff>
    </xdr:to>
    <xdr:cxnSp macro="">
      <xdr:nvCxnSpPr>
        <xdr:cNvPr id="234" name="直線コネクタ 233"/>
        <xdr:cNvCxnSpPr/>
      </xdr:nvCxnSpPr>
      <xdr:spPr>
        <a:xfrm flipV="1">
          <a:off x="3797300" y="16564851"/>
          <a:ext cx="8382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150279</xdr:rowOff>
    </xdr:from>
    <xdr:to>
      <xdr:col>19</xdr:col>
      <xdr:colOff>177800</xdr:colOff>
      <xdr:row>97</xdr:row>
      <xdr:rowOff>46101</xdr:rowOff>
    </xdr:to>
    <xdr:cxnSp macro="">
      <xdr:nvCxnSpPr>
        <xdr:cNvPr id="237" name="直線コネクタ 236"/>
        <xdr:cNvCxnSpPr/>
      </xdr:nvCxnSpPr>
      <xdr:spPr>
        <a:xfrm flipV="1">
          <a:off x="2908300" y="16609479"/>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46101</xdr:rowOff>
    </xdr:from>
    <xdr:to>
      <xdr:col>15</xdr:col>
      <xdr:colOff>50800</xdr:colOff>
      <xdr:row>97</xdr:row>
      <xdr:rowOff>115582</xdr:rowOff>
    </xdr:to>
    <xdr:cxnSp macro="">
      <xdr:nvCxnSpPr>
        <xdr:cNvPr id="240" name="直線コネクタ 239"/>
        <xdr:cNvCxnSpPr/>
      </xdr:nvCxnSpPr>
      <xdr:spPr>
        <a:xfrm flipV="1">
          <a:off x="2019300" y="16676751"/>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115582</xdr:rowOff>
    </xdr:from>
    <xdr:to>
      <xdr:col>10</xdr:col>
      <xdr:colOff>114300</xdr:colOff>
      <xdr:row>98</xdr:row>
      <xdr:rowOff>16942</xdr:rowOff>
    </xdr:to>
    <xdr:cxnSp macro="">
      <xdr:nvCxnSpPr>
        <xdr:cNvPr id="243" name="直線コネクタ 242"/>
        <xdr:cNvCxnSpPr/>
      </xdr:nvCxnSpPr>
      <xdr:spPr>
        <a:xfrm flipV="1">
          <a:off x="1130300" y="16746232"/>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5" name="テキスト ボックス 244"/>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54851</xdr:rowOff>
    </xdr:from>
    <xdr:to>
      <xdr:col>24</xdr:col>
      <xdr:colOff>114300</xdr:colOff>
      <xdr:row>96</xdr:row>
      <xdr:rowOff>156451</xdr:rowOff>
    </xdr:to>
    <xdr:sp macro="" textlink="">
      <xdr:nvSpPr>
        <xdr:cNvPr id="253" name="楕円 252"/>
        <xdr:cNvSpPr/>
      </xdr:nvSpPr>
      <xdr:spPr>
        <a:xfrm>
          <a:off x="4584700" y="165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33278</xdr:rowOff>
    </xdr:from>
    <xdr:ext cx="534377" cy="259045"/>
    <xdr:sp macro="" textlink="">
      <xdr:nvSpPr>
        <xdr:cNvPr id="254" name="扶助費該当値テキスト"/>
        <xdr:cNvSpPr txBox="1"/>
      </xdr:nvSpPr>
      <xdr:spPr>
        <a:xfrm>
          <a:off x="4686300" y="164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99479</xdr:rowOff>
    </xdr:from>
    <xdr:to>
      <xdr:col>20</xdr:col>
      <xdr:colOff>38100</xdr:colOff>
      <xdr:row>97</xdr:row>
      <xdr:rowOff>29629</xdr:rowOff>
    </xdr:to>
    <xdr:sp macro="" textlink="">
      <xdr:nvSpPr>
        <xdr:cNvPr id="255" name="楕円 254"/>
        <xdr:cNvSpPr/>
      </xdr:nvSpPr>
      <xdr:spPr>
        <a:xfrm>
          <a:off x="3746500" y="165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20756</xdr:rowOff>
    </xdr:from>
    <xdr:ext cx="534377" cy="259045"/>
    <xdr:sp macro="" textlink="">
      <xdr:nvSpPr>
        <xdr:cNvPr id="256" name="テキスト ボックス 255"/>
        <xdr:cNvSpPr txBox="1"/>
      </xdr:nvSpPr>
      <xdr:spPr>
        <a:xfrm>
          <a:off x="3530111" y="166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166751</xdr:rowOff>
    </xdr:from>
    <xdr:to>
      <xdr:col>15</xdr:col>
      <xdr:colOff>101600</xdr:colOff>
      <xdr:row>97</xdr:row>
      <xdr:rowOff>96901</xdr:rowOff>
    </xdr:to>
    <xdr:sp macro="" textlink="">
      <xdr:nvSpPr>
        <xdr:cNvPr id="257" name="楕円 256"/>
        <xdr:cNvSpPr/>
      </xdr:nvSpPr>
      <xdr:spPr>
        <a:xfrm>
          <a:off x="2857500" y="166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88028</xdr:rowOff>
    </xdr:from>
    <xdr:ext cx="534377" cy="259045"/>
    <xdr:sp macro="" textlink="">
      <xdr:nvSpPr>
        <xdr:cNvPr id="258" name="テキスト ボックス 257"/>
        <xdr:cNvSpPr txBox="1"/>
      </xdr:nvSpPr>
      <xdr:spPr>
        <a:xfrm>
          <a:off x="2641111" y="167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64782</xdr:rowOff>
    </xdr:from>
    <xdr:to>
      <xdr:col>10</xdr:col>
      <xdr:colOff>165100</xdr:colOff>
      <xdr:row>97</xdr:row>
      <xdr:rowOff>166382</xdr:rowOff>
    </xdr:to>
    <xdr:sp macro="" textlink="">
      <xdr:nvSpPr>
        <xdr:cNvPr id="259" name="楕円 258"/>
        <xdr:cNvSpPr/>
      </xdr:nvSpPr>
      <xdr:spPr>
        <a:xfrm>
          <a:off x="1968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157509</xdr:rowOff>
    </xdr:from>
    <xdr:ext cx="534377" cy="259045"/>
    <xdr:sp macro="" textlink="">
      <xdr:nvSpPr>
        <xdr:cNvPr id="260" name="テキスト ボックス 259"/>
        <xdr:cNvSpPr txBox="1"/>
      </xdr:nvSpPr>
      <xdr:spPr>
        <a:xfrm>
          <a:off x="1752111" y="167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137592</xdr:rowOff>
    </xdr:from>
    <xdr:to>
      <xdr:col>6</xdr:col>
      <xdr:colOff>38100</xdr:colOff>
      <xdr:row>98</xdr:row>
      <xdr:rowOff>67742</xdr:rowOff>
    </xdr:to>
    <xdr:sp macro="" textlink="">
      <xdr:nvSpPr>
        <xdr:cNvPr id="261" name="楕円 260"/>
        <xdr:cNvSpPr/>
      </xdr:nvSpPr>
      <xdr:spPr>
        <a:xfrm>
          <a:off x="1079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58869</xdr:rowOff>
    </xdr:from>
    <xdr:ext cx="534377" cy="259045"/>
    <xdr:sp macro="" textlink="">
      <xdr:nvSpPr>
        <xdr:cNvPr id="262" name="テキスト ボックス 261"/>
        <xdr:cNvSpPr txBox="1"/>
      </xdr:nvSpPr>
      <xdr:spPr>
        <a:xfrm>
          <a:off x="863111"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99302</xdr:rowOff>
    </xdr:from>
    <xdr:to>
      <xdr:col>55</xdr:col>
      <xdr:colOff>0</xdr:colOff>
      <xdr:row>37</xdr:row>
      <xdr:rowOff>111614</xdr:rowOff>
    </xdr:to>
    <xdr:cxnSp macro="">
      <xdr:nvCxnSpPr>
        <xdr:cNvPr id="289" name="直線コネクタ 288"/>
        <xdr:cNvCxnSpPr/>
      </xdr:nvCxnSpPr>
      <xdr:spPr>
        <a:xfrm flipV="1">
          <a:off x="9639300" y="6442952"/>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111614</xdr:rowOff>
    </xdr:from>
    <xdr:to>
      <xdr:col>50</xdr:col>
      <xdr:colOff>114300</xdr:colOff>
      <xdr:row>37</xdr:row>
      <xdr:rowOff>122198</xdr:rowOff>
    </xdr:to>
    <xdr:cxnSp macro="">
      <xdr:nvCxnSpPr>
        <xdr:cNvPr id="292" name="直線コネクタ 291"/>
        <xdr:cNvCxnSpPr/>
      </xdr:nvCxnSpPr>
      <xdr:spPr>
        <a:xfrm flipV="1">
          <a:off x="8750300" y="645526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122198</xdr:rowOff>
    </xdr:from>
    <xdr:to>
      <xdr:col>45</xdr:col>
      <xdr:colOff>177800</xdr:colOff>
      <xdr:row>37</xdr:row>
      <xdr:rowOff>125499</xdr:rowOff>
    </xdr:to>
    <xdr:cxnSp macro="">
      <xdr:nvCxnSpPr>
        <xdr:cNvPr id="295" name="直線コネクタ 294"/>
        <xdr:cNvCxnSpPr/>
      </xdr:nvCxnSpPr>
      <xdr:spPr>
        <a:xfrm flipV="1">
          <a:off x="7861300" y="6465848"/>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125499</xdr:rowOff>
    </xdr:from>
    <xdr:to>
      <xdr:col>41</xdr:col>
      <xdr:colOff>50800</xdr:colOff>
      <xdr:row>37</xdr:row>
      <xdr:rowOff>148437</xdr:rowOff>
    </xdr:to>
    <xdr:cxnSp macro="">
      <xdr:nvCxnSpPr>
        <xdr:cNvPr id="298" name="直線コネクタ 297"/>
        <xdr:cNvCxnSpPr/>
      </xdr:nvCxnSpPr>
      <xdr:spPr>
        <a:xfrm flipV="1">
          <a:off x="6972300" y="6469149"/>
          <a:ext cx="8890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71947</xdr:rowOff>
    </xdr:from>
    <xdr:to>
      <xdr:col>41</xdr:col>
      <xdr:colOff>101600</xdr:colOff>
      <xdr:row>38</xdr:row>
      <xdr:rowOff>2098</xdr:rowOff>
    </xdr:to>
    <xdr:sp macro="" textlink="">
      <xdr:nvSpPr>
        <xdr:cNvPr id="299" name="フローチャート: 判断 298"/>
        <xdr:cNvSpPr/>
      </xdr:nvSpPr>
      <xdr:spPr>
        <a:xfrm>
          <a:off x="7810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18624</xdr:rowOff>
    </xdr:from>
    <xdr:ext cx="534377" cy="259045"/>
    <xdr:sp macro="" textlink="">
      <xdr:nvSpPr>
        <xdr:cNvPr id="300" name="テキスト ボックス 299"/>
        <xdr:cNvSpPr txBox="1"/>
      </xdr:nvSpPr>
      <xdr:spPr>
        <a:xfrm>
          <a:off x="7594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48502</xdr:rowOff>
    </xdr:from>
    <xdr:to>
      <xdr:col>55</xdr:col>
      <xdr:colOff>50800</xdr:colOff>
      <xdr:row>37</xdr:row>
      <xdr:rowOff>150102</xdr:rowOff>
    </xdr:to>
    <xdr:sp macro="" textlink="">
      <xdr:nvSpPr>
        <xdr:cNvPr id="308" name="楕円 307"/>
        <xdr:cNvSpPr/>
      </xdr:nvSpPr>
      <xdr:spPr>
        <a:xfrm>
          <a:off x="10426700" y="63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71379</xdr:rowOff>
    </xdr:from>
    <xdr:ext cx="534377" cy="259045"/>
    <xdr:sp macro="" textlink="">
      <xdr:nvSpPr>
        <xdr:cNvPr id="309" name="補助費等該当値テキスト"/>
        <xdr:cNvSpPr txBox="1"/>
      </xdr:nvSpPr>
      <xdr:spPr>
        <a:xfrm>
          <a:off x="10528300" y="62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60814</xdr:rowOff>
    </xdr:from>
    <xdr:to>
      <xdr:col>50</xdr:col>
      <xdr:colOff>165100</xdr:colOff>
      <xdr:row>37</xdr:row>
      <xdr:rowOff>162414</xdr:rowOff>
    </xdr:to>
    <xdr:sp macro="" textlink="">
      <xdr:nvSpPr>
        <xdr:cNvPr id="310" name="楕円 309"/>
        <xdr:cNvSpPr/>
      </xdr:nvSpPr>
      <xdr:spPr>
        <a:xfrm>
          <a:off x="9588500" y="64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7491</xdr:rowOff>
    </xdr:from>
    <xdr:ext cx="534377" cy="259045"/>
    <xdr:sp macro="" textlink="">
      <xdr:nvSpPr>
        <xdr:cNvPr id="311" name="テキスト ボックス 310"/>
        <xdr:cNvSpPr txBox="1"/>
      </xdr:nvSpPr>
      <xdr:spPr>
        <a:xfrm>
          <a:off x="9372111" y="61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71398</xdr:rowOff>
    </xdr:from>
    <xdr:to>
      <xdr:col>46</xdr:col>
      <xdr:colOff>38100</xdr:colOff>
      <xdr:row>38</xdr:row>
      <xdr:rowOff>1549</xdr:rowOff>
    </xdr:to>
    <xdr:sp macro="" textlink="">
      <xdr:nvSpPr>
        <xdr:cNvPr id="312" name="楕円 311"/>
        <xdr:cNvSpPr/>
      </xdr:nvSpPr>
      <xdr:spPr>
        <a:xfrm>
          <a:off x="8699500" y="6415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18075</xdr:rowOff>
    </xdr:from>
    <xdr:ext cx="534377" cy="259045"/>
    <xdr:sp macro="" textlink="">
      <xdr:nvSpPr>
        <xdr:cNvPr id="313" name="テキスト ボックス 312"/>
        <xdr:cNvSpPr txBox="1"/>
      </xdr:nvSpPr>
      <xdr:spPr>
        <a:xfrm>
          <a:off x="8483111" y="61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74699</xdr:rowOff>
    </xdr:from>
    <xdr:to>
      <xdr:col>41</xdr:col>
      <xdr:colOff>101600</xdr:colOff>
      <xdr:row>38</xdr:row>
      <xdr:rowOff>4849</xdr:rowOff>
    </xdr:to>
    <xdr:sp macro="" textlink="">
      <xdr:nvSpPr>
        <xdr:cNvPr id="314" name="楕円 313"/>
        <xdr:cNvSpPr/>
      </xdr:nvSpPr>
      <xdr:spPr>
        <a:xfrm>
          <a:off x="7810500" y="64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167426</xdr:rowOff>
    </xdr:from>
    <xdr:ext cx="534377" cy="259045"/>
    <xdr:sp macro="" textlink="">
      <xdr:nvSpPr>
        <xdr:cNvPr id="315" name="テキスト ボックス 314"/>
        <xdr:cNvSpPr txBox="1"/>
      </xdr:nvSpPr>
      <xdr:spPr>
        <a:xfrm>
          <a:off x="7594111" y="65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97637</xdr:rowOff>
    </xdr:from>
    <xdr:to>
      <xdr:col>36</xdr:col>
      <xdr:colOff>165100</xdr:colOff>
      <xdr:row>38</xdr:row>
      <xdr:rowOff>27787</xdr:rowOff>
    </xdr:to>
    <xdr:sp macro="" textlink="">
      <xdr:nvSpPr>
        <xdr:cNvPr id="316" name="楕円 315"/>
        <xdr:cNvSpPr/>
      </xdr:nvSpPr>
      <xdr:spPr>
        <a:xfrm>
          <a:off x="6921500" y="64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44314</xdr:rowOff>
    </xdr:from>
    <xdr:ext cx="534377" cy="259045"/>
    <xdr:sp macro="" textlink="">
      <xdr:nvSpPr>
        <xdr:cNvPr id="317" name="テキスト ボックス 316"/>
        <xdr:cNvSpPr txBox="1"/>
      </xdr:nvSpPr>
      <xdr:spPr>
        <a:xfrm>
          <a:off x="6705111" y="62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148616</xdr:rowOff>
    </xdr:from>
    <xdr:to>
      <xdr:col>55</xdr:col>
      <xdr:colOff>0</xdr:colOff>
      <xdr:row>58</xdr:row>
      <xdr:rowOff>49334</xdr:rowOff>
    </xdr:to>
    <xdr:cxnSp macro="">
      <xdr:nvCxnSpPr>
        <xdr:cNvPr id="346" name="直線コネクタ 345"/>
        <xdr:cNvCxnSpPr/>
      </xdr:nvCxnSpPr>
      <xdr:spPr>
        <a:xfrm flipV="1">
          <a:off x="9639300" y="9749816"/>
          <a:ext cx="838200" cy="2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146459</xdr:rowOff>
    </xdr:from>
    <xdr:to>
      <xdr:col>50</xdr:col>
      <xdr:colOff>114300</xdr:colOff>
      <xdr:row>58</xdr:row>
      <xdr:rowOff>49334</xdr:rowOff>
    </xdr:to>
    <xdr:cxnSp macro="">
      <xdr:nvCxnSpPr>
        <xdr:cNvPr id="349" name="直線コネクタ 348"/>
        <xdr:cNvCxnSpPr/>
      </xdr:nvCxnSpPr>
      <xdr:spPr>
        <a:xfrm>
          <a:off x="8750300" y="9919109"/>
          <a:ext cx="889000" cy="7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146459</xdr:rowOff>
    </xdr:from>
    <xdr:to>
      <xdr:col>45</xdr:col>
      <xdr:colOff>177800</xdr:colOff>
      <xdr:row>58</xdr:row>
      <xdr:rowOff>33279</xdr:rowOff>
    </xdr:to>
    <xdr:cxnSp macro="">
      <xdr:nvCxnSpPr>
        <xdr:cNvPr id="352" name="直線コネクタ 351"/>
        <xdr:cNvCxnSpPr/>
      </xdr:nvCxnSpPr>
      <xdr:spPr>
        <a:xfrm flipV="1">
          <a:off x="7861300" y="9919109"/>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33279</xdr:rowOff>
    </xdr:from>
    <xdr:to>
      <xdr:col>41</xdr:col>
      <xdr:colOff>50800</xdr:colOff>
      <xdr:row>58</xdr:row>
      <xdr:rowOff>79426</xdr:rowOff>
    </xdr:to>
    <xdr:cxnSp macro="">
      <xdr:nvCxnSpPr>
        <xdr:cNvPr id="355" name="直線コネクタ 354"/>
        <xdr:cNvCxnSpPr/>
      </xdr:nvCxnSpPr>
      <xdr:spPr>
        <a:xfrm flipV="1">
          <a:off x="6972300" y="9977379"/>
          <a:ext cx="889000" cy="4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65651</xdr:rowOff>
    </xdr:from>
    <xdr:to>
      <xdr:col>41</xdr:col>
      <xdr:colOff>101600</xdr:colOff>
      <xdr:row>56</xdr:row>
      <xdr:rowOff>167251</xdr:rowOff>
    </xdr:to>
    <xdr:sp macro="" textlink="">
      <xdr:nvSpPr>
        <xdr:cNvPr id="356" name="フローチャート: 判断 355"/>
        <xdr:cNvSpPr/>
      </xdr:nvSpPr>
      <xdr:spPr>
        <a:xfrm>
          <a:off x="7810500" y="966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12328</xdr:rowOff>
    </xdr:from>
    <xdr:ext cx="534377" cy="259045"/>
    <xdr:sp macro="" textlink="">
      <xdr:nvSpPr>
        <xdr:cNvPr id="357" name="テキスト ボックス 356"/>
        <xdr:cNvSpPr txBox="1"/>
      </xdr:nvSpPr>
      <xdr:spPr>
        <a:xfrm>
          <a:off x="7594111" y="94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97816</xdr:rowOff>
    </xdr:from>
    <xdr:to>
      <xdr:col>55</xdr:col>
      <xdr:colOff>50800</xdr:colOff>
      <xdr:row>57</xdr:row>
      <xdr:rowOff>27966</xdr:rowOff>
    </xdr:to>
    <xdr:sp macro="" textlink="">
      <xdr:nvSpPr>
        <xdr:cNvPr id="365" name="楕円 364"/>
        <xdr:cNvSpPr/>
      </xdr:nvSpPr>
      <xdr:spPr>
        <a:xfrm>
          <a:off x="10426700" y="9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120693</xdr:rowOff>
    </xdr:from>
    <xdr:ext cx="534377" cy="259045"/>
    <xdr:sp macro="" textlink="">
      <xdr:nvSpPr>
        <xdr:cNvPr id="366" name="普通建設事業費該当値テキスト"/>
        <xdr:cNvSpPr txBox="1"/>
      </xdr:nvSpPr>
      <xdr:spPr>
        <a:xfrm>
          <a:off x="10528300" y="95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169984</xdr:rowOff>
    </xdr:from>
    <xdr:to>
      <xdr:col>50</xdr:col>
      <xdr:colOff>165100</xdr:colOff>
      <xdr:row>58</xdr:row>
      <xdr:rowOff>100134</xdr:rowOff>
    </xdr:to>
    <xdr:sp macro="" textlink="">
      <xdr:nvSpPr>
        <xdr:cNvPr id="367" name="楕円 366"/>
        <xdr:cNvSpPr/>
      </xdr:nvSpPr>
      <xdr:spPr>
        <a:xfrm>
          <a:off x="9588500" y="99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91261</xdr:rowOff>
    </xdr:from>
    <xdr:ext cx="534377" cy="259045"/>
    <xdr:sp macro="" textlink="">
      <xdr:nvSpPr>
        <xdr:cNvPr id="368" name="テキスト ボックス 367"/>
        <xdr:cNvSpPr txBox="1"/>
      </xdr:nvSpPr>
      <xdr:spPr>
        <a:xfrm>
          <a:off x="9372111" y="100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95659</xdr:rowOff>
    </xdr:from>
    <xdr:to>
      <xdr:col>46</xdr:col>
      <xdr:colOff>38100</xdr:colOff>
      <xdr:row>58</xdr:row>
      <xdr:rowOff>25809</xdr:rowOff>
    </xdr:to>
    <xdr:sp macro="" textlink="">
      <xdr:nvSpPr>
        <xdr:cNvPr id="369" name="楕円 368"/>
        <xdr:cNvSpPr/>
      </xdr:nvSpPr>
      <xdr:spPr>
        <a:xfrm>
          <a:off x="8699500" y="9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16936</xdr:rowOff>
    </xdr:from>
    <xdr:ext cx="534377" cy="259045"/>
    <xdr:sp macro="" textlink="">
      <xdr:nvSpPr>
        <xdr:cNvPr id="370" name="テキスト ボックス 369"/>
        <xdr:cNvSpPr txBox="1"/>
      </xdr:nvSpPr>
      <xdr:spPr>
        <a:xfrm>
          <a:off x="8483111" y="99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153929</xdr:rowOff>
    </xdr:from>
    <xdr:to>
      <xdr:col>41</xdr:col>
      <xdr:colOff>101600</xdr:colOff>
      <xdr:row>58</xdr:row>
      <xdr:rowOff>84079</xdr:rowOff>
    </xdr:to>
    <xdr:sp macro="" textlink="">
      <xdr:nvSpPr>
        <xdr:cNvPr id="371" name="楕円 370"/>
        <xdr:cNvSpPr/>
      </xdr:nvSpPr>
      <xdr:spPr>
        <a:xfrm>
          <a:off x="7810500" y="99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75206</xdr:rowOff>
    </xdr:from>
    <xdr:ext cx="534377" cy="259045"/>
    <xdr:sp macro="" textlink="">
      <xdr:nvSpPr>
        <xdr:cNvPr id="372" name="テキスト ボックス 371"/>
        <xdr:cNvSpPr txBox="1"/>
      </xdr:nvSpPr>
      <xdr:spPr>
        <a:xfrm>
          <a:off x="7594111" y="100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28626</xdr:rowOff>
    </xdr:from>
    <xdr:to>
      <xdr:col>36</xdr:col>
      <xdr:colOff>165100</xdr:colOff>
      <xdr:row>58</xdr:row>
      <xdr:rowOff>130226</xdr:rowOff>
    </xdr:to>
    <xdr:sp macro="" textlink="">
      <xdr:nvSpPr>
        <xdr:cNvPr id="373" name="楕円 372"/>
        <xdr:cNvSpPr/>
      </xdr:nvSpPr>
      <xdr:spPr>
        <a:xfrm>
          <a:off x="6921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121353</xdr:rowOff>
    </xdr:from>
    <xdr:ext cx="534377" cy="259045"/>
    <xdr:sp macro="" textlink="">
      <xdr:nvSpPr>
        <xdr:cNvPr id="374" name="テキスト ボックス 373"/>
        <xdr:cNvSpPr txBox="1"/>
      </xdr:nvSpPr>
      <xdr:spPr>
        <a:xfrm>
          <a:off x="6705111" y="100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98704</xdr:rowOff>
    </xdr:from>
    <xdr:to>
      <xdr:col>55</xdr:col>
      <xdr:colOff>0</xdr:colOff>
      <xdr:row>78</xdr:row>
      <xdr:rowOff>105702</xdr:rowOff>
    </xdr:to>
    <xdr:cxnSp macro="">
      <xdr:nvCxnSpPr>
        <xdr:cNvPr id="403" name="直線コネクタ 402"/>
        <xdr:cNvCxnSpPr/>
      </xdr:nvCxnSpPr>
      <xdr:spPr>
        <a:xfrm flipV="1">
          <a:off x="9639300" y="13471804"/>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71146</xdr:rowOff>
    </xdr:from>
    <xdr:to>
      <xdr:col>50</xdr:col>
      <xdr:colOff>114300</xdr:colOff>
      <xdr:row>78</xdr:row>
      <xdr:rowOff>105702</xdr:rowOff>
    </xdr:to>
    <xdr:cxnSp macro="">
      <xdr:nvCxnSpPr>
        <xdr:cNvPr id="406" name="直線コネクタ 405"/>
        <xdr:cNvCxnSpPr/>
      </xdr:nvCxnSpPr>
      <xdr:spPr>
        <a:xfrm>
          <a:off x="8750300" y="1344424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44107</xdr:rowOff>
    </xdr:from>
    <xdr:to>
      <xdr:col>45</xdr:col>
      <xdr:colOff>177800</xdr:colOff>
      <xdr:row>78</xdr:row>
      <xdr:rowOff>71146</xdr:rowOff>
    </xdr:to>
    <xdr:cxnSp macro="">
      <xdr:nvCxnSpPr>
        <xdr:cNvPr id="409" name="直線コネクタ 408"/>
        <xdr:cNvCxnSpPr/>
      </xdr:nvCxnSpPr>
      <xdr:spPr>
        <a:xfrm>
          <a:off x="7861300" y="13417207"/>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44107</xdr:rowOff>
    </xdr:from>
    <xdr:to>
      <xdr:col>41</xdr:col>
      <xdr:colOff>50800</xdr:colOff>
      <xdr:row>78</xdr:row>
      <xdr:rowOff>102794</xdr:rowOff>
    </xdr:to>
    <xdr:cxnSp macro="">
      <xdr:nvCxnSpPr>
        <xdr:cNvPr id="412" name="直線コネクタ 411"/>
        <xdr:cNvCxnSpPr/>
      </xdr:nvCxnSpPr>
      <xdr:spPr>
        <a:xfrm flipV="1">
          <a:off x="6972300" y="13417207"/>
          <a:ext cx="889000" cy="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51308</xdr:rowOff>
    </xdr:from>
    <xdr:to>
      <xdr:col>41</xdr:col>
      <xdr:colOff>101600</xdr:colOff>
      <xdr:row>77</xdr:row>
      <xdr:rowOff>152908</xdr:rowOff>
    </xdr:to>
    <xdr:sp macro="" textlink="">
      <xdr:nvSpPr>
        <xdr:cNvPr id="413" name="フローチャート: 判断 412"/>
        <xdr:cNvSpPr/>
      </xdr:nvSpPr>
      <xdr:spPr>
        <a:xfrm>
          <a:off x="7810500" y="132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169435</xdr:rowOff>
    </xdr:from>
    <xdr:ext cx="534377" cy="259045"/>
    <xdr:sp macro="" textlink="">
      <xdr:nvSpPr>
        <xdr:cNvPr id="414" name="テキスト ボックス 413"/>
        <xdr:cNvSpPr txBox="1"/>
      </xdr:nvSpPr>
      <xdr:spPr>
        <a:xfrm>
          <a:off x="7594111" y="130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47904</xdr:rowOff>
    </xdr:from>
    <xdr:to>
      <xdr:col>55</xdr:col>
      <xdr:colOff>50800</xdr:colOff>
      <xdr:row>78</xdr:row>
      <xdr:rowOff>149504</xdr:rowOff>
    </xdr:to>
    <xdr:sp macro="" textlink="">
      <xdr:nvSpPr>
        <xdr:cNvPr id="422" name="楕円 421"/>
        <xdr:cNvSpPr/>
      </xdr:nvSpPr>
      <xdr:spPr>
        <a:xfrm>
          <a:off x="104267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xdr:rowOff>
    </xdr:from>
    <xdr:ext cx="469744" cy="259045"/>
    <xdr:sp macro="" textlink="">
      <xdr:nvSpPr>
        <xdr:cNvPr id="423" name="普通建設事業費 （ うち新規整備　）該当値テキスト"/>
        <xdr:cNvSpPr txBox="1"/>
      </xdr:nvSpPr>
      <xdr:spPr>
        <a:xfrm>
          <a:off x="10528300" y="133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54902</xdr:rowOff>
    </xdr:from>
    <xdr:to>
      <xdr:col>50</xdr:col>
      <xdr:colOff>165100</xdr:colOff>
      <xdr:row>78</xdr:row>
      <xdr:rowOff>156502</xdr:rowOff>
    </xdr:to>
    <xdr:sp macro="" textlink="">
      <xdr:nvSpPr>
        <xdr:cNvPr id="424" name="楕円 423"/>
        <xdr:cNvSpPr/>
      </xdr:nvSpPr>
      <xdr:spPr>
        <a:xfrm>
          <a:off x="9588500" y="134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147629</xdr:rowOff>
    </xdr:from>
    <xdr:ext cx="469744" cy="259045"/>
    <xdr:sp macro="" textlink="">
      <xdr:nvSpPr>
        <xdr:cNvPr id="425" name="テキスト ボックス 424"/>
        <xdr:cNvSpPr txBox="1"/>
      </xdr:nvSpPr>
      <xdr:spPr>
        <a:xfrm>
          <a:off x="9404428" y="135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20346</xdr:rowOff>
    </xdr:from>
    <xdr:to>
      <xdr:col>46</xdr:col>
      <xdr:colOff>38100</xdr:colOff>
      <xdr:row>78</xdr:row>
      <xdr:rowOff>121946</xdr:rowOff>
    </xdr:to>
    <xdr:sp macro="" textlink="">
      <xdr:nvSpPr>
        <xdr:cNvPr id="426" name="楕円 425"/>
        <xdr:cNvSpPr/>
      </xdr:nvSpPr>
      <xdr:spPr>
        <a:xfrm>
          <a:off x="8699500" y="13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138473</xdr:rowOff>
    </xdr:from>
    <xdr:ext cx="534377" cy="259045"/>
    <xdr:sp macro="" textlink="">
      <xdr:nvSpPr>
        <xdr:cNvPr id="427" name="テキスト ボックス 426"/>
        <xdr:cNvSpPr txBox="1"/>
      </xdr:nvSpPr>
      <xdr:spPr>
        <a:xfrm>
          <a:off x="8483111" y="131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164757</xdr:rowOff>
    </xdr:from>
    <xdr:to>
      <xdr:col>41</xdr:col>
      <xdr:colOff>101600</xdr:colOff>
      <xdr:row>78</xdr:row>
      <xdr:rowOff>94907</xdr:rowOff>
    </xdr:to>
    <xdr:sp macro="" textlink="">
      <xdr:nvSpPr>
        <xdr:cNvPr id="428" name="楕円 427"/>
        <xdr:cNvSpPr/>
      </xdr:nvSpPr>
      <xdr:spPr>
        <a:xfrm>
          <a:off x="7810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86034</xdr:rowOff>
    </xdr:from>
    <xdr:ext cx="534377" cy="259045"/>
    <xdr:sp macro="" textlink="">
      <xdr:nvSpPr>
        <xdr:cNvPr id="429" name="テキスト ボックス 428"/>
        <xdr:cNvSpPr txBox="1"/>
      </xdr:nvSpPr>
      <xdr:spPr>
        <a:xfrm>
          <a:off x="7594111" y="134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51994</xdr:rowOff>
    </xdr:from>
    <xdr:to>
      <xdr:col>36</xdr:col>
      <xdr:colOff>165100</xdr:colOff>
      <xdr:row>78</xdr:row>
      <xdr:rowOff>153594</xdr:rowOff>
    </xdr:to>
    <xdr:sp macro="" textlink="">
      <xdr:nvSpPr>
        <xdr:cNvPr id="430" name="楕円 429"/>
        <xdr:cNvSpPr/>
      </xdr:nvSpPr>
      <xdr:spPr>
        <a:xfrm>
          <a:off x="6921500" y="134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144721</xdr:rowOff>
    </xdr:from>
    <xdr:ext cx="469744" cy="259045"/>
    <xdr:sp macro="" textlink="">
      <xdr:nvSpPr>
        <xdr:cNvPr id="431" name="テキスト ボックス 430"/>
        <xdr:cNvSpPr txBox="1"/>
      </xdr:nvSpPr>
      <xdr:spPr>
        <a:xfrm>
          <a:off x="6737428" y="135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101104</xdr:rowOff>
    </xdr:from>
    <xdr:to>
      <xdr:col>55</xdr:col>
      <xdr:colOff>0</xdr:colOff>
      <xdr:row>98</xdr:row>
      <xdr:rowOff>106645</xdr:rowOff>
    </xdr:to>
    <xdr:cxnSp macro="">
      <xdr:nvCxnSpPr>
        <xdr:cNvPr id="458" name="直線コネクタ 457"/>
        <xdr:cNvCxnSpPr/>
      </xdr:nvCxnSpPr>
      <xdr:spPr>
        <a:xfrm>
          <a:off x="9639300" y="16903204"/>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101104</xdr:rowOff>
    </xdr:from>
    <xdr:to>
      <xdr:col>50</xdr:col>
      <xdr:colOff>114300</xdr:colOff>
      <xdr:row>98</xdr:row>
      <xdr:rowOff>128169</xdr:rowOff>
    </xdr:to>
    <xdr:cxnSp macro="">
      <xdr:nvCxnSpPr>
        <xdr:cNvPr id="461" name="直線コネクタ 460"/>
        <xdr:cNvCxnSpPr/>
      </xdr:nvCxnSpPr>
      <xdr:spPr>
        <a:xfrm flipV="1">
          <a:off x="8750300" y="16903204"/>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112176</xdr:rowOff>
    </xdr:from>
    <xdr:to>
      <xdr:col>45</xdr:col>
      <xdr:colOff>177800</xdr:colOff>
      <xdr:row>98</xdr:row>
      <xdr:rowOff>128169</xdr:rowOff>
    </xdr:to>
    <xdr:cxnSp macro="">
      <xdr:nvCxnSpPr>
        <xdr:cNvPr id="464" name="直線コネクタ 463"/>
        <xdr:cNvCxnSpPr/>
      </xdr:nvCxnSpPr>
      <xdr:spPr>
        <a:xfrm>
          <a:off x="7861300" y="16914276"/>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112176</xdr:rowOff>
    </xdr:from>
    <xdr:to>
      <xdr:col>41</xdr:col>
      <xdr:colOff>50800</xdr:colOff>
      <xdr:row>98</xdr:row>
      <xdr:rowOff>117353</xdr:rowOff>
    </xdr:to>
    <xdr:cxnSp macro="">
      <xdr:nvCxnSpPr>
        <xdr:cNvPr id="467" name="直線コネクタ 466"/>
        <xdr:cNvCxnSpPr/>
      </xdr:nvCxnSpPr>
      <xdr:spPr>
        <a:xfrm flipV="1">
          <a:off x="6972300" y="16914276"/>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55059</xdr:rowOff>
    </xdr:from>
    <xdr:to>
      <xdr:col>41</xdr:col>
      <xdr:colOff>101600</xdr:colOff>
      <xdr:row>97</xdr:row>
      <xdr:rowOff>156659</xdr:rowOff>
    </xdr:to>
    <xdr:sp macro="" textlink="">
      <xdr:nvSpPr>
        <xdr:cNvPr id="468" name="フローチャート: 判断 467"/>
        <xdr:cNvSpPr/>
      </xdr:nvSpPr>
      <xdr:spPr>
        <a:xfrm>
          <a:off x="7810500" y="1668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1736</xdr:rowOff>
    </xdr:from>
    <xdr:ext cx="534377" cy="259045"/>
    <xdr:sp macro="" textlink="">
      <xdr:nvSpPr>
        <xdr:cNvPr id="469" name="テキスト ボックス 468"/>
        <xdr:cNvSpPr txBox="1"/>
      </xdr:nvSpPr>
      <xdr:spPr>
        <a:xfrm>
          <a:off x="7594111" y="164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55845</xdr:rowOff>
    </xdr:from>
    <xdr:to>
      <xdr:col>55</xdr:col>
      <xdr:colOff>50800</xdr:colOff>
      <xdr:row>98</xdr:row>
      <xdr:rowOff>157445</xdr:rowOff>
    </xdr:to>
    <xdr:sp macro="" textlink="">
      <xdr:nvSpPr>
        <xdr:cNvPr id="477" name="楕円 476"/>
        <xdr:cNvSpPr/>
      </xdr:nvSpPr>
      <xdr:spPr>
        <a:xfrm>
          <a:off x="10426700" y="168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142222</xdr:rowOff>
    </xdr:from>
    <xdr:ext cx="469744" cy="259045"/>
    <xdr:sp macro="" textlink="">
      <xdr:nvSpPr>
        <xdr:cNvPr id="478" name="普通建設事業費 （ うち更新整備　）該当値テキスト"/>
        <xdr:cNvSpPr txBox="1"/>
      </xdr:nvSpPr>
      <xdr:spPr>
        <a:xfrm>
          <a:off x="10528300" y="1677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50304</xdr:rowOff>
    </xdr:from>
    <xdr:to>
      <xdr:col>50</xdr:col>
      <xdr:colOff>165100</xdr:colOff>
      <xdr:row>98</xdr:row>
      <xdr:rowOff>151904</xdr:rowOff>
    </xdr:to>
    <xdr:sp macro="" textlink="">
      <xdr:nvSpPr>
        <xdr:cNvPr id="479" name="楕円 478"/>
        <xdr:cNvSpPr/>
      </xdr:nvSpPr>
      <xdr:spPr>
        <a:xfrm>
          <a:off x="9588500" y="168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143031</xdr:rowOff>
    </xdr:from>
    <xdr:ext cx="469744" cy="259045"/>
    <xdr:sp macro="" textlink="">
      <xdr:nvSpPr>
        <xdr:cNvPr id="480" name="テキスト ボックス 479"/>
        <xdr:cNvSpPr txBox="1"/>
      </xdr:nvSpPr>
      <xdr:spPr>
        <a:xfrm>
          <a:off x="9404428" y="1694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77369</xdr:rowOff>
    </xdr:from>
    <xdr:to>
      <xdr:col>46</xdr:col>
      <xdr:colOff>38100</xdr:colOff>
      <xdr:row>99</xdr:row>
      <xdr:rowOff>7519</xdr:rowOff>
    </xdr:to>
    <xdr:sp macro="" textlink="">
      <xdr:nvSpPr>
        <xdr:cNvPr id="481" name="楕円 480"/>
        <xdr:cNvSpPr/>
      </xdr:nvSpPr>
      <xdr:spPr>
        <a:xfrm>
          <a:off x="8699500" y="16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170096</xdr:rowOff>
    </xdr:from>
    <xdr:ext cx="469744" cy="259045"/>
    <xdr:sp macro="" textlink="">
      <xdr:nvSpPr>
        <xdr:cNvPr id="482" name="テキスト ボックス 481"/>
        <xdr:cNvSpPr txBox="1"/>
      </xdr:nvSpPr>
      <xdr:spPr>
        <a:xfrm>
          <a:off x="8515428" y="1697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61376</xdr:rowOff>
    </xdr:from>
    <xdr:to>
      <xdr:col>41</xdr:col>
      <xdr:colOff>101600</xdr:colOff>
      <xdr:row>98</xdr:row>
      <xdr:rowOff>162976</xdr:rowOff>
    </xdr:to>
    <xdr:sp macro="" textlink="">
      <xdr:nvSpPr>
        <xdr:cNvPr id="483" name="楕円 482"/>
        <xdr:cNvSpPr/>
      </xdr:nvSpPr>
      <xdr:spPr>
        <a:xfrm>
          <a:off x="7810500" y="168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154103</xdr:rowOff>
    </xdr:from>
    <xdr:ext cx="469744" cy="259045"/>
    <xdr:sp macro="" textlink="">
      <xdr:nvSpPr>
        <xdr:cNvPr id="484" name="テキスト ボックス 483"/>
        <xdr:cNvSpPr txBox="1"/>
      </xdr:nvSpPr>
      <xdr:spPr>
        <a:xfrm>
          <a:off x="7626428" y="1695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66553</xdr:rowOff>
    </xdr:from>
    <xdr:to>
      <xdr:col>36</xdr:col>
      <xdr:colOff>165100</xdr:colOff>
      <xdr:row>98</xdr:row>
      <xdr:rowOff>168153</xdr:rowOff>
    </xdr:to>
    <xdr:sp macro="" textlink="">
      <xdr:nvSpPr>
        <xdr:cNvPr id="485" name="楕円 484"/>
        <xdr:cNvSpPr/>
      </xdr:nvSpPr>
      <xdr:spPr>
        <a:xfrm>
          <a:off x="6921500" y="168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159280</xdr:rowOff>
    </xdr:from>
    <xdr:ext cx="469744" cy="259045"/>
    <xdr:sp macro="" textlink="">
      <xdr:nvSpPr>
        <xdr:cNvPr id="486" name="テキスト ボックス 485"/>
        <xdr:cNvSpPr txBox="1"/>
      </xdr:nvSpPr>
      <xdr:spPr>
        <a:xfrm>
          <a:off x="6737428" y="169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105816</xdr:rowOff>
    </xdr:from>
    <xdr:to>
      <xdr:col>72</xdr:col>
      <xdr:colOff>38100</xdr:colOff>
      <xdr:row>39</xdr:row>
      <xdr:rowOff>35966</xdr:rowOff>
    </xdr:to>
    <xdr:sp macro="" textlink="">
      <xdr:nvSpPr>
        <xdr:cNvPr id="525" name="フローチャート: 判断 524"/>
        <xdr:cNvSpPr/>
      </xdr:nvSpPr>
      <xdr:spPr>
        <a:xfrm>
          <a:off x="13652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52493</xdr:rowOff>
    </xdr:from>
    <xdr:ext cx="378565" cy="259045"/>
    <xdr:sp macro="" textlink="">
      <xdr:nvSpPr>
        <xdr:cNvPr id="526" name="テキスト ボックス 525"/>
        <xdr:cNvSpPr txBox="1"/>
      </xdr:nvSpPr>
      <xdr:spPr>
        <a:xfrm>
          <a:off x="13514017" y="63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134195</xdr:rowOff>
    </xdr:from>
    <xdr:to>
      <xdr:col>85</xdr:col>
      <xdr:colOff>127000</xdr:colOff>
      <xdr:row>76</xdr:row>
      <xdr:rowOff>166103</xdr:rowOff>
    </xdr:to>
    <xdr:cxnSp macro="">
      <xdr:nvCxnSpPr>
        <xdr:cNvPr id="621" name="直線コネクタ 620"/>
        <xdr:cNvCxnSpPr/>
      </xdr:nvCxnSpPr>
      <xdr:spPr>
        <a:xfrm>
          <a:off x="15481300" y="13164395"/>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132328</xdr:rowOff>
    </xdr:from>
    <xdr:to>
      <xdr:col>81</xdr:col>
      <xdr:colOff>50800</xdr:colOff>
      <xdr:row>76</xdr:row>
      <xdr:rowOff>134195</xdr:rowOff>
    </xdr:to>
    <xdr:cxnSp macro="">
      <xdr:nvCxnSpPr>
        <xdr:cNvPr id="624" name="直線コネクタ 623"/>
        <xdr:cNvCxnSpPr/>
      </xdr:nvCxnSpPr>
      <xdr:spPr>
        <a:xfrm>
          <a:off x="14592300" y="1316252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116230</xdr:rowOff>
    </xdr:from>
    <xdr:to>
      <xdr:col>76</xdr:col>
      <xdr:colOff>114300</xdr:colOff>
      <xdr:row>76</xdr:row>
      <xdr:rowOff>132328</xdr:rowOff>
    </xdr:to>
    <xdr:cxnSp macro="">
      <xdr:nvCxnSpPr>
        <xdr:cNvPr id="627" name="直線コネクタ 626"/>
        <xdr:cNvCxnSpPr/>
      </xdr:nvCxnSpPr>
      <xdr:spPr>
        <a:xfrm>
          <a:off x="13703300" y="13146430"/>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82055</xdr:rowOff>
    </xdr:from>
    <xdr:to>
      <xdr:col>71</xdr:col>
      <xdr:colOff>177800</xdr:colOff>
      <xdr:row>76</xdr:row>
      <xdr:rowOff>116230</xdr:rowOff>
    </xdr:to>
    <xdr:cxnSp macro="">
      <xdr:nvCxnSpPr>
        <xdr:cNvPr id="630" name="直線コネクタ 629"/>
        <xdr:cNvCxnSpPr/>
      </xdr:nvCxnSpPr>
      <xdr:spPr>
        <a:xfrm>
          <a:off x="12814300" y="13112255"/>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1" name="フローチャート: 判断 630"/>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45978</xdr:rowOff>
    </xdr:from>
    <xdr:ext cx="534377" cy="259045"/>
    <xdr:sp macro="" textlink="">
      <xdr:nvSpPr>
        <xdr:cNvPr id="632" name="テキスト ボックス 631"/>
        <xdr:cNvSpPr txBox="1"/>
      </xdr:nvSpPr>
      <xdr:spPr>
        <a:xfrm>
          <a:off x="13436111" y="12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115303</xdr:rowOff>
    </xdr:from>
    <xdr:to>
      <xdr:col>85</xdr:col>
      <xdr:colOff>177800</xdr:colOff>
      <xdr:row>77</xdr:row>
      <xdr:rowOff>45453</xdr:rowOff>
    </xdr:to>
    <xdr:sp macro="" textlink="">
      <xdr:nvSpPr>
        <xdr:cNvPr id="640" name="楕円 639"/>
        <xdr:cNvSpPr/>
      </xdr:nvSpPr>
      <xdr:spPr>
        <a:xfrm>
          <a:off x="16268700" y="131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93730</xdr:rowOff>
    </xdr:from>
    <xdr:ext cx="534377" cy="259045"/>
    <xdr:sp macro="" textlink="">
      <xdr:nvSpPr>
        <xdr:cNvPr id="641" name="公債費該当値テキスト"/>
        <xdr:cNvSpPr txBox="1"/>
      </xdr:nvSpPr>
      <xdr:spPr>
        <a:xfrm>
          <a:off x="16370300" y="131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83395</xdr:rowOff>
    </xdr:from>
    <xdr:to>
      <xdr:col>81</xdr:col>
      <xdr:colOff>101600</xdr:colOff>
      <xdr:row>77</xdr:row>
      <xdr:rowOff>13545</xdr:rowOff>
    </xdr:to>
    <xdr:sp macro="" textlink="">
      <xdr:nvSpPr>
        <xdr:cNvPr id="642" name="楕円 641"/>
        <xdr:cNvSpPr/>
      </xdr:nvSpPr>
      <xdr:spPr>
        <a:xfrm>
          <a:off x="15430500" y="131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4672</xdr:rowOff>
    </xdr:from>
    <xdr:ext cx="534377" cy="259045"/>
    <xdr:sp macro="" textlink="">
      <xdr:nvSpPr>
        <xdr:cNvPr id="643" name="テキスト ボックス 642"/>
        <xdr:cNvSpPr txBox="1"/>
      </xdr:nvSpPr>
      <xdr:spPr>
        <a:xfrm>
          <a:off x="15214111" y="132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81528</xdr:rowOff>
    </xdr:from>
    <xdr:to>
      <xdr:col>76</xdr:col>
      <xdr:colOff>165100</xdr:colOff>
      <xdr:row>77</xdr:row>
      <xdr:rowOff>11678</xdr:rowOff>
    </xdr:to>
    <xdr:sp macro="" textlink="">
      <xdr:nvSpPr>
        <xdr:cNvPr id="644" name="楕円 643"/>
        <xdr:cNvSpPr/>
      </xdr:nvSpPr>
      <xdr:spPr>
        <a:xfrm>
          <a:off x="14541500" y="131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2805</xdr:rowOff>
    </xdr:from>
    <xdr:ext cx="534377" cy="259045"/>
    <xdr:sp macro="" textlink="">
      <xdr:nvSpPr>
        <xdr:cNvPr id="645" name="テキスト ボックス 644"/>
        <xdr:cNvSpPr txBox="1"/>
      </xdr:nvSpPr>
      <xdr:spPr>
        <a:xfrm>
          <a:off x="14325111" y="132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65430</xdr:rowOff>
    </xdr:from>
    <xdr:to>
      <xdr:col>72</xdr:col>
      <xdr:colOff>38100</xdr:colOff>
      <xdr:row>76</xdr:row>
      <xdr:rowOff>167030</xdr:rowOff>
    </xdr:to>
    <xdr:sp macro="" textlink="">
      <xdr:nvSpPr>
        <xdr:cNvPr id="646" name="楕円 645"/>
        <xdr:cNvSpPr/>
      </xdr:nvSpPr>
      <xdr:spPr>
        <a:xfrm>
          <a:off x="13652500" y="130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158157</xdr:rowOff>
    </xdr:from>
    <xdr:ext cx="534377" cy="259045"/>
    <xdr:sp macro="" textlink="">
      <xdr:nvSpPr>
        <xdr:cNvPr id="647" name="テキスト ボックス 646"/>
        <xdr:cNvSpPr txBox="1"/>
      </xdr:nvSpPr>
      <xdr:spPr>
        <a:xfrm>
          <a:off x="13436111" y="131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31255</xdr:rowOff>
    </xdr:from>
    <xdr:to>
      <xdr:col>67</xdr:col>
      <xdr:colOff>101600</xdr:colOff>
      <xdr:row>76</xdr:row>
      <xdr:rowOff>132855</xdr:rowOff>
    </xdr:to>
    <xdr:sp macro="" textlink="">
      <xdr:nvSpPr>
        <xdr:cNvPr id="648" name="楕円 647"/>
        <xdr:cNvSpPr/>
      </xdr:nvSpPr>
      <xdr:spPr>
        <a:xfrm>
          <a:off x="12763500" y="130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123982</xdr:rowOff>
    </xdr:from>
    <xdr:ext cx="534377" cy="259045"/>
    <xdr:sp macro="" textlink="">
      <xdr:nvSpPr>
        <xdr:cNvPr id="649" name="テキスト ボックス 648"/>
        <xdr:cNvSpPr txBox="1"/>
      </xdr:nvSpPr>
      <xdr:spPr>
        <a:xfrm>
          <a:off x="12547111" y="1315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90945</xdr:rowOff>
    </xdr:from>
    <xdr:to>
      <xdr:col>85</xdr:col>
      <xdr:colOff>127000</xdr:colOff>
      <xdr:row>98</xdr:row>
      <xdr:rowOff>100346</xdr:rowOff>
    </xdr:to>
    <xdr:cxnSp macro="">
      <xdr:nvCxnSpPr>
        <xdr:cNvPr id="676" name="直線コネクタ 675"/>
        <xdr:cNvCxnSpPr/>
      </xdr:nvCxnSpPr>
      <xdr:spPr>
        <a:xfrm flipV="1">
          <a:off x="15481300" y="16893045"/>
          <a:ext cx="8382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95791</xdr:rowOff>
    </xdr:from>
    <xdr:to>
      <xdr:col>81</xdr:col>
      <xdr:colOff>50800</xdr:colOff>
      <xdr:row>98</xdr:row>
      <xdr:rowOff>100346</xdr:rowOff>
    </xdr:to>
    <xdr:cxnSp macro="">
      <xdr:nvCxnSpPr>
        <xdr:cNvPr id="679" name="直線コネクタ 678"/>
        <xdr:cNvCxnSpPr/>
      </xdr:nvCxnSpPr>
      <xdr:spPr>
        <a:xfrm>
          <a:off x="14592300" y="16897891"/>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95791</xdr:rowOff>
    </xdr:from>
    <xdr:to>
      <xdr:col>76</xdr:col>
      <xdr:colOff>114300</xdr:colOff>
      <xdr:row>98</xdr:row>
      <xdr:rowOff>100042</xdr:rowOff>
    </xdr:to>
    <xdr:cxnSp macro="">
      <xdr:nvCxnSpPr>
        <xdr:cNvPr id="682" name="直線コネクタ 681"/>
        <xdr:cNvCxnSpPr/>
      </xdr:nvCxnSpPr>
      <xdr:spPr>
        <a:xfrm flipV="1">
          <a:off x="13703300" y="1689789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100042</xdr:rowOff>
    </xdr:from>
    <xdr:to>
      <xdr:col>71</xdr:col>
      <xdr:colOff>177800</xdr:colOff>
      <xdr:row>98</xdr:row>
      <xdr:rowOff>107655</xdr:rowOff>
    </xdr:to>
    <xdr:cxnSp macro="">
      <xdr:nvCxnSpPr>
        <xdr:cNvPr id="685" name="直線コネクタ 684"/>
        <xdr:cNvCxnSpPr/>
      </xdr:nvCxnSpPr>
      <xdr:spPr>
        <a:xfrm flipV="1">
          <a:off x="12814300" y="1690214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86" name="フローチャート: 判断 685"/>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151347</xdr:rowOff>
    </xdr:from>
    <xdr:ext cx="534377" cy="259045"/>
    <xdr:sp macro="" textlink="">
      <xdr:nvSpPr>
        <xdr:cNvPr id="687" name="テキスト ボックス 686"/>
        <xdr:cNvSpPr txBox="1"/>
      </xdr:nvSpPr>
      <xdr:spPr>
        <a:xfrm>
          <a:off x="13436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40145</xdr:rowOff>
    </xdr:from>
    <xdr:to>
      <xdr:col>85</xdr:col>
      <xdr:colOff>177800</xdr:colOff>
      <xdr:row>98</xdr:row>
      <xdr:rowOff>141745</xdr:rowOff>
    </xdr:to>
    <xdr:sp macro="" textlink="">
      <xdr:nvSpPr>
        <xdr:cNvPr id="695" name="楕円 694"/>
        <xdr:cNvSpPr/>
      </xdr:nvSpPr>
      <xdr:spPr>
        <a:xfrm>
          <a:off x="16268700" y="16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170972</xdr:rowOff>
    </xdr:from>
    <xdr:ext cx="534377" cy="259045"/>
    <xdr:sp macro="" textlink="">
      <xdr:nvSpPr>
        <xdr:cNvPr id="696" name="積立金該当値テキスト"/>
        <xdr:cNvSpPr txBox="1"/>
      </xdr:nvSpPr>
      <xdr:spPr>
        <a:xfrm>
          <a:off x="16370300" y="166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49546</xdr:rowOff>
    </xdr:from>
    <xdr:to>
      <xdr:col>81</xdr:col>
      <xdr:colOff>101600</xdr:colOff>
      <xdr:row>98</xdr:row>
      <xdr:rowOff>151146</xdr:rowOff>
    </xdr:to>
    <xdr:sp macro="" textlink="">
      <xdr:nvSpPr>
        <xdr:cNvPr id="697" name="楕円 696"/>
        <xdr:cNvSpPr/>
      </xdr:nvSpPr>
      <xdr:spPr>
        <a:xfrm>
          <a:off x="15430500" y="168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167673</xdr:rowOff>
    </xdr:from>
    <xdr:ext cx="534377" cy="259045"/>
    <xdr:sp macro="" textlink="">
      <xdr:nvSpPr>
        <xdr:cNvPr id="698" name="テキスト ボックス 697"/>
        <xdr:cNvSpPr txBox="1"/>
      </xdr:nvSpPr>
      <xdr:spPr>
        <a:xfrm>
          <a:off x="15214111" y="166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44991</xdr:rowOff>
    </xdr:from>
    <xdr:to>
      <xdr:col>76</xdr:col>
      <xdr:colOff>165100</xdr:colOff>
      <xdr:row>98</xdr:row>
      <xdr:rowOff>146591</xdr:rowOff>
    </xdr:to>
    <xdr:sp macro="" textlink="">
      <xdr:nvSpPr>
        <xdr:cNvPr id="699" name="楕円 698"/>
        <xdr:cNvSpPr/>
      </xdr:nvSpPr>
      <xdr:spPr>
        <a:xfrm>
          <a:off x="14541500" y="1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163118</xdr:rowOff>
    </xdr:from>
    <xdr:ext cx="534377" cy="259045"/>
    <xdr:sp macro="" textlink="">
      <xdr:nvSpPr>
        <xdr:cNvPr id="700" name="テキスト ボックス 699"/>
        <xdr:cNvSpPr txBox="1"/>
      </xdr:nvSpPr>
      <xdr:spPr>
        <a:xfrm>
          <a:off x="14325111" y="166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49242</xdr:rowOff>
    </xdr:from>
    <xdr:to>
      <xdr:col>72</xdr:col>
      <xdr:colOff>38100</xdr:colOff>
      <xdr:row>98</xdr:row>
      <xdr:rowOff>150842</xdr:rowOff>
    </xdr:to>
    <xdr:sp macro="" textlink="">
      <xdr:nvSpPr>
        <xdr:cNvPr id="701" name="楕円 700"/>
        <xdr:cNvSpPr/>
      </xdr:nvSpPr>
      <xdr:spPr>
        <a:xfrm>
          <a:off x="13652500" y="168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167369</xdr:rowOff>
    </xdr:from>
    <xdr:ext cx="534377" cy="259045"/>
    <xdr:sp macro="" textlink="">
      <xdr:nvSpPr>
        <xdr:cNvPr id="702" name="テキスト ボックス 701"/>
        <xdr:cNvSpPr txBox="1"/>
      </xdr:nvSpPr>
      <xdr:spPr>
        <a:xfrm>
          <a:off x="13436111" y="166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56855</xdr:rowOff>
    </xdr:from>
    <xdr:to>
      <xdr:col>67</xdr:col>
      <xdr:colOff>101600</xdr:colOff>
      <xdr:row>98</xdr:row>
      <xdr:rowOff>158455</xdr:rowOff>
    </xdr:to>
    <xdr:sp macro="" textlink="">
      <xdr:nvSpPr>
        <xdr:cNvPr id="703" name="楕円 702"/>
        <xdr:cNvSpPr/>
      </xdr:nvSpPr>
      <xdr:spPr>
        <a:xfrm>
          <a:off x="12763500" y="168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3532</xdr:rowOff>
    </xdr:from>
    <xdr:ext cx="534377" cy="259045"/>
    <xdr:sp macro="" textlink="">
      <xdr:nvSpPr>
        <xdr:cNvPr id="704" name="テキスト ボックス 703"/>
        <xdr:cNvSpPr txBox="1"/>
      </xdr:nvSpPr>
      <xdr:spPr>
        <a:xfrm>
          <a:off x="12547111" y="1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89509</xdr:rowOff>
    </xdr:from>
    <xdr:to>
      <xdr:col>102</xdr:col>
      <xdr:colOff>165100</xdr:colOff>
      <xdr:row>39</xdr:row>
      <xdr:rowOff>19659</xdr:rowOff>
    </xdr:to>
    <xdr:sp macro="" textlink="">
      <xdr:nvSpPr>
        <xdr:cNvPr id="743" name="フローチャート: 判断 742"/>
        <xdr:cNvSpPr/>
      </xdr:nvSpPr>
      <xdr:spPr>
        <a:xfrm>
          <a:off x="19494500" y="66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36187</xdr:rowOff>
    </xdr:from>
    <xdr:ext cx="378565" cy="259045"/>
    <xdr:sp macro="" textlink="">
      <xdr:nvSpPr>
        <xdr:cNvPr id="744" name="テキスト ボックス 743"/>
        <xdr:cNvSpPr txBox="1"/>
      </xdr:nvSpPr>
      <xdr:spPr>
        <a:xfrm>
          <a:off x="19356017" y="63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98748</xdr:rowOff>
    </xdr:from>
    <xdr:to>
      <xdr:col>116</xdr:col>
      <xdr:colOff>63500</xdr:colOff>
      <xdr:row>59</xdr:row>
      <xdr:rowOff>98748</xdr:rowOff>
    </xdr:to>
    <xdr:cxnSp macro="">
      <xdr:nvCxnSpPr>
        <xdr:cNvPr id="792" name="直線コネクタ 791"/>
        <xdr:cNvCxnSpPr/>
      </xdr:nvCxnSpPr>
      <xdr:spPr>
        <a:xfrm>
          <a:off x="21323300" y="10214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98748</xdr:rowOff>
    </xdr:from>
    <xdr:to>
      <xdr:col>111</xdr:col>
      <xdr:colOff>177800</xdr:colOff>
      <xdr:row>59</xdr:row>
      <xdr:rowOff>98748</xdr:rowOff>
    </xdr:to>
    <xdr:cxnSp macro="">
      <xdr:nvCxnSpPr>
        <xdr:cNvPr id="795" name="直線コネクタ 794"/>
        <xdr:cNvCxnSpPr/>
      </xdr:nvCxnSpPr>
      <xdr:spPr>
        <a:xfrm>
          <a:off x="20434300" y="10214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98748</xdr:rowOff>
    </xdr:from>
    <xdr:to>
      <xdr:col>107</xdr:col>
      <xdr:colOff>50800</xdr:colOff>
      <xdr:row>59</xdr:row>
      <xdr:rowOff>98748</xdr:rowOff>
    </xdr:to>
    <xdr:cxnSp macro="">
      <xdr:nvCxnSpPr>
        <xdr:cNvPr id="798" name="直線コネクタ 797"/>
        <xdr:cNvCxnSpPr/>
      </xdr:nvCxnSpPr>
      <xdr:spPr>
        <a:xfrm>
          <a:off x="19545300" y="10214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98748</xdr:rowOff>
    </xdr:from>
    <xdr:to>
      <xdr:col>102</xdr:col>
      <xdr:colOff>114300</xdr:colOff>
      <xdr:row>59</xdr:row>
      <xdr:rowOff>98748</xdr:rowOff>
    </xdr:to>
    <xdr:cxnSp macro="">
      <xdr:nvCxnSpPr>
        <xdr:cNvPr id="801" name="直線コネクタ 800"/>
        <xdr:cNvCxnSpPr/>
      </xdr:nvCxnSpPr>
      <xdr:spPr>
        <a:xfrm>
          <a:off x="18656300" y="10214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162575</xdr:rowOff>
    </xdr:from>
    <xdr:to>
      <xdr:col>102</xdr:col>
      <xdr:colOff>165100</xdr:colOff>
      <xdr:row>58</xdr:row>
      <xdr:rowOff>92725</xdr:rowOff>
    </xdr:to>
    <xdr:sp macro="" textlink="">
      <xdr:nvSpPr>
        <xdr:cNvPr id="802" name="フローチャート: 判断 801"/>
        <xdr:cNvSpPr/>
      </xdr:nvSpPr>
      <xdr:spPr>
        <a:xfrm>
          <a:off x="19494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109252</xdr:rowOff>
    </xdr:from>
    <xdr:ext cx="469744" cy="259045"/>
    <xdr:sp macro="" textlink="">
      <xdr:nvSpPr>
        <xdr:cNvPr id="803" name="テキスト ボックス 802"/>
        <xdr:cNvSpPr txBox="1"/>
      </xdr:nvSpPr>
      <xdr:spPr>
        <a:xfrm>
          <a:off x="19310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47948</xdr:rowOff>
    </xdr:from>
    <xdr:to>
      <xdr:col>116</xdr:col>
      <xdr:colOff>114300</xdr:colOff>
      <xdr:row>59</xdr:row>
      <xdr:rowOff>149548</xdr:rowOff>
    </xdr:to>
    <xdr:sp macro="" textlink="">
      <xdr:nvSpPr>
        <xdr:cNvPr id="811" name="楕円 810"/>
        <xdr:cNvSpPr/>
      </xdr:nvSpPr>
      <xdr:spPr>
        <a:xfrm>
          <a:off x="221107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134325</xdr:rowOff>
    </xdr:from>
    <xdr:ext cx="249299" cy="259045"/>
    <xdr:sp macro="" textlink="">
      <xdr:nvSpPr>
        <xdr:cNvPr id="812" name="貸付金該当値テキスト"/>
        <xdr:cNvSpPr txBox="1"/>
      </xdr:nvSpPr>
      <xdr:spPr>
        <a:xfrm>
          <a:off x="22212300" y="10078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47948</xdr:rowOff>
    </xdr:from>
    <xdr:to>
      <xdr:col>112</xdr:col>
      <xdr:colOff>38100</xdr:colOff>
      <xdr:row>59</xdr:row>
      <xdr:rowOff>149548</xdr:rowOff>
    </xdr:to>
    <xdr:sp macro="" textlink="">
      <xdr:nvSpPr>
        <xdr:cNvPr id="813" name="楕円 812"/>
        <xdr:cNvSpPr/>
      </xdr:nvSpPr>
      <xdr:spPr>
        <a:xfrm>
          <a:off x="21272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140675</xdr:rowOff>
    </xdr:from>
    <xdr:ext cx="249299" cy="259045"/>
    <xdr:sp macro="" textlink="">
      <xdr:nvSpPr>
        <xdr:cNvPr id="814" name="テキスト ボックス 813"/>
        <xdr:cNvSpPr txBox="1"/>
      </xdr:nvSpPr>
      <xdr:spPr>
        <a:xfrm>
          <a:off x="21198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47948</xdr:rowOff>
    </xdr:from>
    <xdr:to>
      <xdr:col>107</xdr:col>
      <xdr:colOff>101600</xdr:colOff>
      <xdr:row>59</xdr:row>
      <xdr:rowOff>149548</xdr:rowOff>
    </xdr:to>
    <xdr:sp macro="" textlink="">
      <xdr:nvSpPr>
        <xdr:cNvPr id="815" name="楕円 814"/>
        <xdr:cNvSpPr/>
      </xdr:nvSpPr>
      <xdr:spPr>
        <a:xfrm>
          <a:off x="20383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140675</xdr:rowOff>
    </xdr:from>
    <xdr:ext cx="249299" cy="259045"/>
    <xdr:sp macro="" textlink="">
      <xdr:nvSpPr>
        <xdr:cNvPr id="816" name="テキスト ボックス 815"/>
        <xdr:cNvSpPr txBox="1"/>
      </xdr:nvSpPr>
      <xdr:spPr>
        <a:xfrm>
          <a:off x="20309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47948</xdr:rowOff>
    </xdr:from>
    <xdr:to>
      <xdr:col>102</xdr:col>
      <xdr:colOff>165100</xdr:colOff>
      <xdr:row>59</xdr:row>
      <xdr:rowOff>149548</xdr:rowOff>
    </xdr:to>
    <xdr:sp macro="" textlink="">
      <xdr:nvSpPr>
        <xdr:cNvPr id="817" name="楕円 816"/>
        <xdr:cNvSpPr/>
      </xdr:nvSpPr>
      <xdr:spPr>
        <a:xfrm>
          <a:off x="19494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140675</xdr:rowOff>
    </xdr:from>
    <xdr:ext cx="249299" cy="259045"/>
    <xdr:sp macro="" textlink="">
      <xdr:nvSpPr>
        <xdr:cNvPr id="818" name="テキスト ボックス 817"/>
        <xdr:cNvSpPr txBox="1"/>
      </xdr:nvSpPr>
      <xdr:spPr>
        <a:xfrm>
          <a:off x="19420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47948</xdr:rowOff>
    </xdr:from>
    <xdr:to>
      <xdr:col>98</xdr:col>
      <xdr:colOff>38100</xdr:colOff>
      <xdr:row>59</xdr:row>
      <xdr:rowOff>149548</xdr:rowOff>
    </xdr:to>
    <xdr:sp macro="" textlink="">
      <xdr:nvSpPr>
        <xdr:cNvPr id="819" name="楕円 818"/>
        <xdr:cNvSpPr/>
      </xdr:nvSpPr>
      <xdr:spPr>
        <a:xfrm>
          <a:off x="18605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140675</xdr:rowOff>
    </xdr:from>
    <xdr:ext cx="249299" cy="259045"/>
    <xdr:sp macro="" textlink="">
      <xdr:nvSpPr>
        <xdr:cNvPr id="820" name="テキスト ボックス 819"/>
        <xdr:cNvSpPr txBox="1"/>
      </xdr:nvSpPr>
      <xdr:spPr>
        <a:xfrm>
          <a:off x="18531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128597</xdr:rowOff>
    </xdr:from>
    <xdr:to>
      <xdr:col>116</xdr:col>
      <xdr:colOff>63500</xdr:colOff>
      <xdr:row>76</xdr:row>
      <xdr:rowOff>10802</xdr:rowOff>
    </xdr:to>
    <xdr:cxnSp macro="">
      <xdr:nvCxnSpPr>
        <xdr:cNvPr id="852" name="直線コネクタ 851"/>
        <xdr:cNvCxnSpPr/>
      </xdr:nvCxnSpPr>
      <xdr:spPr>
        <a:xfrm flipV="1">
          <a:off x="21323300" y="12987347"/>
          <a:ext cx="8382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5611</xdr:rowOff>
    </xdr:from>
    <xdr:to>
      <xdr:col>111</xdr:col>
      <xdr:colOff>177800</xdr:colOff>
      <xdr:row>76</xdr:row>
      <xdr:rowOff>10802</xdr:rowOff>
    </xdr:to>
    <xdr:cxnSp macro="">
      <xdr:nvCxnSpPr>
        <xdr:cNvPr id="855" name="直線コネクタ 854"/>
        <xdr:cNvCxnSpPr/>
      </xdr:nvCxnSpPr>
      <xdr:spPr>
        <a:xfrm>
          <a:off x="20434300" y="13035811"/>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17562</xdr:rowOff>
    </xdr:from>
    <xdr:to>
      <xdr:col>107</xdr:col>
      <xdr:colOff>50800</xdr:colOff>
      <xdr:row>76</xdr:row>
      <xdr:rowOff>5611</xdr:rowOff>
    </xdr:to>
    <xdr:cxnSp macro="">
      <xdr:nvCxnSpPr>
        <xdr:cNvPr id="858" name="直線コネクタ 857"/>
        <xdr:cNvCxnSpPr/>
      </xdr:nvCxnSpPr>
      <xdr:spPr>
        <a:xfrm>
          <a:off x="19545300" y="12876312"/>
          <a:ext cx="889000" cy="1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15929</xdr:rowOff>
    </xdr:from>
    <xdr:to>
      <xdr:col>102</xdr:col>
      <xdr:colOff>114300</xdr:colOff>
      <xdr:row>75</xdr:row>
      <xdr:rowOff>17562</xdr:rowOff>
    </xdr:to>
    <xdr:cxnSp macro="">
      <xdr:nvCxnSpPr>
        <xdr:cNvPr id="861" name="直線コネクタ 860"/>
        <xdr:cNvCxnSpPr/>
      </xdr:nvCxnSpPr>
      <xdr:spPr>
        <a:xfrm>
          <a:off x="18656300" y="12874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154377</xdr:rowOff>
    </xdr:from>
    <xdr:to>
      <xdr:col>102</xdr:col>
      <xdr:colOff>165100</xdr:colOff>
      <xdr:row>73</xdr:row>
      <xdr:rowOff>84527</xdr:rowOff>
    </xdr:to>
    <xdr:sp macro="" textlink="">
      <xdr:nvSpPr>
        <xdr:cNvPr id="862" name="フローチャート: 判断 861"/>
        <xdr:cNvSpPr/>
      </xdr:nvSpPr>
      <xdr:spPr>
        <a:xfrm>
          <a:off x="19494500" y="124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101054</xdr:rowOff>
    </xdr:from>
    <xdr:ext cx="534377" cy="259045"/>
    <xdr:sp macro="" textlink="">
      <xdr:nvSpPr>
        <xdr:cNvPr id="863" name="テキスト ボックス 862"/>
        <xdr:cNvSpPr txBox="1"/>
      </xdr:nvSpPr>
      <xdr:spPr>
        <a:xfrm>
          <a:off x="19278111" y="122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77797</xdr:rowOff>
    </xdr:from>
    <xdr:to>
      <xdr:col>116</xdr:col>
      <xdr:colOff>114300</xdr:colOff>
      <xdr:row>76</xdr:row>
      <xdr:rowOff>7947</xdr:rowOff>
    </xdr:to>
    <xdr:sp macro="" textlink="">
      <xdr:nvSpPr>
        <xdr:cNvPr id="871" name="楕円 870"/>
        <xdr:cNvSpPr/>
      </xdr:nvSpPr>
      <xdr:spPr>
        <a:xfrm>
          <a:off x="22110700" y="129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56224</xdr:rowOff>
    </xdr:from>
    <xdr:ext cx="534377" cy="259045"/>
    <xdr:sp macro="" textlink="">
      <xdr:nvSpPr>
        <xdr:cNvPr id="872" name="繰出金該当値テキスト"/>
        <xdr:cNvSpPr txBox="1"/>
      </xdr:nvSpPr>
      <xdr:spPr>
        <a:xfrm>
          <a:off x="22212300" y="129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131452</xdr:rowOff>
    </xdr:from>
    <xdr:to>
      <xdr:col>112</xdr:col>
      <xdr:colOff>38100</xdr:colOff>
      <xdr:row>76</xdr:row>
      <xdr:rowOff>61602</xdr:rowOff>
    </xdr:to>
    <xdr:sp macro="" textlink="">
      <xdr:nvSpPr>
        <xdr:cNvPr id="873" name="楕円 872"/>
        <xdr:cNvSpPr/>
      </xdr:nvSpPr>
      <xdr:spPr>
        <a:xfrm>
          <a:off x="21272500" y="129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52729</xdr:rowOff>
    </xdr:from>
    <xdr:ext cx="534377" cy="259045"/>
    <xdr:sp macro="" textlink="">
      <xdr:nvSpPr>
        <xdr:cNvPr id="874" name="テキスト ボックス 873"/>
        <xdr:cNvSpPr txBox="1"/>
      </xdr:nvSpPr>
      <xdr:spPr>
        <a:xfrm>
          <a:off x="21056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126260</xdr:rowOff>
    </xdr:from>
    <xdr:to>
      <xdr:col>107</xdr:col>
      <xdr:colOff>101600</xdr:colOff>
      <xdr:row>76</xdr:row>
      <xdr:rowOff>56409</xdr:rowOff>
    </xdr:to>
    <xdr:sp macro="" textlink="">
      <xdr:nvSpPr>
        <xdr:cNvPr id="875" name="楕円 874"/>
        <xdr:cNvSpPr/>
      </xdr:nvSpPr>
      <xdr:spPr>
        <a:xfrm>
          <a:off x="20383500" y="12985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47538</xdr:rowOff>
    </xdr:from>
    <xdr:ext cx="534377" cy="259045"/>
    <xdr:sp macro="" textlink="">
      <xdr:nvSpPr>
        <xdr:cNvPr id="876" name="テキスト ボックス 875"/>
        <xdr:cNvSpPr txBox="1"/>
      </xdr:nvSpPr>
      <xdr:spPr>
        <a:xfrm>
          <a:off x="20167111" y="130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138212</xdr:rowOff>
    </xdr:from>
    <xdr:to>
      <xdr:col>102</xdr:col>
      <xdr:colOff>165100</xdr:colOff>
      <xdr:row>75</xdr:row>
      <xdr:rowOff>68362</xdr:rowOff>
    </xdr:to>
    <xdr:sp macro="" textlink="">
      <xdr:nvSpPr>
        <xdr:cNvPr id="877" name="楕円 876"/>
        <xdr:cNvSpPr/>
      </xdr:nvSpPr>
      <xdr:spPr>
        <a:xfrm>
          <a:off x="19494500" y="128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59489</xdr:rowOff>
    </xdr:from>
    <xdr:ext cx="534377" cy="259045"/>
    <xdr:sp macro="" textlink="">
      <xdr:nvSpPr>
        <xdr:cNvPr id="878" name="テキスト ボックス 877"/>
        <xdr:cNvSpPr txBox="1"/>
      </xdr:nvSpPr>
      <xdr:spPr>
        <a:xfrm>
          <a:off x="19278111" y="129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136579</xdr:rowOff>
    </xdr:from>
    <xdr:to>
      <xdr:col>98</xdr:col>
      <xdr:colOff>38100</xdr:colOff>
      <xdr:row>75</xdr:row>
      <xdr:rowOff>66729</xdr:rowOff>
    </xdr:to>
    <xdr:sp macro="" textlink="">
      <xdr:nvSpPr>
        <xdr:cNvPr id="879" name="楕円 878"/>
        <xdr:cNvSpPr/>
      </xdr:nvSpPr>
      <xdr:spPr>
        <a:xfrm>
          <a:off x="186055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57856</xdr:rowOff>
    </xdr:from>
    <xdr:ext cx="534377" cy="259045"/>
    <xdr:sp macro="" textlink="">
      <xdr:nvSpPr>
        <xdr:cNvPr id="880" name="テキスト ボックス 879"/>
        <xdr:cNvSpPr txBox="1"/>
      </xdr:nvSpPr>
      <xdr:spPr>
        <a:xfrm>
          <a:off x="18389111" y="12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３７５，１６５円となっている。主な構成項目である扶助費は、住民一人当たり９５，６８１円となっており、性質別歳出項目の中で割合が一番大きい項目である。例年、類似団体平均より下回っているところではあるが、増加傾向にあり、平成２６年度から比較すると約２６％増加している。平成３０年度決算においては、保育所運営費等委託料、民間保育所補助金、生活保護扶助、障害児通所給付費等の増が主な増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５４，６５４円となっており、平成２６年度から５５，０００円前後で推移し、高止まりの傾向にある。平成３０年度決算においては、住民一人当たりの金額は前年度と比較すると僅かに減となった。総額は増となり、基幹系システムのクラウド化による使用料、内部情報ネットワークのセキュリティ対策に係るネットワーク構築委託料、行財政改革による学童保育所運営委託料等の増が主な増要因となっている。今後も引き続き行財政改革の推進により、事務事業の見直しを図る等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５３，８３０円となっており、前年度と比較すると大幅な増となった。駅周辺のまちづくりや道路事業の進展が主な増要因であり、今後も限られた行財政資源の最適配分、最大活用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112268</xdr:rowOff>
    </xdr:from>
    <xdr:to>
      <xdr:col>24</xdr:col>
      <xdr:colOff>63500</xdr:colOff>
      <xdr:row>34</xdr:row>
      <xdr:rowOff>140462</xdr:rowOff>
    </xdr:to>
    <xdr:cxnSp macro="">
      <xdr:nvCxnSpPr>
        <xdr:cNvPr id="61" name="直線コネクタ 60"/>
        <xdr:cNvCxnSpPr/>
      </xdr:nvCxnSpPr>
      <xdr:spPr>
        <a:xfrm>
          <a:off x="3797300" y="594156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112268</xdr:rowOff>
    </xdr:from>
    <xdr:to>
      <xdr:col>19</xdr:col>
      <xdr:colOff>177800</xdr:colOff>
      <xdr:row>34</xdr:row>
      <xdr:rowOff>129794</xdr:rowOff>
    </xdr:to>
    <xdr:cxnSp macro="">
      <xdr:nvCxnSpPr>
        <xdr:cNvPr id="64" name="直線コネクタ 63"/>
        <xdr:cNvCxnSpPr/>
      </xdr:nvCxnSpPr>
      <xdr:spPr>
        <a:xfrm flipV="1">
          <a:off x="2908300" y="59415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68072</xdr:rowOff>
    </xdr:from>
    <xdr:to>
      <xdr:col>15</xdr:col>
      <xdr:colOff>50800</xdr:colOff>
      <xdr:row>34</xdr:row>
      <xdr:rowOff>129794</xdr:rowOff>
    </xdr:to>
    <xdr:cxnSp macro="">
      <xdr:nvCxnSpPr>
        <xdr:cNvPr id="67" name="直線コネクタ 66"/>
        <xdr:cNvCxnSpPr/>
      </xdr:nvCxnSpPr>
      <xdr:spPr>
        <a:xfrm>
          <a:off x="2019300" y="572592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68072</xdr:rowOff>
    </xdr:from>
    <xdr:to>
      <xdr:col>10</xdr:col>
      <xdr:colOff>114300</xdr:colOff>
      <xdr:row>33</xdr:row>
      <xdr:rowOff>165608</xdr:rowOff>
    </xdr:to>
    <xdr:cxnSp macro="">
      <xdr:nvCxnSpPr>
        <xdr:cNvPr id="70" name="直線コネクタ 69"/>
        <xdr:cNvCxnSpPr/>
      </xdr:nvCxnSpPr>
      <xdr:spPr>
        <a:xfrm flipV="1">
          <a:off x="1130300" y="572592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89662</xdr:rowOff>
    </xdr:from>
    <xdr:to>
      <xdr:col>24</xdr:col>
      <xdr:colOff>114300</xdr:colOff>
      <xdr:row>35</xdr:row>
      <xdr:rowOff>19812</xdr:rowOff>
    </xdr:to>
    <xdr:sp macro="" textlink="">
      <xdr:nvSpPr>
        <xdr:cNvPr id="80" name="楕円 79"/>
        <xdr:cNvSpPr/>
      </xdr:nvSpPr>
      <xdr:spPr>
        <a:xfrm>
          <a:off x="45847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112539</xdr:rowOff>
    </xdr:from>
    <xdr:ext cx="469744" cy="259045"/>
    <xdr:sp macro="" textlink="">
      <xdr:nvSpPr>
        <xdr:cNvPr id="81" name="議会費該当値テキスト"/>
        <xdr:cNvSpPr txBox="1"/>
      </xdr:nvSpPr>
      <xdr:spPr>
        <a:xfrm>
          <a:off x="4686300"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61468</xdr:rowOff>
    </xdr:from>
    <xdr:to>
      <xdr:col>20</xdr:col>
      <xdr:colOff>38100</xdr:colOff>
      <xdr:row>34</xdr:row>
      <xdr:rowOff>163068</xdr:rowOff>
    </xdr:to>
    <xdr:sp macro="" textlink="">
      <xdr:nvSpPr>
        <xdr:cNvPr id="82" name="楕円 81"/>
        <xdr:cNvSpPr/>
      </xdr:nvSpPr>
      <xdr:spPr>
        <a:xfrm>
          <a:off x="3746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83" name="テキスト ボックス 82"/>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25671</xdr:rowOff>
    </xdr:from>
    <xdr:ext cx="469744" cy="259045"/>
    <xdr:sp macro="" textlink="">
      <xdr:nvSpPr>
        <xdr:cNvPr id="85" name="テキスト ボックス 84"/>
        <xdr:cNvSpPr txBox="1"/>
      </xdr:nvSpPr>
      <xdr:spPr>
        <a:xfrm>
          <a:off x="2673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17272</xdr:rowOff>
    </xdr:from>
    <xdr:to>
      <xdr:col>10</xdr:col>
      <xdr:colOff>165100</xdr:colOff>
      <xdr:row>33</xdr:row>
      <xdr:rowOff>118872</xdr:rowOff>
    </xdr:to>
    <xdr:sp macro="" textlink="">
      <xdr:nvSpPr>
        <xdr:cNvPr id="86" name="楕円 85"/>
        <xdr:cNvSpPr/>
      </xdr:nvSpPr>
      <xdr:spPr>
        <a:xfrm>
          <a:off x="1968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135399</xdr:rowOff>
    </xdr:from>
    <xdr:ext cx="469744" cy="259045"/>
    <xdr:sp macro="" textlink="">
      <xdr:nvSpPr>
        <xdr:cNvPr id="87" name="テキスト ボックス 86"/>
        <xdr:cNvSpPr txBox="1"/>
      </xdr:nvSpPr>
      <xdr:spPr>
        <a:xfrm>
          <a:off x="1784428"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114808</xdr:rowOff>
    </xdr:from>
    <xdr:to>
      <xdr:col>6</xdr:col>
      <xdr:colOff>38100</xdr:colOff>
      <xdr:row>34</xdr:row>
      <xdr:rowOff>44958</xdr:rowOff>
    </xdr:to>
    <xdr:sp macro="" textlink="">
      <xdr:nvSpPr>
        <xdr:cNvPr id="88" name="楕円 87"/>
        <xdr:cNvSpPr/>
      </xdr:nvSpPr>
      <xdr:spPr>
        <a:xfrm>
          <a:off x="1079500" y="57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61485</xdr:rowOff>
    </xdr:from>
    <xdr:ext cx="469744" cy="259045"/>
    <xdr:sp macro="" textlink="">
      <xdr:nvSpPr>
        <xdr:cNvPr id="89" name="テキスト ボックス 88"/>
        <xdr:cNvSpPr txBox="1"/>
      </xdr:nvSpPr>
      <xdr:spPr>
        <a:xfrm>
          <a:off x="895428" y="55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126916</xdr:rowOff>
    </xdr:from>
    <xdr:to>
      <xdr:col>24</xdr:col>
      <xdr:colOff>63500</xdr:colOff>
      <xdr:row>58</xdr:row>
      <xdr:rowOff>136366</xdr:rowOff>
    </xdr:to>
    <xdr:cxnSp macro="">
      <xdr:nvCxnSpPr>
        <xdr:cNvPr id="118" name="直線コネクタ 117"/>
        <xdr:cNvCxnSpPr/>
      </xdr:nvCxnSpPr>
      <xdr:spPr>
        <a:xfrm flipV="1">
          <a:off x="3797300" y="10071016"/>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133214</xdr:rowOff>
    </xdr:from>
    <xdr:to>
      <xdr:col>19</xdr:col>
      <xdr:colOff>177800</xdr:colOff>
      <xdr:row>58</xdr:row>
      <xdr:rowOff>136366</xdr:rowOff>
    </xdr:to>
    <xdr:cxnSp macro="">
      <xdr:nvCxnSpPr>
        <xdr:cNvPr id="121" name="直線コネクタ 120"/>
        <xdr:cNvCxnSpPr/>
      </xdr:nvCxnSpPr>
      <xdr:spPr>
        <a:xfrm>
          <a:off x="2908300" y="1007731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133214</xdr:rowOff>
    </xdr:from>
    <xdr:to>
      <xdr:col>15</xdr:col>
      <xdr:colOff>50800</xdr:colOff>
      <xdr:row>58</xdr:row>
      <xdr:rowOff>138824</xdr:rowOff>
    </xdr:to>
    <xdr:cxnSp macro="">
      <xdr:nvCxnSpPr>
        <xdr:cNvPr id="124" name="直線コネクタ 123"/>
        <xdr:cNvCxnSpPr/>
      </xdr:nvCxnSpPr>
      <xdr:spPr>
        <a:xfrm flipV="1">
          <a:off x="2019300" y="10077314"/>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138824</xdr:rowOff>
    </xdr:from>
    <xdr:to>
      <xdr:col>10</xdr:col>
      <xdr:colOff>114300</xdr:colOff>
      <xdr:row>58</xdr:row>
      <xdr:rowOff>147720</xdr:rowOff>
    </xdr:to>
    <xdr:cxnSp macro="">
      <xdr:nvCxnSpPr>
        <xdr:cNvPr id="127" name="直線コネクタ 126"/>
        <xdr:cNvCxnSpPr/>
      </xdr:nvCxnSpPr>
      <xdr:spPr>
        <a:xfrm flipV="1">
          <a:off x="1130300" y="10082924"/>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12309</xdr:rowOff>
    </xdr:from>
    <xdr:ext cx="534377" cy="259045"/>
    <xdr:sp macro="" textlink="">
      <xdr:nvSpPr>
        <xdr:cNvPr id="129" name="テキスト ボックス 128"/>
        <xdr:cNvSpPr txBox="1"/>
      </xdr:nvSpPr>
      <xdr:spPr>
        <a:xfrm>
          <a:off x="1752111" y="9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76116</xdr:rowOff>
    </xdr:from>
    <xdr:to>
      <xdr:col>24</xdr:col>
      <xdr:colOff>114300</xdr:colOff>
      <xdr:row>59</xdr:row>
      <xdr:rowOff>6266</xdr:rowOff>
    </xdr:to>
    <xdr:sp macro="" textlink="">
      <xdr:nvSpPr>
        <xdr:cNvPr id="137" name="楕円 136"/>
        <xdr:cNvSpPr/>
      </xdr:nvSpPr>
      <xdr:spPr>
        <a:xfrm>
          <a:off x="4584700" y="100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85566</xdr:rowOff>
    </xdr:from>
    <xdr:to>
      <xdr:col>20</xdr:col>
      <xdr:colOff>38100</xdr:colOff>
      <xdr:row>59</xdr:row>
      <xdr:rowOff>15716</xdr:rowOff>
    </xdr:to>
    <xdr:sp macro="" textlink="">
      <xdr:nvSpPr>
        <xdr:cNvPr id="139" name="楕円 138"/>
        <xdr:cNvSpPr/>
      </xdr:nvSpPr>
      <xdr:spPr>
        <a:xfrm>
          <a:off x="3746500" y="100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6843</xdr:rowOff>
    </xdr:from>
    <xdr:ext cx="534377" cy="259045"/>
    <xdr:sp macro="" textlink="">
      <xdr:nvSpPr>
        <xdr:cNvPr id="140" name="テキスト ボックス 139"/>
        <xdr:cNvSpPr txBox="1"/>
      </xdr:nvSpPr>
      <xdr:spPr>
        <a:xfrm>
          <a:off x="3530111" y="101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82414</xdr:rowOff>
    </xdr:from>
    <xdr:to>
      <xdr:col>15</xdr:col>
      <xdr:colOff>101600</xdr:colOff>
      <xdr:row>59</xdr:row>
      <xdr:rowOff>12564</xdr:rowOff>
    </xdr:to>
    <xdr:sp macro="" textlink="">
      <xdr:nvSpPr>
        <xdr:cNvPr id="141" name="楕円 140"/>
        <xdr:cNvSpPr/>
      </xdr:nvSpPr>
      <xdr:spPr>
        <a:xfrm>
          <a:off x="2857500" y="100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3691</xdr:rowOff>
    </xdr:from>
    <xdr:ext cx="534377" cy="259045"/>
    <xdr:sp macro="" textlink="">
      <xdr:nvSpPr>
        <xdr:cNvPr id="142" name="テキスト ボックス 141"/>
        <xdr:cNvSpPr txBox="1"/>
      </xdr:nvSpPr>
      <xdr:spPr>
        <a:xfrm>
          <a:off x="2641111" y="101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88024</xdr:rowOff>
    </xdr:from>
    <xdr:to>
      <xdr:col>10</xdr:col>
      <xdr:colOff>165100</xdr:colOff>
      <xdr:row>59</xdr:row>
      <xdr:rowOff>18174</xdr:rowOff>
    </xdr:to>
    <xdr:sp macro="" textlink="">
      <xdr:nvSpPr>
        <xdr:cNvPr id="143" name="楕円 142"/>
        <xdr:cNvSpPr/>
      </xdr:nvSpPr>
      <xdr:spPr>
        <a:xfrm>
          <a:off x="1968500" y="100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9301</xdr:rowOff>
    </xdr:from>
    <xdr:ext cx="534377" cy="259045"/>
    <xdr:sp macro="" textlink="">
      <xdr:nvSpPr>
        <xdr:cNvPr id="144" name="テキスト ボックス 143"/>
        <xdr:cNvSpPr txBox="1"/>
      </xdr:nvSpPr>
      <xdr:spPr>
        <a:xfrm>
          <a:off x="1752111" y="101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96920</xdr:rowOff>
    </xdr:from>
    <xdr:to>
      <xdr:col>6</xdr:col>
      <xdr:colOff>38100</xdr:colOff>
      <xdr:row>59</xdr:row>
      <xdr:rowOff>27070</xdr:rowOff>
    </xdr:to>
    <xdr:sp macro="" textlink="">
      <xdr:nvSpPr>
        <xdr:cNvPr id="145" name="楕円 144"/>
        <xdr:cNvSpPr/>
      </xdr:nvSpPr>
      <xdr:spPr>
        <a:xfrm>
          <a:off x="1079500" y="100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18197</xdr:rowOff>
    </xdr:from>
    <xdr:ext cx="534377" cy="259045"/>
    <xdr:sp macro="" textlink="">
      <xdr:nvSpPr>
        <xdr:cNvPr id="146" name="テキスト ボックス 145"/>
        <xdr:cNvSpPr txBox="1"/>
      </xdr:nvSpPr>
      <xdr:spPr>
        <a:xfrm>
          <a:off x="863111" y="101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110570</xdr:rowOff>
    </xdr:from>
    <xdr:to>
      <xdr:col>24</xdr:col>
      <xdr:colOff>63500</xdr:colOff>
      <xdr:row>75</xdr:row>
      <xdr:rowOff>21013</xdr:rowOff>
    </xdr:to>
    <xdr:cxnSp macro="">
      <xdr:nvCxnSpPr>
        <xdr:cNvPr id="178" name="直線コネクタ 177"/>
        <xdr:cNvCxnSpPr/>
      </xdr:nvCxnSpPr>
      <xdr:spPr>
        <a:xfrm flipV="1">
          <a:off x="3797300" y="12797870"/>
          <a:ext cx="838200" cy="8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21013</xdr:rowOff>
    </xdr:from>
    <xdr:to>
      <xdr:col>19</xdr:col>
      <xdr:colOff>177800</xdr:colOff>
      <xdr:row>75</xdr:row>
      <xdr:rowOff>138285</xdr:rowOff>
    </xdr:to>
    <xdr:cxnSp macro="">
      <xdr:nvCxnSpPr>
        <xdr:cNvPr id="181" name="直線コネクタ 180"/>
        <xdr:cNvCxnSpPr/>
      </xdr:nvCxnSpPr>
      <xdr:spPr>
        <a:xfrm flipV="1">
          <a:off x="2908300" y="1287976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138285</xdr:rowOff>
    </xdr:from>
    <xdr:to>
      <xdr:col>15</xdr:col>
      <xdr:colOff>50800</xdr:colOff>
      <xdr:row>75</xdr:row>
      <xdr:rowOff>151957</xdr:rowOff>
    </xdr:to>
    <xdr:cxnSp macro="">
      <xdr:nvCxnSpPr>
        <xdr:cNvPr id="184" name="直線コネクタ 183"/>
        <xdr:cNvCxnSpPr/>
      </xdr:nvCxnSpPr>
      <xdr:spPr>
        <a:xfrm flipV="1">
          <a:off x="2019300" y="12997035"/>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151957</xdr:rowOff>
    </xdr:from>
    <xdr:to>
      <xdr:col>10</xdr:col>
      <xdr:colOff>114300</xdr:colOff>
      <xdr:row>76</xdr:row>
      <xdr:rowOff>71403</xdr:rowOff>
    </xdr:to>
    <xdr:cxnSp macro="">
      <xdr:nvCxnSpPr>
        <xdr:cNvPr id="187" name="直線コネクタ 186"/>
        <xdr:cNvCxnSpPr/>
      </xdr:nvCxnSpPr>
      <xdr:spPr>
        <a:xfrm flipV="1">
          <a:off x="1130300" y="13010707"/>
          <a:ext cx="88900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103029</xdr:rowOff>
    </xdr:from>
    <xdr:to>
      <xdr:col>10</xdr:col>
      <xdr:colOff>165100</xdr:colOff>
      <xdr:row>75</xdr:row>
      <xdr:rowOff>33179</xdr:rowOff>
    </xdr:to>
    <xdr:sp macro="" textlink="">
      <xdr:nvSpPr>
        <xdr:cNvPr id="188" name="フローチャート: 判断 187"/>
        <xdr:cNvSpPr/>
      </xdr:nvSpPr>
      <xdr:spPr>
        <a:xfrm>
          <a:off x="1968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49706</xdr:rowOff>
    </xdr:from>
    <xdr:ext cx="599010" cy="259045"/>
    <xdr:sp macro="" textlink="">
      <xdr:nvSpPr>
        <xdr:cNvPr id="189" name="テキスト ボックス 188"/>
        <xdr:cNvSpPr txBox="1"/>
      </xdr:nvSpPr>
      <xdr:spPr>
        <a:xfrm>
          <a:off x="1719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59770</xdr:rowOff>
    </xdr:from>
    <xdr:to>
      <xdr:col>24</xdr:col>
      <xdr:colOff>114300</xdr:colOff>
      <xdr:row>74</xdr:row>
      <xdr:rowOff>161370</xdr:rowOff>
    </xdr:to>
    <xdr:sp macro="" textlink="">
      <xdr:nvSpPr>
        <xdr:cNvPr id="197" name="楕円 196"/>
        <xdr:cNvSpPr/>
      </xdr:nvSpPr>
      <xdr:spPr>
        <a:xfrm>
          <a:off x="4584700" y="127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82647</xdr:rowOff>
    </xdr:from>
    <xdr:ext cx="599010" cy="259045"/>
    <xdr:sp macro="" textlink="">
      <xdr:nvSpPr>
        <xdr:cNvPr id="198" name="民生費該当値テキスト"/>
        <xdr:cNvSpPr txBox="1"/>
      </xdr:nvSpPr>
      <xdr:spPr>
        <a:xfrm>
          <a:off x="4686300" y="125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141663</xdr:rowOff>
    </xdr:from>
    <xdr:to>
      <xdr:col>20</xdr:col>
      <xdr:colOff>38100</xdr:colOff>
      <xdr:row>75</xdr:row>
      <xdr:rowOff>71813</xdr:rowOff>
    </xdr:to>
    <xdr:sp macro="" textlink="">
      <xdr:nvSpPr>
        <xdr:cNvPr id="199" name="楕円 198"/>
        <xdr:cNvSpPr/>
      </xdr:nvSpPr>
      <xdr:spPr>
        <a:xfrm>
          <a:off x="3746500" y="128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88340</xdr:rowOff>
    </xdr:from>
    <xdr:ext cx="599010" cy="259045"/>
    <xdr:sp macro="" textlink="">
      <xdr:nvSpPr>
        <xdr:cNvPr id="200" name="テキスト ボックス 199"/>
        <xdr:cNvSpPr txBox="1"/>
      </xdr:nvSpPr>
      <xdr:spPr>
        <a:xfrm>
          <a:off x="3497795" y="126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87485</xdr:rowOff>
    </xdr:from>
    <xdr:to>
      <xdr:col>15</xdr:col>
      <xdr:colOff>101600</xdr:colOff>
      <xdr:row>76</xdr:row>
      <xdr:rowOff>17635</xdr:rowOff>
    </xdr:to>
    <xdr:sp macro="" textlink="">
      <xdr:nvSpPr>
        <xdr:cNvPr id="201" name="楕円 200"/>
        <xdr:cNvSpPr/>
      </xdr:nvSpPr>
      <xdr:spPr>
        <a:xfrm>
          <a:off x="2857500" y="129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8762</xdr:rowOff>
    </xdr:from>
    <xdr:ext cx="599010" cy="259045"/>
    <xdr:sp macro="" textlink="">
      <xdr:nvSpPr>
        <xdr:cNvPr id="202" name="テキスト ボックス 201"/>
        <xdr:cNvSpPr txBox="1"/>
      </xdr:nvSpPr>
      <xdr:spPr>
        <a:xfrm>
          <a:off x="2608795" y="1303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101157</xdr:rowOff>
    </xdr:from>
    <xdr:to>
      <xdr:col>10</xdr:col>
      <xdr:colOff>165100</xdr:colOff>
      <xdr:row>76</xdr:row>
      <xdr:rowOff>31307</xdr:rowOff>
    </xdr:to>
    <xdr:sp macro="" textlink="">
      <xdr:nvSpPr>
        <xdr:cNvPr id="203" name="楕円 202"/>
        <xdr:cNvSpPr/>
      </xdr:nvSpPr>
      <xdr:spPr>
        <a:xfrm>
          <a:off x="1968500" y="129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22434</xdr:rowOff>
    </xdr:from>
    <xdr:ext cx="599010" cy="259045"/>
    <xdr:sp macro="" textlink="">
      <xdr:nvSpPr>
        <xdr:cNvPr id="204" name="テキスト ボックス 203"/>
        <xdr:cNvSpPr txBox="1"/>
      </xdr:nvSpPr>
      <xdr:spPr>
        <a:xfrm>
          <a:off x="1719795" y="1305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20603</xdr:rowOff>
    </xdr:from>
    <xdr:to>
      <xdr:col>6</xdr:col>
      <xdr:colOff>38100</xdr:colOff>
      <xdr:row>76</xdr:row>
      <xdr:rowOff>122203</xdr:rowOff>
    </xdr:to>
    <xdr:sp macro="" textlink="">
      <xdr:nvSpPr>
        <xdr:cNvPr id="205" name="楕円 204"/>
        <xdr:cNvSpPr/>
      </xdr:nvSpPr>
      <xdr:spPr>
        <a:xfrm>
          <a:off x="1079500" y="130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113330</xdr:rowOff>
    </xdr:from>
    <xdr:ext cx="599010" cy="259045"/>
    <xdr:sp macro="" textlink="">
      <xdr:nvSpPr>
        <xdr:cNvPr id="206" name="テキスト ボックス 205"/>
        <xdr:cNvSpPr txBox="1"/>
      </xdr:nvSpPr>
      <xdr:spPr>
        <a:xfrm>
          <a:off x="830795" y="1314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122073</xdr:rowOff>
    </xdr:from>
    <xdr:to>
      <xdr:col>24</xdr:col>
      <xdr:colOff>63500</xdr:colOff>
      <xdr:row>96</xdr:row>
      <xdr:rowOff>123113</xdr:rowOff>
    </xdr:to>
    <xdr:cxnSp macro="">
      <xdr:nvCxnSpPr>
        <xdr:cNvPr id="235" name="直線コネクタ 234"/>
        <xdr:cNvCxnSpPr/>
      </xdr:nvCxnSpPr>
      <xdr:spPr>
        <a:xfrm>
          <a:off x="3797300" y="16581273"/>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106921</xdr:rowOff>
    </xdr:from>
    <xdr:to>
      <xdr:col>19</xdr:col>
      <xdr:colOff>177800</xdr:colOff>
      <xdr:row>96</xdr:row>
      <xdr:rowOff>122073</xdr:rowOff>
    </xdr:to>
    <xdr:cxnSp macro="">
      <xdr:nvCxnSpPr>
        <xdr:cNvPr id="238" name="直線コネクタ 237"/>
        <xdr:cNvCxnSpPr/>
      </xdr:nvCxnSpPr>
      <xdr:spPr>
        <a:xfrm>
          <a:off x="2908300" y="16566121"/>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106921</xdr:rowOff>
    </xdr:from>
    <xdr:to>
      <xdr:col>15</xdr:col>
      <xdr:colOff>50800</xdr:colOff>
      <xdr:row>96</xdr:row>
      <xdr:rowOff>109906</xdr:rowOff>
    </xdr:to>
    <xdr:cxnSp macro="">
      <xdr:nvCxnSpPr>
        <xdr:cNvPr id="241" name="直線コネクタ 240"/>
        <xdr:cNvCxnSpPr/>
      </xdr:nvCxnSpPr>
      <xdr:spPr>
        <a:xfrm flipV="1">
          <a:off x="2019300" y="16566121"/>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109906</xdr:rowOff>
    </xdr:from>
    <xdr:to>
      <xdr:col>10</xdr:col>
      <xdr:colOff>114300</xdr:colOff>
      <xdr:row>96</xdr:row>
      <xdr:rowOff>124397</xdr:rowOff>
    </xdr:to>
    <xdr:cxnSp macro="">
      <xdr:nvCxnSpPr>
        <xdr:cNvPr id="244" name="直線コネクタ 243"/>
        <xdr:cNvCxnSpPr/>
      </xdr:nvCxnSpPr>
      <xdr:spPr>
        <a:xfrm flipV="1">
          <a:off x="1130300" y="16569106"/>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82359</xdr:rowOff>
    </xdr:from>
    <xdr:to>
      <xdr:col>10</xdr:col>
      <xdr:colOff>165100</xdr:colOff>
      <xdr:row>97</xdr:row>
      <xdr:rowOff>12509</xdr:rowOff>
    </xdr:to>
    <xdr:sp macro="" textlink="">
      <xdr:nvSpPr>
        <xdr:cNvPr id="245" name="フローチャート: 判断 244"/>
        <xdr:cNvSpPr/>
      </xdr:nvSpPr>
      <xdr:spPr>
        <a:xfrm>
          <a:off x="1968500" y="16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3636</xdr:rowOff>
    </xdr:from>
    <xdr:ext cx="534377" cy="259045"/>
    <xdr:sp macro="" textlink="">
      <xdr:nvSpPr>
        <xdr:cNvPr id="246" name="テキスト ボックス 245"/>
        <xdr:cNvSpPr txBox="1"/>
      </xdr:nvSpPr>
      <xdr:spPr>
        <a:xfrm>
          <a:off x="1752111" y="16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72313</xdr:rowOff>
    </xdr:from>
    <xdr:to>
      <xdr:col>24</xdr:col>
      <xdr:colOff>114300</xdr:colOff>
      <xdr:row>97</xdr:row>
      <xdr:rowOff>2463</xdr:rowOff>
    </xdr:to>
    <xdr:sp macro="" textlink="">
      <xdr:nvSpPr>
        <xdr:cNvPr id="254" name="楕円 253"/>
        <xdr:cNvSpPr/>
      </xdr:nvSpPr>
      <xdr:spPr>
        <a:xfrm>
          <a:off x="4584700" y="165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50740</xdr:rowOff>
    </xdr:from>
    <xdr:ext cx="534377" cy="259045"/>
    <xdr:sp macro="" textlink="">
      <xdr:nvSpPr>
        <xdr:cNvPr id="255" name="衛生費該当値テキスト"/>
        <xdr:cNvSpPr txBox="1"/>
      </xdr:nvSpPr>
      <xdr:spPr>
        <a:xfrm>
          <a:off x="4686300" y="165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71273</xdr:rowOff>
    </xdr:from>
    <xdr:to>
      <xdr:col>20</xdr:col>
      <xdr:colOff>38100</xdr:colOff>
      <xdr:row>97</xdr:row>
      <xdr:rowOff>1423</xdr:rowOff>
    </xdr:to>
    <xdr:sp macro="" textlink="">
      <xdr:nvSpPr>
        <xdr:cNvPr id="256" name="楕円 255"/>
        <xdr:cNvSpPr/>
      </xdr:nvSpPr>
      <xdr:spPr>
        <a:xfrm>
          <a:off x="3746500" y="16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17950</xdr:rowOff>
    </xdr:from>
    <xdr:ext cx="534377" cy="259045"/>
    <xdr:sp macro="" textlink="">
      <xdr:nvSpPr>
        <xdr:cNvPr id="257" name="テキスト ボックス 256"/>
        <xdr:cNvSpPr txBox="1"/>
      </xdr:nvSpPr>
      <xdr:spPr>
        <a:xfrm>
          <a:off x="3530111" y="163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56121</xdr:rowOff>
    </xdr:from>
    <xdr:to>
      <xdr:col>15</xdr:col>
      <xdr:colOff>101600</xdr:colOff>
      <xdr:row>96</xdr:row>
      <xdr:rowOff>157721</xdr:rowOff>
    </xdr:to>
    <xdr:sp macro="" textlink="">
      <xdr:nvSpPr>
        <xdr:cNvPr id="258" name="楕円 257"/>
        <xdr:cNvSpPr/>
      </xdr:nvSpPr>
      <xdr:spPr>
        <a:xfrm>
          <a:off x="2857500" y="165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2798</xdr:rowOff>
    </xdr:from>
    <xdr:ext cx="534377" cy="259045"/>
    <xdr:sp macro="" textlink="">
      <xdr:nvSpPr>
        <xdr:cNvPr id="259" name="テキスト ボックス 258"/>
        <xdr:cNvSpPr txBox="1"/>
      </xdr:nvSpPr>
      <xdr:spPr>
        <a:xfrm>
          <a:off x="2641111" y="162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59106</xdr:rowOff>
    </xdr:from>
    <xdr:to>
      <xdr:col>10</xdr:col>
      <xdr:colOff>165100</xdr:colOff>
      <xdr:row>96</xdr:row>
      <xdr:rowOff>160706</xdr:rowOff>
    </xdr:to>
    <xdr:sp macro="" textlink="">
      <xdr:nvSpPr>
        <xdr:cNvPr id="260" name="楕円 259"/>
        <xdr:cNvSpPr/>
      </xdr:nvSpPr>
      <xdr:spPr>
        <a:xfrm>
          <a:off x="19685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5783</xdr:rowOff>
    </xdr:from>
    <xdr:ext cx="534377" cy="259045"/>
    <xdr:sp macro="" textlink="">
      <xdr:nvSpPr>
        <xdr:cNvPr id="261" name="テキスト ボックス 260"/>
        <xdr:cNvSpPr txBox="1"/>
      </xdr:nvSpPr>
      <xdr:spPr>
        <a:xfrm>
          <a:off x="1752111" y="162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73597</xdr:rowOff>
    </xdr:from>
    <xdr:to>
      <xdr:col>6</xdr:col>
      <xdr:colOff>38100</xdr:colOff>
      <xdr:row>97</xdr:row>
      <xdr:rowOff>3747</xdr:rowOff>
    </xdr:to>
    <xdr:sp macro="" textlink="">
      <xdr:nvSpPr>
        <xdr:cNvPr id="262" name="楕円 261"/>
        <xdr:cNvSpPr/>
      </xdr:nvSpPr>
      <xdr:spPr>
        <a:xfrm>
          <a:off x="1079500" y="165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20274</xdr:rowOff>
    </xdr:from>
    <xdr:ext cx="534377" cy="259045"/>
    <xdr:sp macro="" textlink="">
      <xdr:nvSpPr>
        <xdr:cNvPr id="263" name="テキスト ボックス 262"/>
        <xdr:cNvSpPr txBox="1"/>
      </xdr:nvSpPr>
      <xdr:spPr>
        <a:xfrm>
          <a:off x="863111" y="163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36830</xdr:rowOff>
    </xdr:from>
    <xdr:to>
      <xdr:col>54</xdr:col>
      <xdr:colOff>189865</xdr:colOff>
      <xdr:row>39</xdr:row>
      <xdr:rowOff>39116</xdr:rowOff>
    </xdr:to>
    <xdr:cxnSp macro="">
      <xdr:nvCxnSpPr>
        <xdr:cNvPr id="287" name="直線コネクタ 286"/>
        <xdr:cNvCxnSpPr/>
      </xdr:nvCxnSpPr>
      <xdr:spPr>
        <a:xfrm flipV="1">
          <a:off x="10475595" y="5523230"/>
          <a:ext cx="127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42943</xdr:rowOff>
    </xdr:from>
    <xdr:ext cx="313932" cy="259045"/>
    <xdr:sp macro="" textlink="">
      <xdr:nvSpPr>
        <xdr:cNvPr id="288" name="労働費最小値テキスト"/>
        <xdr:cNvSpPr txBox="1"/>
      </xdr:nvSpPr>
      <xdr:spPr>
        <a:xfrm>
          <a:off x="10528300" y="672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39116</xdr:rowOff>
    </xdr:from>
    <xdr:to>
      <xdr:col>55</xdr:col>
      <xdr:colOff>88900</xdr:colOff>
      <xdr:row>39</xdr:row>
      <xdr:rowOff>39116</xdr:rowOff>
    </xdr:to>
    <xdr:cxnSp macro="">
      <xdr:nvCxnSpPr>
        <xdr:cNvPr id="289" name="直線コネクタ 288"/>
        <xdr:cNvCxnSpPr/>
      </xdr:nvCxnSpPr>
      <xdr:spPr>
        <a:xfrm>
          <a:off x="10388600" y="67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154957</xdr:rowOff>
    </xdr:from>
    <xdr:ext cx="469744" cy="259045"/>
    <xdr:sp macro="" textlink="">
      <xdr:nvSpPr>
        <xdr:cNvPr id="290" name="労働費最大値テキスト"/>
        <xdr:cNvSpPr txBox="1"/>
      </xdr:nvSpPr>
      <xdr:spPr>
        <a:xfrm>
          <a:off x="10528300"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36830</xdr:rowOff>
    </xdr:from>
    <xdr:to>
      <xdr:col>55</xdr:col>
      <xdr:colOff>88900</xdr:colOff>
      <xdr:row>32</xdr:row>
      <xdr:rowOff>36830</xdr:rowOff>
    </xdr:to>
    <xdr:cxnSp macro="">
      <xdr:nvCxnSpPr>
        <xdr:cNvPr id="291" name="直線コネクタ 290"/>
        <xdr:cNvCxnSpPr/>
      </xdr:nvCxnSpPr>
      <xdr:spPr>
        <a:xfrm>
          <a:off x="10388600" y="552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7112</xdr:rowOff>
    </xdr:from>
    <xdr:to>
      <xdr:col>55</xdr:col>
      <xdr:colOff>0</xdr:colOff>
      <xdr:row>34</xdr:row>
      <xdr:rowOff>20828</xdr:rowOff>
    </xdr:to>
    <xdr:cxnSp macro="">
      <xdr:nvCxnSpPr>
        <xdr:cNvPr id="292" name="直線コネクタ 291"/>
        <xdr:cNvCxnSpPr/>
      </xdr:nvCxnSpPr>
      <xdr:spPr>
        <a:xfrm>
          <a:off x="9639300" y="58364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169816</xdr:rowOff>
    </xdr:from>
    <xdr:ext cx="378565" cy="259045"/>
    <xdr:sp macro="" textlink="">
      <xdr:nvSpPr>
        <xdr:cNvPr id="293" name="労働費平均値テキスト"/>
        <xdr:cNvSpPr txBox="1"/>
      </xdr:nvSpPr>
      <xdr:spPr>
        <a:xfrm>
          <a:off x="10528300" y="6342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19939</xdr:rowOff>
    </xdr:from>
    <xdr:to>
      <xdr:col>55</xdr:col>
      <xdr:colOff>50800</xdr:colOff>
      <xdr:row>37</xdr:row>
      <xdr:rowOff>121539</xdr:rowOff>
    </xdr:to>
    <xdr:sp macro="" textlink="">
      <xdr:nvSpPr>
        <xdr:cNvPr id="294" name="フローチャート: 判断 293"/>
        <xdr:cNvSpPr/>
      </xdr:nvSpPr>
      <xdr:spPr>
        <a:xfrm>
          <a:off x="104267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139319</xdr:rowOff>
    </xdr:from>
    <xdr:to>
      <xdr:col>50</xdr:col>
      <xdr:colOff>114300</xdr:colOff>
      <xdr:row>34</xdr:row>
      <xdr:rowOff>7112</xdr:rowOff>
    </xdr:to>
    <xdr:cxnSp macro="">
      <xdr:nvCxnSpPr>
        <xdr:cNvPr id="295" name="直線コネクタ 294"/>
        <xdr:cNvCxnSpPr/>
      </xdr:nvCxnSpPr>
      <xdr:spPr>
        <a:xfrm>
          <a:off x="8750300" y="579716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145288</xdr:rowOff>
    </xdr:from>
    <xdr:to>
      <xdr:col>50</xdr:col>
      <xdr:colOff>165100</xdr:colOff>
      <xdr:row>37</xdr:row>
      <xdr:rowOff>75438</xdr:rowOff>
    </xdr:to>
    <xdr:sp macro="" textlink="">
      <xdr:nvSpPr>
        <xdr:cNvPr id="296" name="フローチャート: 判断 295"/>
        <xdr:cNvSpPr/>
      </xdr:nvSpPr>
      <xdr:spPr>
        <a:xfrm>
          <a:off x="9588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66565</xdr:rowOff>
    </xdr:from>
    <xdr:ext cx="378565" cy="259045"/>
    <xdr:sp macro="" textlink="">
      <xdr:nvSpPr>
        <xdr:cNvPr id="297" name="テキスト ボックス 296"/>
        <xdr:cNvSpPr txBox="1"/>
      </xdr:nvSpPr>
      <xdr:spPr>
        <a:xfrm>
          <a:off x="9450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71120</xdr:rowOff>
    </xdr:from>
    <xdr:to>
      <xdr:col>45</xdr:col>
      <xdr:colOff>177800</xdr:colOff>
      <xdr:row>33</xdr:row>
      <xdr:rowOff>139319</xdr:rowOff>
    </xdr:to>
    <xdr:cxnSp macro="">
      <xdr:nvCxnSpPr>
        <xdr:cNvPr id="298" name="直線コネクタ 297"/>
        <xdr:cNvCxnSpPr/>
      </xdr:nvCxnSpPr>
      <xdr:spPr>
        <a:xfrm>
          <a:off x="7861300" y="572897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163957</xdr:rowOff>
    </xdr:from>
    <xdr:to>
      <xdr:col>46</xdr:col>
      <xdr:colOff>38100</xdr:colOff>
      <xdr:row>37</xdr:row>
      <xdr:rowOff>94107</xdr:rowOff>
    </xdr:to>
    <xdr:sp macro="" textlink="">
      <xdr:nvSpPr>
        <xdr:cNvPr id="299" name="フローチャート: 判断 298"/>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85234</xdr:rowOff>
    </xdr:from>
    <xdr:ext cx="378565" cy="259045"/>
    <xdr:sp macro="" textlink="">
      <xdr:nvSpPr>
        <xdr:cNvPr id="300" name="テキスト ボックス 299"/>
        <xdr:cNvSpPr txBox="1"/>
      </xdr:nvSpPr>
      <xdr:spPr>
        <a:xfrm>
          <a:off x="8561017"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65024</xdr:rowOff>
    </xdr:from>
    <xdr:to>
      <xdr:col>41</xdr:col>
      <xdr:colOff>50800</xdr:colOff>
      <xdr:row>33</xdr:row>
      <xdr:rowOff>71120</xdr:rowOff>
    </xdr:to>
    <xdr:cxnSp macro="">
      <xdr:nvCxnSpPr>
        <xdr:cNvPr id="301" name="直線コネクタ 300"/>
        <xdr:cNvCxnSpPr/>
      </xdr:nvCxnSpPr>
      <xdr:spPr>
        <a:xfrm>
          <a:off x="6972300" y="5379974"/>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78232</xdr:rowOff>
    </xdr:from>
    <xdr:to>
      <xdr:col>41</xdr:col>
      <xdr:colOff>101600</xdr:colOff>
      <xdr:row>36</xdr:row>
      <xdr:rowOff>8382</xdr:rowOff>
    </xdr:to>
    <xdr:sp macro="" textlink="">
      <xdr:nvSpPr>
        <xdr:cNvPr id="302" name="フローチャート: 判断 301"/>
        <xdr:cNvSpPr/>
      </xdr:nvSpPr>
      <xdr:spPr>
        <a:xfrm>
          <a:off x="7810500" y="60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170959</xdr:rowOff>
    </xdr:from>
    <xdr:ext cx="469744" cy="259045"/>
    <xdr:sp macro="" textlink="">
      <xdr:nvSpPr>
        <xdr:cNvPr id="303" name="テキスト ボックス 302"/>
        <xdr:cNvSpPr txBox="1"/>
      </xdr:nvSpPr>
      <xdr:spPr>
        <a:xfrm>
          <a:off x="7626428"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14986</xdr:rowOff>
    </xdr:from>
    <xdr:to>
      <xdr:col>36</xdr:col>
      <xdr:colOff>165100</xdr:colOff>
      <xdr:row>35</xdr:row>
      <xdr:rowOff>116586</xdr:rowOff>
    </xdr:to>
    <xdr:sp macro="" textlink="">
      <xdr:nvSpPr>
        <xdr:cNvPr id="304" name="フローチャート: 判断 303"/>
        <xdr:cNvSpPr/>
      </xdr:nvSpPr>
      <xdr:spPr>
        <a:xfrm>
          <a:off x="6921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107713</xdr:rowOff>
    </xdr:from>
    <xdr:ext cx="469744" cy="259045"/>
    <xdr:sp macro="" textlink="">
      <xdr:nvSpPr>
        <xdr:cNvPr id="305" name="テキスト ボックス 304"/>
        <xdr:cNvSpPr txBox="1"/>
      </xdr:nvSpPr>
      <xdr:spPr>
        <a:xfrm>
          <a:off x="6737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141478</xdr:rowOff>
    </xdr:from>
    <xdr:to>
      <xdr:col>55</xdr:col>
      <xdr:colOff>50800</xdr:colOff>
      <xdr:row>34</xdr:row>
      <xdr:rowOff>71628</xdr:rowOff>
    </xdr:to>
    <xdr:sp macro="" textlink="">
      <xdr:nvSpPr>
        <xdr:cNvPr id="311" name="楕円 310"/>
        <xdr:cNvSpPr/>
      </xdr:nvSpPr>
      <xdr:spPr>
        <a:xfrm>
          <a:off x="104267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164355</xdr:rowOff>
    </xdr:from>
    <xdr:ext cx="469744" cy="259045"/>
    <xdr:sp macro="" textlink="">
      <xdr:nvSpPr>
        <xdr:cNvPr id="312" name="労働費該当値テキスト"/>
        <xdr:cNvSpPr txBox="1"/>
      </xdr:nvSpPr>
      <xdr:spPr>
        <a:xfrm>
          <a:off x="10528300"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127762</xdr:rowOff>
    </xdr:from>
    <xdr:to>
      <xdr:col>50</xdr:col>
      <xdr:colOff>165100</xdr:colOff>
      <xdr:row>34</xdr:row>
      <xdr:rowOff>57912</xdr:rowOff>
    </xdr:to>
    <xdr:sp macro="" textlink="">
      <xdr:nvSpPr>
        <xdr:cNvPr id="313" name="楕円 312"/>
        <xdr:cNvSpPr/>
      </xdr:nvSpPr>
      <xdr:spPr>
        <a:xfrm>
          <a:off x="9588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74439</xdr:rowOff>
    </xdr:from>
    <xdr:ext cx="469744" cy="259045"/>
    <xdr:sp macro="" textlink="">
      <xdr:nvSpPr>
        <xdr:cNvPr id="314" name="テキスト ボックス 313"/>
        <xdr:cNvSpPr txBox="1"/>
      </xdr:nvSpPr>
      <xdr:spPr>
        <a:xfrm>
          <a:off x="9404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88519</xdr:rowOff>
    </xdr:from>
    <xdr:to>
      <xdr:col>46</xdr:col>
      <xdr:colOff>38100</xdr:colOff>
      <xdr:row>34</xdr:row>
      <xdr:rowOff>18669</xdr:rowOff>
    </xdr:to>
    <xdr:sp macro="" textlink="">
      <xdr:nvSpPr>
        <xdr:cNvPr id="315" name="楕円 314"/>
        <xdr:cNvSpPr/>
      </xdr:nvSpPr>
      <xdr:spPr>
        <a:xfrm>
          <a:off x="8699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35196</xdr:rowOff>
    </xdr:from>
    <xdr:ext cx="469744" cy="259045"/>
    <xdr:sp macro="" textlink="">
      <xdr:nvSpPr>
        <xdr:cNvPr id="316" name="テキスト ボックス 315"/>
        <xdr:cNvSpPr txBox="1"/>
      </xdr:nvSpPr>
      <xdr:spPr>
        <a:xfrm>
          <a:off x="8515428" y="55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20320</xdr:rowOff>
    </xdr:from>
    <xdr:to>
      <xdr:col>41</xdr:col>
      <xdr:colOff>101600</xdr:colOff>
      <xdr:row>33</xdr:row>
      <xdr:rowOff>121920</xdr:rowOff>
    </xdr:to>
    <xdr:sp macro="" textlink="">
      <xdr:nvSpPr>
        <xdr:cNvPr id="317" name="楕円 316"/>
        <xdr:cNvSpPr/>
      </xdr:nvSpPr>
      <xdr:spPr>
        <a:xfrm>
          <a:off x="7810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138447</xdr:rowOff>
    </xdr:from>
    <xdr:ext cx="469744" cy="259045"/>
    <xdr:sp macro="" textlink="">
      <xdr:nvSpPr>
        <xdr:cNvPr id="318" name="テキスト ボックス 317"/>
        <xdr:cNvSpPr txBox="1"/>
      </xdr:nvSpPr>
      <xdr:spPr>
        <a:xfrm>
          <a:off x="7626428"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14224</xdr:rowOff>
    </xdr:from>
    <xdr:to>
      <xdr:col>36</xdr:col>
      <xdr:colOff>165100</xdr:colOff>
      <xdr:row>31</xdr:row>
      <xdr:rowOff>115824</xdr:rowOff>
    </xdr:to>
    <xdr:sp macro="" textlink="">
      <xdr:nvSpPr>
        <xdr:cNvPr id="319" name="楕円 318"/>
        <xdr:cNvSpPr/>
      </xdr:nvSpPr>
      <xdr:spPr>
        <a:xfrm>
          <a:off x="6921500" y="53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132351</xdr:rowOff>
    </xdr:from>
    <xdr:ext cx="469744" cy="259045"/>
    <xdr:sp macro="" textlink="">
      <xdr:nvSpPr>
        <xdr:cNvPr id="320" name="テキスト ボックス 319"/>
        <xdr:cNvSpPr txBox="1"/>
      </xdr:nvSpPr>
      <xdr:spPr>
        <a:xfrm>
          <a:off x="6737428" y="51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2" name="直線コネクタ 341"/>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3"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4" name="直線コネクタ 343"/>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5"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6" name="直線コネクタ 345"/>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115971</xdr:rowOff>
    </xdr:from>
    <xdr:to>
      <xdr:col>55</xdr:col>
      <xdr:colOff>0</xdr:colOff>
      <xdr:row>58</xdr:row>
      <xdr:rowOff>124841</xdr:rowOff>
    </xdr:to>
    <xdr:cxnSp macro="">
      <xdr:nvCxnSpPr>
        <xdr:cNvPr id="347" name="直線コネクタ 346"/>
        <xdr:cNvCxnSpPr/>
      </xdr:nvCxnSpPr>
      <xdr:spPr>
        <a:xfrm>
          <a:off x="9639300" y="10060071"/>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8"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9" name="フローチャート: 判断 348"/>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115971</xdr:rowOff>
    </xdr:from>
    <xdr:to>
      <xdr:col>50</xdr:col>
      <xdr:colOff>114300</xdr:colOff>
      <xdr:row>58</xdr:row>
      <xdr:rowOff>120726</xdr:rowOff>
    </xdr:to>
    <xdr:cxnSp macro="">
      <xdr:nvCxnSpPr>
        <xdr:cNvPr id="350" name="直線コネクタ 349"/>
        <xdr:cNvCxnSpPr/>
      </xdr:nvCxnSpPr>
      <xdr:spPr>
        <a:xfrm flipV="1">
          <a:off x="8750300" y="1006007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51" name="フローチャート: 判断 350"/>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2" name="テキスト ボックス 351"/>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120726</xdr:rowOff>
    </xdr:from>
    <xdr:to>
      <xdr:col>45</xdr:col>
      <xdr:colOff>177800</xdr:colOff>
      <xdr:row>58</xdr:row>
      <xdr:rowOff>125207</xdr:rowOff>
    </xdr:to>
    <xdr:cxnSp macro="">
      <xdr:nvCxnSpPr>
        <xdr:cNvPr id="353" name="直線コネクタ 352"/>
        <xdr:cNvCxnSpPr/>
      </xdr:nvCxnSpPr>
      <xdr:spPr>
        <a:xfrm flipV="1">
          <a:off x="7861300" y="1006482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4" name="フローチャート: 判断 353"/>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5" name="テキスト ボックス 354"/>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121641</xdr:rowOff>
    </xdr:from>
    <xdr:to>
      <xdr:col>41</xdr:col>
      <xdr:colOff>50800</xdr:colOff>
      <xdr:row>58</xdr:row>
      <xdr:rowOff>125207</xdr:rowOff>
    </xdr:to>
    <xdr:cxnSp macro="">
      <xdr:nvCxnSpPr>
        <xdr:cNvPr id="356" name="直線コネクタ 355"/>
        <xdr:cNvCxnSpPr/>
      </xdr:nvCxnSpPr>
      <xdr:spPr>
        <a:xfrm>
          <a:off x="6972300" y="1006574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48164</xdr:rowOff>
    </xdr:from>
    <xdr:to>
      <xdr:col>41</xdr:col>
      <xdr:colOff>101600</xdr:colOff>
      <xdr:row>55</xdr:row>
      <xdr:rowOff>149764</xdr:rowOff>
    </xdr:to>
    <xdr:sp macro="" textlink="">
      <xdr:nvSpPr>
        <xdr:cNvPr id="357" name="フローチャート: 判断 356"/>
        <xdr:cNvSpPr/>
      </xdr:nvSpPr>
      <xdr:spPr>
        <a:xfrm>
          <a:off x="7810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166291</xdr:rowOff>
    </xdr:from>
    <xdr:ext cx="534377" cy="259045"/>
    <xdr:sp macro="" textlink="">
      <xdr:nvSpPr>
        <xdr:cNvPr id="358" name="テキスト ボックス 357"/>
        <xdr:cNvSpPr txBox="1"/>
      </xdr:nvSpPr>
      <xdr:spPr>
        <a:xfrm>
          <a:off x="7594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9" name="フローチャート: 判断 358"/>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60" name="テキスト ボックス 359"/>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74041</xdr:rowOff>
    </xdr:from>
    <xdr:to>
      <xdr:col>55</xdr:col>
      <xdr:colOff>50800</xdr:colOff>
      <xdr:row>59</xdr:row>
      <xdr:rowOff>4191</xdr:rowOff>
    </xdr:to>
    <xdr:sp macro="" textlink="">
      <xdr:nvSpPr>
        <xdr:cNvPr id="366" name="楕円 365"/>
        <xdr:cNvSpPr/>
      </xdr:nvSpPr>
      <xdr:spPr>
        <a:xfrm>
          <a:off x="104267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160418</xdr:rowOff>
    </xdr:from>
    <xdr:ext cx="378565" cy="259045"/>
    <xdr:sp macro="" textlink="">
      <xdr:nvSpPr>
        <xdr:cNvPr id="367" name="農林水産業費該当値テキスト"/>
        <xdr:cNvSpPr txBox="1"/>
      </xdr:nvSpPr>
      <xdr:spPr>
        <a:xfrm>
          <a:off x="10528300" y="993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65171</xdr:rowOff>
    </xdr:from>
    <xdr:to>
      <xdr:col>50</xdr:col>
      <xdr:colOff>165100</xdr:colOff>
      <xdr:row>58</xdr:row>
      <xdr:rowOff>166771</xdr:rowOff>
    </xdr:to>
    <xdr:sp macro="" textlink="">
      <xdr:nvSpPr>
        <xdr:cNvPr id="368" name="楕円 367"/>
        <xdr:cNvSpPr/>
      </xdr:nvSpPr>
      <xdr:spPr>
        <a:xfrm>
          <a:off x="9588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157898</xdr:rowOff>
    </xdr:from>
    <xdr:ext cx="378565" cy="259045"/>
    <xdr:sp macro="" textlink="">
      <xdr:nvSpPr>
        <xdr:cNvPr id="369" name="テキスト ボックス 368"/>
        <xdr:cNvSpPr txBox="1"/>
      </xdr:nvSpPr>
      <xdr:spPr>
        <a:xfrm>
          <a:off x="9450017" y="1010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69926</xdr:rowOff>
    </xdr:from>
    <xdr:to>
      <xdr:col>46</xdr:col>
      <xdr:colOff>38100</xdr:colOff>
      <xdr:row>59</xdr:row>
      <xdr:rowOff>76</xdr:rowOff>
    </xdr:to>
    <xdr:sp macro="" textlink="">
      <xdr:nvSpPr>
        <xdr:cNvPr id="370" name="楕円 369"/>
        <xdr:cNvSpPr/>
      </xdr:nvSpPr>
      <xdr:spPr>
        <a:xfrm>
          <a:off x="8699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162653</xdr:rowOff>
    </xdr:from>
    <xdr:ext cx="378565" cy="259045"/>
    <xdr:sp macro="" textlink="">
      <xdr:nvSpPr>
        <xdr:cNvPr id="371" name="テキスト ボックス 370"/>
        <xdr:cNvSpPr txBox="1"/>
      </xdr:nvSpPr>
      <xdr:spPr>
        <a:xfrm>
          <a:off x="8561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74407</xdr:rowOff>
    </xdr:from>
    <xdr:to>
      <xdr:col>41</xdr:col>
      <xdr:colOff>101600</xdr:colOff>
      <xdr:row>59</xdr:row>
      <xdr:rowOff>4557</xdr:rowOff>
    </xdr:to>
    <xdr:sp macro="" textlink="">
      <xdr:nvSpPr>
        <xdr:cNvPr id="372" name="楕円 371"/>
        <xdr:cNvSpPr/>
      </xdr:nvSpPr>
      <xdr:spPr>
        <a:xfrm>
          <a:off x="7810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167134</xdr:rowOff>
    </xdr:from>
    <xdr:ext cx="378565" cy="259045"/>
    <xdr:sp macro="" textlink="">
      <xdr:nvSpPr>
        <xdr:cNvPr id="373" name="テキスト ボックス 372"/>
        <xdr:cNvSpPr txBox="1"/>
      </xdr:nvSpPr>
      <xdr:spPr>
        <a:xfrm>
          <a:off x="7672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70841</xdr:rowOff>
    </xdr:from>
    <xdr:to>
      <xdr:col>36</xdr:col>
      <xdr:colOff>165100</xdr:colOff>
      <xdr:row>59</xdr:row>
      <xdr:rowOff>991</xdr:rowOff>
    </xdr:to>
    <xdr:sp macro="" textlink="">
      <xdr:nvSpPr>
        <xdr:cNvPr id="374" name="楕円 373"/>
        <xdr:cNvSpPr/>
      </xdr:nvSpPr>
      <xdr:spPr>
        <a:xfrm>
          <a:off x="692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163568</xdr:rowOff>
    </xdr:from>
    <xdr:ext cx="378565" cy="259045"/>
    <xdr:sp macro="" textlink="">
      <xdr:nvSpPr>
        <xdr:cNvPr id="375" name="テキスト ボックス 374"/>
        <xdr:cNvSpPr txBox="1"/>
      </xdr:nvSpPr>
      <xdr:spPr>
        <a:xfrm>
          <a:off x="6783017" y="1010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401" name="直線コネクタ 400"/>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2"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3" name="直線コネクタ 402"/>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4"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5" name="直線コネクタ 404"/>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54335</xdr:rowOff>
    </xdr:from>
    <xdr:to>
      <xdr:col>55</xdr:col>
      <xdr:colOff>0</xdr:colOff>
      <xdr:row>79</xdr:row>
      <xdr:rowOff>59266</xdr:rowOff>
    </xdr:to>
    <xdr:cxnSp macro="">
      <xdr:nvCxnSpPr>
        <xdr:cNvPr id="406" name="直線コネクタ 405"/>
        <xdr:cNvCxnSpPr/>
      </xdr:nvCxnSpPr>
      <xdr:spPr>
        <a:xfrm flipV="1">
          <a:off x="9639300" y="13598885"/>
          <a:ext cx="8382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7"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8" name="フローチャート: 判断 407"/>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45779</xdr:rowOff>
    </xdr:from>
    <xdr:to>
      <xdr:col>50</xdr:col>
      <xdr:colOff>114300</xdr:colOff>
      <xdr:row>79</xdr:row>
      <xdr:rowOff>59266</xdr:rowOff>
    </xdr:to>
    <xdr:cxnSp macro="">
      <xdr:nvCxnSpPr>
        <xdr:cNvPr id="409" name="直線コネクタ 408"/>
        <xdr:cNvCxnSpPr/>
      </xdr:nvCxnSpPr>
      <xdr:spPr>
        <a:xfrm>
          <a:off x="8750300" y="1359032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10" name="フローチャート: 判断 409"/>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11" name="テキスト ボックス 410"/>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31507</xdr:rowOff>
    </xdr:from>
    <xdr:to>
      <xdr:col>45</xdr:col>
      <xdr:colOff>177800</xdr:colOff>
      <xdr:row>79</xdr:row>
      <xdr:rowOff>45779</xdr:rowOff>
    </xdr:to>
    <xdr:cxnSp macro="">
      <xdr:nvCxnSpPr>
        <xdr:cNvPr id="412" name="直線コネクタ 411"/>
        <xdr:cNvCxnSpPr/>
      </xdr:nvCxnSpPr>
      <xdr:spPr>
        <a:xfrm>
          <a:off x="7861300" y="13576057"/>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3" name="フローチャート: 判断 412"/>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4" name="テキスト ボックス 413"/>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31507</xdr:rowOff>
    </xdr:from>
    <xdr:to>
      <xdr:col>41</xdr:col>
      <xdr:colOff>50800</xdr:colOff>
      <xdr:row>79</xdr:row>
      <xdr:rowOff>53615</xdr:rowOff>
    </xdr:to>
    <xdr:cxnSp macro="">
      <xdr:nvCxnSpPr>
        <xdr:cNvPr id="415" name="直線コネクタ 414"/>
        <xdr:cNvCxnSpPr/>
      </xdr:nvCxnSpPr>
      <xdr:spPr>
        <a:xfrm flipV="1">
          <a:off x="6972300" y="13576057"/>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3893</xdr:rowOff>
    </xdr:from>
    <xdr:to>
      <xdr:col>41</xdr:col>
      <xdr:colOff>101600</xdr:colOff>
      <xdr:row>77</xdr:row>
      <xdr:rowOff>105493</xdr:rowOff>
    </xdr:to>
    <xdr:sp macro="" textlink="">
      <xdr:nvSpPr>
        <xdr:cNvPr id="416" name="フローチャート: 判断 415"/>
        <xdr:cNvSpPr/>
      </xdr:nvSpPr>
      <xdr:spPr>
        <a:xfrm>
          <a:off x="7810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122020</xdr:rowOff>
    </xdr:from>
    <xdr:ext cx="534377" cy="259045"/>
    <xdr:sp macro="" textlink="">
      <xdr:nvSpPr>
        <xdr:cNvPr id="417" name="テキスト ボックス 416"/>
        <xdr:cNvSpPr txBox="1"/>
      </xdr:nvSpPr>
      <xdr:spPr>
        <a:xfrm>
          <a:off x="7594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8" name="フローチャート: 判断 417"/>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9" name="テキスト ボックス 418"/>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3535</xdr:rowOff>
    </xdr:from>
    <xdr:to>
      <xdr:col>55</xdr:col>
      <xdr:colOff>50800</xdr:colOff>
      <xdr:row>79</xdr:row>
      <xdr:rowOff>105135</xdr:rowOff>
    </xdr:to>
    <xdr:sp macro="" textlink="">
      <xdr:nvSpPr>
        <xdr:cNvPr id="425" name="楕円 424"/>
        <xdr:cNvSpPr/>
      </xdr:nvSpPr>
      <xdr:spPr>
        <a:xfrm>
          <a:off x="104267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89912</xdr:rowOff>
    </xdr:from>
    <xdr:ext cx="469744" cy="259045"/>
    <xdr:sp macro="" textlink="">
      <xdr:nvSpPr>
        <xdr:cNvPr id="426" name="商工費該当値テキスト"/>
        <xdr:cNvSpPr txBox="1"/>
      </xdr:nvSpPr>
      <xdr:spPr>
        <a:xfrm>
          <a:off x="10528300" y="1346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8466</xdr:rowOff>
    </xdr:from>
    <xdr:to>
      <xdr:col>50</xdr:col>
      <xdr:colOff>165100</xdr:colOff>
      <xdr:row>79</xdr:row>
      <xdr:rowOff>110066</xdr:rowOff>
    </xdr:to>
    <xdr:sp macro="" textlink="">
      <xdr:nvSpPr>
        <xdr:cNvPr id="427" name="楕円 426"/>
        <xdr:cNvSpPr/>
      </xdr:nvSpPr>
      <xdr:spPr>
        <a:xfrm>
          <a:off x="9588500" y="13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101193</xdr:rowOff>
    </xdr:from>
    <xdr:ext cx="469744" cy="259045"/>
    <xdr:sp macro="" textlink="">
      <xdr:nvSpPr>
        <xdr:cNvPr id="428" name="テキスト ボックス 427"/>
        <xdr:cNvSpPr txBox="1"/>
      </xdr:nvSpPr>
      <xdr:spPr>
        <a:xfrm>
          <a:off x="9404428" y="1364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166429</xdr:rowOff>
    </xdr:from>
    <xdr:to>
      <xdr:col>46</xdr:col>
      <xdr:colOff>38100</xdr:colOff>
      <xdr:row>79</xdr:row>
      <xdr:rowOff>96579</xdr:rowOff>
    </xdr:to>
    <xdr:sp macro="" textlink="">
      <xdr:nvSpPr>
        <xdr:cNvPr id="429" name="楕円 428"/>
        <xdr:cNvSpPr/>
      </xdr:nvSpPr>
      <xdr:spPr>
        <a:xfrm>
          <a:off x="8699500" y="135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87706</xdr:rowOff>
    </xdr:from>
    <xdr:ext cx="469744" cy="259045"/>
    <xdr:sp macro="" textlink="">
      <xdr:nvSpPr>
        <xdr:cNvPr id="430" name="テキスト ボックス 429"/>
        <xdr:cNvSpPr txBox="1"/>
      </xdr:nvSpPr>
      <xdr:spPr>
        <a:xfrm>
          <a:off x="8515428" y="136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152157</xdr:rowOff>
    </xdr:from>
    <xdr:to>
      <xdr:col>41</xdr:col>
      <xdr:colOff>101600</xdr:colOff>
      <xdr:row>79</xdr:row>
      <xdr:rowOff>82307</xdr:rowOff>
    </xdr:to>
    <xdr:sp macro="" textlink="">
      <xdr:nvSpPr>
        <xdr:cNvPr id="431" name="楕円 430"/>
        <xdr:cNvSpPr/>
      </xdr:nvSpPr>
      <xdr:spPr>
        <a:xfrm>
          <a:off x="7810500" y="135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73434</xdr:rowOff>
    </xdr:from>
    <xdr:ext cx="469744" cy="259045"/>
    <xdr:sp macro="" textlink="">
      <xdr:nvSpPr>
        <xdr:cNvPr id="432" name="テキスト ボックス 431"/>
        <xdr:cNvSpPr txBox="1"/>
      </xdr:nvSpPr>
      <xdr:spPr>
        <a:xfrm>
          <a:off x="7626428" y="136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2815</xdr:rowOff>
    </xdr:from>
    <xdr:to>
      <xdr:col>36</xdr:col>
      <xdr:colOff>165100</xdr:colOff>
      <xdr:row>79</xdr:row>
      <xdr:rowOff>104415</xdr:rowOff>
    </xdr:to>
    <xdr:sp macro="" textlink="">
      <xdr:nvSpPr>
        <xdr:cNvPr id="433" name="楕円 432"/>
        <xdr:cNvSpPr/>
      </xdr:nvSpPr>
      <xdr:spPr>
        <a:xfrm>
          <a:off x="6921500" y="135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95542</xdr:rowOff>
    </xdr:from>
    <xdr:ext cx="469744" cy="259045"/>
    <xdr:sp macro="" textlink="">
      <xdr:nvSpPr>
        <xdr:cNvPr id="434" name="テキスト ボックス 433"/>
        <xdr:cNvSpPr txBox="1"/>
      </xdr:nvSpPr>
      <xdr:spPr>
        <a:xfrm>
          <a:off x="6737428" y="136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60" name="直線コネクタ 459"/>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61"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2" name="直線コネクタ 461"/>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3"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4" name="直線コネクタ 463"/>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151282</xdr:rowOff>
    </xdr:from>
    <xdr:to>
      <xdr:col>55</xdr:col>
      <xdr:colOff>0</xdr:colOff>
      <xdr:row>97</xdr:row>
      <xdr:rowOff>155832</xdr:rowOff>
    </xdr:to>
    <xdr:cxnSp macro="">
      <xdr:nvCxnSpPr>
        <xdr:cNvPr id="465" name="直線コネクタ 464"/>
        <xdr:cNvCxnSpPr/>
      </xdr:nvCxnSpPr>
      <xdr:spPr>
        <a:xfrm flipV="1">
          <a:off x="9639300" y="16439032"/>
          <a:ext cx="838200" cy="3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6"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7" name="フローチャート: 判断 466"/>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41435</xdr:rowOff>
    </xdr:from>
    <xdr:to>
      <xdr:col>50</xdr:col>
      <xdr:colOff>114300</xdr:colOff>
      <xdr:row>97</xdr:row>
      <xdr:rowOff>155832</xdr:rowOff>
    </xdr:to>
    <xdr:cxnSp macro="">
      <xdr:nvCxnSpPr>
        <xdr:cNvPr id="468" name="直線コネクタ 467"/>
        <xdr:cNvCxnSpPr/>
      </xdr:nvCxnSpPr>
      <xdr:spPr>
        <a:xfrm>
          <a:off x="8750300" y="16672085"/>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9" name="フローチャート: 判断 468"/>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70" name="テキスト ボックス 469"/>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41435</xdr:rowOff>
    </xdr:from>
    <xdr:to>
      <xdr:col>45</xdr:col>
      <xdr:colOff>177800</xdr:colOff>
      <xdr:row>97</xdr:row>
      <xdr:rowOff>127498</xdr:rowOff>
    </xdr:to>
    <xdr:cxnSp macro="">
      <xdr:nvCxnSpPr>
        <xdr:cNvPr id="471" name="直線コネクタ 470"/>
        <xdr:cNvCxnSpPr/>
      </xdr:nvCxnSpPr>
      <xdr:spPr>
        <a:xfrm flipV="1">
          <a:off x="7861300" y="1667208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2" name="フローチャート: 判断 471"/>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3" name="テキスト ボックス 472"/>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127498</xdr:rowOff>
    </xdr:from>
    <xdr:to>
      <xdr:col>41</xdr:col>
      <xdr:colOff>50800</xdr:colOff>
      <xdr:row>98</xdr:row>
      <xdr:rowOff>3857</xdr:rowOff>
    </xdr:to>
    <xdr:cxnSp macro="">
      <xdr:nvCxnSpPr>
        <xdr:cNvPr id="474" name="直線コネクタ 473"/>
        <xdr:cNvCxnSpPr/>
      </xdr:nvCxnSpPr>
      <xdr:spPr>
        <a:xfrm flipV="1">
          <a:off x="6972300" y="16758148"/>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109550</xdr:rowOff>
    </xdr:from>
    <xdr:to>
      <xdr:col>41</xdr:col>
      <xdr:colOff>101600</xdr:colOff>
      <xdr:row>97</xdr:row>
      <xdr:rowOff>39700</xdr:rowOff>
    </xdr:to>
    <xdr:sp macro="" textlink="">
      <xdr:nvSpPr>
        <xdr:cNvPr id="475" name="フローチャート: 判断 474"/>
        <xdr:cNvSpPr/>
      </xdr:nvSpPr>
      <xdr:spPr>
        <a:xfrm>
          <a:off x="7810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56227</xdr:rowOff>
    </xdr:from>
    <xdr:ext cx="534377" cy="259045"/>
    <xdr:sp macro="" textlink="">
      <xdr:nvSpPr>
        <xdr:cNvPr id="476" name="テキスト ボックス 475"/>
        <xdr:cNvSpPr txBox="1"/>
      </xdr:nvSpPr>
      <xdr:spPr>
        <a:xfrm>
          <a:off x="7594111" y="163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7" name="フローチャート: 判断 476"/>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8" name="テキスト ボックス 477"/>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100482</xdr:rowOff>
    </xdr:from>
    <xdr:to>
      <xdr:col>55</xdr:col>
      <xdr:colOff>50800</xdr:colOff>
      <xdr:row>96</xdr:row>
      <xdr:rowOff>30632</xdr:rowOff>
    </xdr:to>
    <xdr:sp macro="" textlink="">
      <xdr:nvSpPr>
        <xdr:cNvPr id="484" name="楕円 483"/>
        <xdr:cNvSpPr/>
      </xdr:nvSpPr>
      <xdr:spPr>
        <a:xfrm>
          <a:off x="104267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123359</xdr:rowOff>
    </xdr:from>
    <xdr:ext cx="534377" cy="259045"/>
    <xdr:sp macro="" textlink="">
      <xdr:nvSpPr>
        <xdr:cNvPr id="485" name="土木費該当値テキスト"/>
        <xdr:cNvSpPr txBox="1"/>
      </xdr:nvSpPr>
      <xdr:spPr>
        <a:xfrm>
          <a:off x="10528300" y="162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105032</xdr:rowOff>
    </xdr:from>
    <xdr:to>
      <xdr:col>50</xdr:col>
      <xdr:colOff>165100</xdr:colOff>
      <xdr:row>98</xdr:row>
      <xdr:rowOff>35182</xdr:rowOff>
    </xdr:to>
    <xdr:sp macro="" textlink="">
      <xdr:nvSpPr>
        <xdr:cNvPr id="486" name="楕円 485"/>
        <xdr:cNvSpPr/>
      </xdr:nvSpPr>
      <xdr:spPr>
        <a:xfrm>
          <a:off x="9588500" y="167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26309</xdr:rowOff>
    </xdr:from>
    <xdr:ext cx="534377" cy="259045"/>
    <xdr:sp macro="" textlink="">
      <xdr:nvSpPr>
        <xdr:cNvPr id="487" name="テキスト ボックス 486"/>
        <xdr:cNvSpPr txBox="1"/>
      </xdr:nvSpPr>
      <xdr:spPr>
        <a:xfrm>
          <a:off x="9372111" y="168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162085</xdr:rowOff>
    </xdr:from>
    <xdr:to>
      <xdr:col>46</xdr:col>
      <xdr:colOff>38100</xdr:colOff>
      <xdr:row>97</xdr:row>
      <xdr:rowOff>92235</xdr:rowOff>
    </xdr:to>
    <xdr:sp macro="" textlink="">
      <xdr:nvSpPr>
        <xdr:cNvPr id="488" name="楕円 487"/>
        <xdr:cNvSpPr/>
      </xdr:nvSpPr>
      <xdr:spPr>
        <a:xfrm>
          <a:off x="8699500" y="166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108762</xdr:rowOff>
    </xdr:from>
    <xdr:ext cx="534377" cy="259045"/>
    <xdr:sp macro="" textlink="">
      <xdr:nvSpPr>
        <xdr:cNvPr id="489" name="テキスト ボックス 488"/>
        <xdr:cNvSpPr txBox="1"/>
      </xdr:nvSpPr>
      <xdr:spPr>
        <a:xfrm>
          <a:off x="8483111" y="163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76698</xdr:rowOff>
    </xdr:from>
    <xdr:to>
      <xdr:col>41</xdr:col>
      <xdr:colOff>101600</xdr:colOff>
      <xdr:row>98</xdr:row>
      <xdr:rowOff>6848</xdr:rowOff>
    </xdr:to>
    <xdr:sp macro="" textlink="">
      <xdr:nvSpPr>
        <xdr:cNvPr id="490" name="楕円 489"/>
        <xdr:cNvSpPr/>
      </xdr:nvSpPr>
      <xdr:spPr>
        <a:xfrm>
          <a:off x="7810500" y="167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169425</xdr:rowOff>
    </xdr:from>
    <xdr:ext cx="534377" cy="259045"/>
    <xdr:sp macro="" textlink="">
      <xdr:nvSpPr>
        <xdr:cNvPr id="491" name="テキスト ボックス 490"/>
        <xdr:cNvSpPr txBox="1"/>
      </xdr:nvSpPr>
      <xdr:spPr>
        <a:xfrm>
          <a:off x="7594111" y="168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124507</xdr:rowOff>
    </xdr:from>
    <xdr:to>
      <xdr:col>36</xdr:col>
      <xdr:colOff>165100</xdr:colOff>
      <xdr:row>98</xdr:row>
      <xdr:rowOff>54657</xdr:rowOff>
    </xdr:to>
    <xdr:sp macro="" textlink="">
      <xdr:nvSpPr>
        <xdr:cNvPr id="492" name="楕円 491"/>
        <xdr:cNvSpPr/>
      </xdr:nvSpPr>
      <xdr:spPr>
        <a:xfrm>
          <a:off x="6921500" y="167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45784</xdr:rowOff>
    </xdr:from>
    <xdr:ext cx="534377" cy="259045"/>
    <xdr:sp macro="" textlink="">
      <xdr:nvSpPr>
        <xdr:cNvPr id="493" name="テキスト ボックス 492"/>
        <xdr:cNvSpPr txBox="1"/>
      </xdr:nvSpPr>
      <xdr:spPr>
        <a:xfrm>
          <a:off x="6705111" y="168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8" name="直線コネクタ 517"/>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9"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20" name="直線コネクタ 519"/>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21"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2" name="直線コネクタ 521"/>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147574</xdr:rowOff>
    </xdr:from>
    <xdr:to>
      <xdr:col>85</xdr:col>
      <xdr:colOff>127000</xdr:colOff>
      <xdr:row>36</xdr:row>
      <xdr:rowOff>149987</xdr:rowOff>
    </xdr:to>
    <xdr:cxnSp macro="">
      <xdr:nvCxnSpPr>
        <xdr:cNvPr id="523" name="直線コネクタ 522"/>
        <xdr:cNvCxnSpPr/>
      </xdr:nvCxnSpPr>
      <xdr:spPr>
        <a:xfrm flipV="1">
          <a:off x="15481300" y="631977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4"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5" name="フローチャート: 判断 524"/>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163195</xdr:rowOff>
    </xdr:from>
    <xdr:to>
      <xdr:col>81</xdr:col>
      <xdr:colOff>50800</xdr:colOff>
      <xdr:row>36</xdr:row>
      <xdr:rowOff>149987</xdr:rowOff>
    </xdr:to>
    <xdr:cxnSp macro="">
      <xdr:nvCxnSpPr>
        <xdr:cNvPr id="526" name="直線コネクタ 525"/>
        <xdr:cNvCxnSpPr/>
      </xdr:nvCxnSpPr>
      <xdr:spPr>
        <a:xfrm>
          <a:off x="14592300" y="5992495"/>
          <a:ext cx="889000" cy="3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7" name="フローチャート: 判断 526"/>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8" name="テキスト ボックス 527"/>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163195</xdr:rowOff>
    </xdr:from>
    <xdr:to>
      <xdr:col>76</xdr:col>
      <xdr:colOff>114300</xdr:colOff>
      <xdr:row>35</xdr:row>
      <xdr:rowOff>60960</xdr:rowOff>
    </xdr:to>
    <xdr:cxnSp macro="">
      <xdr:nvCxnSpPr>
        <xdr:cNvPr id="529" name="直線コネクタ 528"/>
        <xdr:cNvCxnSpPr/>
      </xdr:nvCxnSpPr>
      <xdr:spPr>
        <a:xfrm flipV="1">
          <a:off x="13703300" y="5992495"/>
          <a:ext cx="889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30" name="フローチャート: 判断 529"/>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31" name="テキスト ボックス 530"/>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60960</xdr:rowOff>
    </xdr:from>
    <xdr:to>
      <xdr:col>71</xdr:col>
      <xdr:colOff>177800</xdr:colOff>
      <xdr:row>36</xdr:row>
      <xdr:rowOff>79248</xdr:rowOff>
    </xdr:to>
    <xdr:cxnSp macro="">
      <xdr:nvCxnSpPr>
        <xdr:cNvPr id="532" name="直線コネクタ 531"/>
        <xdr:cNvCxnSpPr/>
      </xdr:nvCxnSpPr>
      <xdr:spPr>
        <a:xfrm flipV="1">
          <a:off x="12814300" y="6061710"/>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128397</xdr:rowOff>
    </xdr:from>
    <xdr:to>
      <xdr:col>72</xdr:col>
      <xdr:colOff>38100</xdr:colOff>
      <xdr:row>34</xdr:row>
      <xdr:rowOff>58547</xdr:rowOff>
    </xdr:to>
    <xdr:sp macro="" textlink="">
      <xdr:nvSpPr>
        <xdr:cNvPr id="533" name="フローチャート: 判断 532"/>
        <xdr:cNvSpPr/>
      </xdr:nvSpPr>
      <xdr:spPr>
        <a:xfrm>
          <a:off x="13652500" y="57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75074</xdr:rowOff>
    </xdr:from>
    <xdr:ext cx="534377" cy="259045"/>
    <xdr:sp macro="" textlink="">
      <xdr:nvSpPr>
        <xdr:cNvPr id="534" name="テキスト ボックス 533"/>
        <xdr:cNvSpPr txBox="1"/>
      </xdr:nvSpPr>
      <xdr:spPr>
        <a:xfrm>
          <a:off x="13436111" y="55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5" name="フローチャート: 判断 534"/>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6" name="テキスト ボックス 535"/>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96774</xdr:rowOff>
    </xdr:from>
    <xdr:to>
      <xdr:col>85</xdr:col>
      <xdr:colOff>177800</xdr:colOff>
      <xdr:row>37</xdr:row>
      <xdr:rowOff>26924</xdr:rowOff>
    </xdr:to>
    <xdr:sp macro="" textlink="">
      <xdr:nvSpPr>
        <xdr:cNvPr id="542" name="楕円 541"/>
        <xdr:cNvSpPr/>
      </xdr:nvSpPr>
      <xdr:spPr>
        <a:xfrm>
          <a:off x="162687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75201</xdr:rowOff>
    </xdr:from>
    <xdr:ext cx="534377" cy="259045"/>
    <xdr:sp macro="" textlink="">
      <xdr:nvSpPr>
        <xdr:cNvPr id="543" name="消防費該当値テキスト"/>
        <xdr:cNvSpPr txBox="1"/>
      </xdr:nvSpPr>
      <xdr:spPr>
        <a:xfrm>
          <a:off x="16370300" y="62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99187</xdr:rowOff>
    </xdr:from>
    <xdr:to>
      <xdr:col>81</xdr:col>
      <xdr:colOff>101600</xdr:colOff>
      <xdr:row>37</xdr:row>
      <xdr:rowOff>29337</xdr:rowOff>
    </xdr:to>
    <xdr:sp macro="" textlink="">
      <xdr:nvSpPr>
        <xdr:cNvPr id="544" name="楕円 543"/>
        <xdr:cNvSpPr/>
      </xdr:nvSpPr>
      <xdr:spPr>
        <a:xfrm>
          <a:off x="1543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20464</xdr:rowOff>
    </xdr:from>
    <xdr:ext cx="534377" cy="259045"/>
    <xdr:sp macro="" textlink="">
      <xdr:nvSpPr>
        <xdr:cNvPr id="545" name="テキスト ボックス 544"/>
        <xdr:cNvSpPr txBox="1"/>
      </xdr:nvSpPr>
      <xdr:spPr>
        <a:xfrm>
          <a:off x="15214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112395</xdr:rowOff>
    </xdr:from>
    <xdr:to>
      <xdr:col>76</xdr:col>
      <xdr:colOff>165100</xdr:colOff>
      <xdr:row>35</xdr:row>
      <xdr:rowOff>42545</xdr:rowOff>
    </xdr:to>
    <xdr:sp macro="" textlink="">
      <xdr:nvSpPr>
        <xdr:cNvPr id="546" name="楕円 545"/>
        <xdr:cNvSpPr/>
      </xdr:nvSpPr>
      <xdr:spPr>
        <a:xfrm>
          <a:off x="14541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59072</xdr:rowOff>
    </xdr:from>
    <xdr:ext cx="534377" cy="259045"/>
    <xdr:sp macro="" textlink="">
      <xdr:nvSpPr>
        <xdr:cNvPr id="547" name="テキスト ボックス 546"/>
        <xdr:cNvSpPr txBox="1"/>
      </xdr:nvSpPr>
      <xdr:spPr>
        <a:xfrm>
          <a:off x="14325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10160</xdr:rowOff>
    </xdr:from>
    <xdr:to>
      <xdr:col>72</xdr:col>
      <xdr:colOff>38100</xdr:colOff>
      <xdr:row>35</xdr:row>
      <xdr:rowOff>111760</xdr:rowOff>
    </xdr:to>
    <xdr:sp macro="" textlink="">
      <xdr:nvSpPr>
        <xdr:cNvPr id="548" name="楕円 547"/>
        <xdr:cNvSpPr/>
      </xdr:nvSpPr>
      <xdr:spPr>
        <a:xfrm>
          <a:off x="13652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102887</xdr:rowOff>
    </xdr:from>
    <xdr:ext cx="534377" cy="259045"/>
    <xdr:sp macro="" textlink="">
      <xdr:nvSpPr>
        <xdr:cNvPr id="549" name="テキスト ボックス 548"/>
        <xdr:cNvSpPr txBox="1"/>
      </xdr:nvSpPr>
      <xdr:spPr>
        <a:xfrm>
          <a:off x="13436111" y="61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28448</xdr:rowOff>
    </xdr:from>
    <xdr:to>
      <xdr:col>67</xdr:col>
      <xdr:colOff>101600</xdr:colOff>
      <xdr:row>36</xdr:row>
      <xdr:rowOff>130048</xdr:rowOff>
    </xdr:to>
    <xdr:sp macro="" textlink="">
      <xdr:nvSpPr>
        <xdr:cNvPr id="550" name="楕円 549"/>
        <xdr:cNvSpPr/>
      </xdr:nvSpPr>
      <xdr:spPr>
        <a:xfrm>
          <a:off x="12763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121175</xdr:rowOff>
    </xdr:from>
    <xdr:ext cx="534377" cy="259045"/>
    <xdr:sp macro="" textlink="">
      <xdr:nvSpPr>
        <xdr:cNvPr id="551" name="テキスト ボックス 550"/>
        <xdr:cNvSpPr txBox="1"/>
      </xdr:nvSpPr>
      <xdr:spPr>
        <a:xfrm>
          <a:off x="12547111" y="62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6" name="直線コネクタ 575"/>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7"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8" name="直線コネクタ 577"/>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9"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0" name="直線コネクタ 579"/>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41135</xdr:rowOff>
    </xdr:from>
    <xdr:to>
      <xdr:col>85</xdr:col>
      <xdr:colOff>127000</xdr:colOff>
      <xdr:row>58</xdr:row>
      <xdr:rowOff>55232</xdr:rowOff>
    </xdr:to>
    <xdr:cxnSp macro="">
      <xdr:nvCxnSpPr>
        <xdr:cNvPr id="581" name="直線コネクタ 580"/>
        <xdr:cNvCxnSpPr/>
      </xdr:nvCxnSpPr>
      <xdr:spPr>
        <a:xfrm>
          <a:off x="15481300" y="998523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2"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3" name="フローチャート: 判断 582"/>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41135</xdr:rowOff>
    </xdr:from>
    <xdr:to>
      <xdr:col>81</xdr:col>
      <xdr:colOff>50800</xdr:colOff>
      <xdr:row>58</xdr:row>
      <xdr:rowOff>80473</xdr:rowOff>
    </xdr:to>
    <xdr:cxnSp macro="">
      <xdr:nvCxnSpPr>
        <xdr:cNvPr id="584" name="直線コネクタ 583"/>
        <xdr:cNvCxnSpPr/>
      </xdr:nvCxnSpPr>
      <xdr:spPr>
        <a:xfrm flipV="1">
          <a:off x="14592300" y="9985235"/>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5" name="フローチャート: 判断 584"/>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6" name="テキスト ボックス 585"/>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62414</xdr:rowOff>
    </xdr:from>
    <xdr:to>
      <xdr:col>76</xdr:col>
      <xdr:colOff>114300</xdr:colOff>
      <xdr:row>58</xdr:row>
      <xdr:rowOff>80473</xdr:rowOff>
    </xdr:to>
    <xdr:cxnSp macro="">
      <xdr:nvCxnSpPr>
        <xdr:cNvPr id="587" name="直線コネクタ 586"/>
        <xdr:cNvCxnSpPr/>
      </xdr:nvCxnSpPr>
      <xdr:spPr>
        <a:xfrm>
          <a:off x="13703300" y="1000651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8" name="フローチャート: 判断 587"/>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9" name="テキスト ボックス 588"/>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27210</xdr:rowOff>
    </xdr:from>
    <xdr:to>
      <xdr:col>71</xdr:col>
      <xdr:colOff>177800</xdr:colOff>
      <xdr:row>58</xdr:row>
      <xdr:rowOff>62414</xdr:rowOff>
    </xdr:to>
    <xdr:cxnSp macro="">
      <xdr:nvCxnSpPr>
        <xdr:cNvPr id="590" name="直線コネクタ 589"/>
        <xdr:cNvCxnSpPr/>
      </xdr:nvCxnSpPr>
      <xdr:spPr>
        <a:xfrm>
          <a:off x="12814300" y="997131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91" name="フローチャート: 判断 590"/>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68895</xdr:rowOff>
    </xdr:from>
    <xdr:ext cx="534377" cy="259045"/>
    <xdr:sp macro="" textlink="">
      <xdr:nvSpPr>
        <xdr:cNvPr id="592" name="テキスト ボックス 591"/>
        <xdr:cNvSpPr txBox="1"/>
      </xdr:nvSpPr>
      <xdr:spPr>
        <a:xfrm>
          <a:off x="13436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3" name="フローチャート: 判断 592"/>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4" name="テキスト ボックス 593"/>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4432</xdr:rowOff>
    </xdr:from>
    <xdr:to>
      <xdr:col>85</xdr:col>
      <xdr:colOff>177800</xdr:colOff>
      <xdr:row>58</xdr:row>
      <xdr:rowOff>106032</xdr:rowOff>
    </xdr:to>
    <xdr:sp macro="" textlink="">
      <xdr:nvSpPr>
        <xdr:cNvPr id="600" name="楕円 599"/>
        <xdr:cNvSpPr/>
      </xdr:nvSpPr>
      <xdr:spPr>
        <a:xfrm>
          <a:off x="16268700" y="99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90809</xdr:rowOff>
    </xdr:from>
    <xdr:ext cx="534377" cy="259045"/>
    <xdr:sp macro="" textlink="">
      <xdr:nvSpPr>
        <xdr:cNvPr id="601" name="教育費該当値テキスト"/>
        <xdr:cNvSpPr txBox="1"/>
      </xdr:nvSpPr>
      <xdr:spPr>
        <a:xfrm>
          <a:off x="16370300" y="98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161785</xdr:rowOff>
    </xdr:from>
    <xdr:to>
      <xdr:col>81</xdr:col>
      <xdr:colOff>101600</xdr:colOff>
      <xdr:row>58</xdr:row>
      <xdr:rowOff>91935</xdr:rowOff>
    </xdr:to>
    <xdr:sp macro="" textlink="">
      <xdr:nvSpPr>
        <xdr:cNvPr id="602" name="楕円 601"/>
        <xdr:cNvSpPr/>
      </xdr:nvSpPr>
      <xdr:spPr>
        <a:xfrm>
          <a:off x="15430500" y="9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83062</xdr:rowOff>
    </xdr:from>
    <xdr:ext cx="534377" cy="259045"/>
    <xdr:sp macro="" textlink="">
      <xdr:nvSpPr>
        <xdr:cNvPr id="603" name="テキスト ボックス 602"/>
        <xdr:cNvSpPr txBox="1"/>
      </xdr:nvSpPr>
      <xdr:spPr>
        <a:xfrm>
          <a:off x="15214111" y="10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29673</xdr:rowOff>
    </xdr:from>
    <xdr:to>
      <xdr:col>76</xdr:col>
      <xdr:colOff>165100</xdr:colOff>
      <xdr:row>58</xdr:row>
      <xdr:rowOff>131273</xdr:rowOff>
    </xdr:to>
    <xdr:sp macro="" textlink="">
      <xdr:nvSpPr>
        <xdr:cNvPr id="604" name="楕円 603"/>
        <xdr:cNvSpPr/>
      </xdr:nvSpPr>
      <xdr:spPr>
        <a:xfrm>
          <a:off x="14541500" y="99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122400</xdr:rowOff>
    </xdr:from>
    <xdr:ext cx="534377" cy="259045"/>
    <xdr:sp macro="" textlink="">
      <xdr:nvSpPr>
        <xdr:cNvPr id="605" name="テキスト ボックス 604"/>
        <xdr:cNvSpPr txBox="1"/>
      </xdr:nvSpPr>
      <xdr:spPr>
        <a:xfrm>
          <a:off x="14325111" y="100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11614</xdr:rowOff>
    </xdr:from>
    <xdr:to>
      <xdr:col>72</xdr:col>
      <xdr:colOff>38100</xdr:colOff>
      <xdr:row>58</xdr:row>
      <xdr:rowOff>113214</xdr:rowOff>
    </xdr:to>
    <xdr:sp macro="" textlink="">
      <xdr:nvSpPr>
        <xdr:cNvPr id="606" name="楕円 605"/>
        <xdr:cNvSpPr/>
      </xdr:nvSpPr>
      <xdr:spPr>
        <a:xfrm>
          <a:off x="13652500" y="99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104341</xdr:rowOff>
    </xdr:from>
    <xdr:ext cx="534377" cy="259045"/>
    <xdr:sp macro="" textlink="">
      <xdr:nvSpPr>
        <xdr:cNvPr id="607" name="テキスト ボックス 606"/>
        <xdr:cNvSpPr txBox="1"/>
      </xdr:nvSpPr>
      <xdr:spPr>
        <a:xfrm>
          <a:off x="13436111" y="100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147860</xdr:rowOff>
    </xdr:from>
    <xdr:to>
      <xdr:col>67</xdr:col>
      <xdr:colOff>101600</xdr:colOff>
      <xdr:row>58</xdr:row>
      <xdr:rowOff>78010</xdr:rowOff>
    </xdr:to>
    <xdr:sp macro="" textlink="">
      <xdr:nvSpPr>
        <xdr:cNvPr id="608" name="楕円 607"/>
        <xdr:cNvSpPr/>
      </xdr:nvSpPr>
      <xdr:spPr>
        <a:xfrm>
          <a:off x="12763500" y="99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69137</xdr:rowOff>
    </xdr:from>
    <xdr:ext cx="534377" cy="259045"/>
    <xdr:sp macro="" textlink="">
      <xdr:nvSpPr>
        <xdr:cNvPr id="609" name="テキスト ボックス 608"/>
        <xdr:cNvSpPr txBox="1"/>
      </xdr:nvSpPr>
      <xdr:spPr>
        <a:xfrm>
          <a:off x="12547111" y="100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3" name="直線コネクタ 632"/>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6"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7" name="直線コネクタ 636"/>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9"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0" name="フローチャート: 判断 639"/>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2" name="フローチャート: 判断 641"/>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3" name="テキスト ボックス 642"/>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5" name="フローチャート: 判断 644"/>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6" name="テキスト ボックス 645"/>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105817</xdr:rowOff>
    </xdr:from>
    <xdr:to>
      <xdr:col>72</xdr:col>
      <xdr:colOff>38100</xdr:colOff>
      <xdr:row>79</xdr:row>
      <xdr:rowOff>35967</xdr:rowOff>
    </xdr:to>
    <xdr:sp macro="" textlink="">
      <xdr:nvSpPr>
        <xdr:cNvPr id="648" name="フローチャート: 判断 647"/>
        <xdr:cNvSpPr/>
      </xdr:nvSpPr>
      <xdr:spPr>
        <a:xfrm>
          <a:off x="13652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52494</xdr:rowOff>
    </xdr:from>
    <xdr:ext cx="378565" cy="259045"/>
    <xdr:sp macro="" textlink="">
      <xdr:nvSpPr>
        <xdr:cNvPr id="649" name="テキスト ボックス 648"/>
        <xdr:cNvSpPr txBox="1"/>
      </xdr:nvSpPr>
      <xdr:spPr>
        <a:xfrm>
          <a:off x="13514017" y="132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50" name="フローチャート: 判断 649"/>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51" name="テキスト ボックス 650"/>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90" name="直線コネクタ 689"/>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91"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2" name="直線コネクタ 691"/>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3"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4" name="直線コネクタ 693"/>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134195</xdr:rowOff>
    </xdr:from>
    <xdr:to>
      <xdr:col>85</xdr:col>
      <xdr:colOff>127000</xdr:colOff>
      <xdr:row>96</xdr:row>
      <xdr:rowOff>166103</xdr:rowOff>
    </xdr:to>
    <xdr:cxnSp macro="">
      <xdr:nvCxnSpPr>
        <xdr:cNvPr id="695" name="直線コネクタ 694"/>
        <xdr:cNvCxnSpPr/>
      </xdr:nvCxnSpPr>
      <xdr:spPr>
        <a:xfrm>
          <a:off x="15481300" y="16593395"/>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6"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7" name="フローチャート: 判断 696"/>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132328</xdr:rowOff>
    </xdr:from>
    <xdr:to>
      <xdr:col>81</xdr:col>
      <xdr:colOff>50800</xdr:colOff>
      <xdr:row>96</xdr:row>
      <xdr:rowOff>134195</xdr:rowOff>
    </xdr:to>
    <xdr:cxnSp macro="">
      <xdr:nvCxnSpPr>
        <xdr:cNvPr id="698" name="直線コネクタ 697"/>
        <xdr:cNvCxnSpPr/>
      </xdr:nvCxnSpPr>
      <xdr:spPr>
        <a:xfrm>
          <a:off x="14592300" y="1659152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9" name="フローチャート: 判断 698"/>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700" name="テキスト ボックス 699"/>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116230</xdr:rowOff>
    </xdr:from>
    <xdr:to>
      <xdr:col>76</xdr:col>
      <xdr:colOff>114300</xdr:colOff>
      <xdr:row>96</xdr:row>
      <xdr:rowOff>132328</xdr:rowOff>
    </xdr:to>
    <xdr:cxnSp macro="">
      <xdr:nvCxnSpPr>
        <xdr:cNvPr id="701" name="直線コネクタ 700"/>
        <xdr:cNvCxnSpPr/>
      </xdr:nvCxnSpPr>
      <xdr:spPr>
        <a:xfrm>
          <a:off x="13703300" y="16575430"/>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2" name="フローチャート: 判断 701"/>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3" name="テキスト ボックス 702"/>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82055</xdr:rowOff>
    </xdr:from>
    <xdr:to>
      <xdr:col>71</xdr:col>
      <xdr:colOff>177800</xdr:colOff>
      <xdr:row>96</xdr:row>
      <xdr:rowOff>116230</xdr:rowOff>
    </xdr:to>
    <xdr:cxnSp macro="">
      <xdr:nvCxnSpPr>
        <xdr:cNvPr id="704" name="直線コネクタ 703"/>
        <xdr:cNvCxnSpPr/>
      </xdr:nvCxnSpPr>
      <xdr:spPr>
        <a:xfrm>
          <a:off x="12814300" y="16541255"/>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705" name="フローチャート: 判断 704"/>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45959</xdr:rowOff>
    </xdr:from>
    <xdr:ext cx="534377" cy="259045"/>
    <xdr:sp macro="" textlink="">
      <xdr:nvSpPr>
        <xdr:cNvPr id="706" name="テキスト ボックス 705"/>
        <xdr:cNvSpPr txBox="1"/>
      </xdr:nvSpPr>
      <xdr:spPr>
        <a:xfrm>
          <a:off x="13436111" y="15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7" name="フローチャート: 判断 706"/>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8" name="テキスト ボックス 707"/>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115303</xdr:rowOff>
    </xdr:from>
    <xdr:to>
      <xdr:col>85</xdr:col>
      <xdr:colOff>177800</xdr:colOff>
      <xdr:row>97</xdr:row>
      <xdr:rowOff>45453</xdr:rowOff>
    </xdr:to>
    <xdr:sp macro="" textlink="">
      <xdr:nvSpPr>
        <xdr:cNvPr id="714" name="楕円 713"/>
        <xdr:cNvSpPr/>
      </xdr:nvSpPr>
      <xdr:spPr>
        <a:xfrm>
          <a:off x="16268700" y="16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93730</xdr:rowOff>
    </xdr:from>
    <xdr:ext cx="534377" cy="259045"/>
    <xdr:sp macro="" textlink="">
      <xdr:nvSpPr>
        <xdr:cNvPr id="715" name="公債費該当値テキスト"/>
        <xdr:cNvSpPr txBox="1"/>
      </xdr:nvSpPr>
      <xdr:spPr>
        <a:xfrm>
          <a:off x="16370300" y="165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83395</xdr:rowOff>
    </xdr:from>
    <xdr:to>
      <xdr:col>81</xdr:col>
      <xdr:colOff>101600</xdr:colOff>
      <xdr:row>97</xdr:row>
      <xdr:rowOff>13545</xdr:rowOff>
    </xdr:to>
    <xdr:sp macro="" textlink="">
      <xdr:nvSpPr>
        <xdr:cNvPr id="716" name="楕円 715"/>
        <xdr:cNvSpPr/>
      </xdr:nvSpPr>
      <xdr:spPr>
        <a:xfrm>
          <a:off x="15430500" y="165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4672</xdr:rowOff>
    </xdr:from>
    <xdr:ext cx="534377" cy="259045"/>
    <xdr:sp macro="" textlink="">
      <xdr:nvSpPr>
        <xdr:cNvPr id="717" name="テキスト ボックス 716"/>
        <xdr:cNvSpPr txBox="1"/>
      </xdr:nvSpPr>
      <xdr:spPr>
        <a:xfrm>
          <a:off x="15214111" y="166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81528</xdr:rowOff>
    </xdr:from>
    <xdr:to>
      <xdr:col>76</xdr:col>
      <xdr:colOff>165100</xdr:colOff>
      <xdr:row>97</xdr:row>
      <xdr:rowOff>11678</xdr:rowOff>
    </xdr:to>
    <xdr:sp macro="" textlink="">
      <xdr:nvSpPr>
        <xdr:cNvPr id="718" name="楕円 717"/>
        <xdr:cNvSpPr/>
      </xdr:nvSpPr>
      <xdr:spPr>
        <a:xfrm>
          <a:off x="14541500" y="165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2805</xdr:rowOff>
    </xdr:from>
    <xdr:ext cx="534377" cy="259045"/>
    <xdr:sp macro="" textlink="">
      <xdr:nvSpPr>
        <xdr:cNvPr id="719" name="テキスト ボックス 718"/>
        <xdr:cNvSpPr txBox="1"/>
      </xdr:nvSpPr>
      <xdr:spPr>
        <a:xfrm>
          <a:off x="14325111" y="166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65430</xdr:rowOff>
    </xdr:from>
    <xdr:to>
      <xdr:col>72</xdr:col>
      <xdr:colOff>38100</xdr:colOff>
      <xdr:row>96</xdr:row>
      <xdr:rowOff>167030</xdr:rowOff>
    </xdr:to>
    <xdr:sp macro="" textlink="">
      <xdr:nvSpPr>
        <xdr:cNvPr id="720" name="楕円 719"/>
        <xdr:cNvSpPr/>
      </xdr:nvSpPr>
      <xdr:spPr>
        <a:xfrm>
          <a:off x="13652500" y="1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158157</xdr:rowOff>
    </xdr:from>
    <xdr:ext cx="534377" cy="259045"/>
    <xdr:sp macro="" textlink="">
      <xdr:nvSpPr>
        <xdr:cNvPr id="721" name="テキスト ボックス 720"/>
        <xdr:cNvSpPr txBox="1"/>
      </xdr:nvSpPr>
      <xdr:spPr>
        <a:xfrm>
          <a:off x="13436111" y="1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31255</xdr:rowOff>
    </xdr:from>
    <xdr:to>
      <xdr:col>67</xdr:col>
      <xdr:colOff>101600</xdr:colOff>
      <xdr:row>96</xdr:row>
      <xdr:rowOff>132855</xdr:rowOff>
    </xdr:to>
    <xdr:sp macro="" textlink="">
      <xdr:nvSpPr>
        <xdr:cNvPr id="722" name="楕円 721"/>
        <xdr:cNvSpPr/>
      </xdr:nvSpPr>
      <xdr:spPr>
        <a:xfrm>
          <a:off x="12763500" y="164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123982</xdr:rowOff>
    </xdr:from>
    <xdr:ext cx="534377" cy="259045"/>
    <xdr:sp macro="" textlink="">
      <xdr:nvSpPr>
        <xdr:cNvPr id="723" name="テキスト ボックス 722"/>
        <xdr:cNvSpPr txBox="1"/>
      </xdr:nvSpPr>
      <xdr:spPr>
        <a:xfrm>
          <a:off x="12547111" y="165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3" name="直線コネクタ 742"/>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4"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6"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7" name="直線コネクタ 746"/>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9"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50" name="フローチャート: 判断 749"/>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2" name="フローチャート: 判断 751"/>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3" name="テキスト ボックス 752"/>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5" name="フローチャート: 判断 754"/>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6" name="テキスト ボックス 755"/>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60897</xdr:rowOff>
    </xdr:from>
    <xdr:to>
      <xdr:col>102</xdr:col>
      <xdr:colOff>165100</xdr:colOff>
      <xdr:row>37</xdr:row>
      <xdr:rowOff>162497</xdr:rowOff>
    </xdr:to>
    <xdr:sp macro="" textlink="">
      <xdr:nvSpPr>
        <xdr:cNvPr id="758" name="フローチャート: 判断 757"/>
        <xdr:cNvSpPr/>
      </xdr:nvSpPr>
      <xdr:spPr>
        <a:xfrm>
          <a:off x="19494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7574</xdr:rowOff>
    </xdr:from>
    <xdr:ext cx="378565" cy="259045"/>
    <xdr:sp macro="" textlink="">
      <xdr:nvSpPr>
        <xdr:cNvPr id="759" name="テキスト ボックス 758"/>
        <xdr:cNvSpPr txBox="1"/>
      </xdr:nvSpPr>
      <xdr:spPr>
        <a:xfrm>
          <a:off x="19356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60" name="フローチャート: 判断 759"/>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61" name="テキスト ボックス 760"/>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8"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７５，１６５円となっている。主な構成項目である民生費は、住民一人当たり１６７，６７６円となっており、目的別歳出項目の中で一番大きい項目である。例年、類似団体平均と同程度ではあるが、平成２６年度から比較すると約２０％増加している。決算額全体で見ると、民生費のうち特に児童福祉費が増となっており、新たな保育所開設等の待機児童解消の取組み等が主な増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土木費は、住民一人当たり５８，１８６円となっている。類似団体平均を上回り、前年度決算と比較すると、１２２％の増となっている。土木費のうち駅周辺整備事業等が主な増要因となっている。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４６，７１１円となっている。平成２６年度以降は、類似団体平均をわずかに下回る程度で推移している。平成２６年度から比較すると約３１％の増となっており、前年度決算と比較すると、総務費のうち選挙費、総務管理費等の増により、約１２％の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歳入の増に伴い、財政調整基金残高は平成２６年度以降もっとも高くなったが、引き続き厳しい財政状況となっている。歳入については、前年度に引き続き普通交付税が不交付となったものの、市税収入の増等により増となった。歳出についても、義務的経費等の増により増となった。その結果、実質収支は前年度対比２．７９ポイントの減、実質単年度収支は、５．３２ポイントの減となった。今後も事務事業の見直しや行政経営資源の有効活用による安定的な歳入確保と歳出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前年度より黒字額が縮小している。国民健康保険、介護保険、下水道事業、後期高齢者医療のすべての特別会計においても、平成２６年度以降、黒字を確保しており、概ね適正な水準を保っている。連結実質赤字比率も黒字となっており、今後も引き続き持続可能かつ自律した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減税補填債や一般土木債の元利償還金が減となった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早期健全化基準未満であるが、将来に過度の負担を残さぬよう、市債借入れの抑制を図り、さらなる比率の改善に努める。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事務組合等の起こした地方債に充てる負担金見込額が増となったものの、債務負担行為に基づく支出予定額について用地取得に係る事業費等が減となり、また、地方債の現債高が減税補填債や臨時財政対策債の減により減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充当可能財源等は、充当可能基金が各積立金の増等により大きく増となったが、充当可能特定歳入は基準財政需要額歳入見込額が臨時財政対策債償還費や減税補填債償還費の減等により減となった。その結果、将来負担比率の分子は前年度対比で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引き続き、特定財源の積極的な確保とともに、市債借入の抑制や基金に頼らない財政運営に努める。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東京都小金井市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１４．１億円の積み立て、９．８億円の取り崩しを行い、前年度対比４．３億円の増となった。その他特定目的基金についても庁舎建設に向けて、庁舎建設基金に８億円の積み立てを行ったこと等から前年度対比５．７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・その他特定目的基金については庁舎や清掃関連施設の建設等目的に応じたり取り崩しを行うことから、中期的には減少傾向にある。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・庁舎建設基金：庁舎の用地取得及び庁舎建設並びに庁舎賃貸借の保証金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・環境基金：ごみ処理施設の整備、ごみ処理施設に係る周辺地域の生活環境の保全及び増進、ごみ処理施設の解体等並びに新たなごみ減量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施策並びに環境保全事業の充実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・地域福祉基金：地域保健福祉推進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・市営住宅整備基金：市営住宅及び附帯施設の整備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・庁舎建設に向けて、庁舎建設基金に８億円の積み立てを行ったこと等から前年度対比５．７億円の増となった。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・庁舎整備基金、地域福祉基金：令和４年度竣工予定の福祉会館、令和５年度竣工予定の庁舎建設に向け、平成３０年度までは積み立てを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行い、令和元年度以降は目的に応じ取り崩しを行う予定である。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・環境基金：有料ごみ袋等の販売による歳入のうち２５％程度及び一般財源を積み立てることにより、毎年度２億円を積み立てることとし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ている。一方清掃関連施設の整備等目的に応じ、取り崩しを行うことから中期的には減少傾向にある。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財政計画に基づき決算剰余を含めて１４．１億円の積み立て、９．８億円の取り崩しを行い、前年度対比４．３億円の増となった。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・財政計画のとおり、中期的（令和７年度目途）には減少していく見込みである。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将来の公共施設等の修繕や更新等に係る財政負担を軽減するため、公共施設等総合管理計画に基づき、施設の集約化・複合化を進めるなど公共施設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39497</xdr:rowOff>
    </xdr:from>
    <xdr:to>
      <xdr:col>23</xdr:col>
      <xdr:colOff>136525</xdr:colOff>
      <xdr:row>29</xdr:row>
      <xdr:rowOff>141097</xdr:rowOff>
    </xdr:to>
    <xdr:sp macro="" textlink="">
      <xdr:nvSpPr>
        <xdr:cNvPr id="77" name="楕円 76"/>
        <xdr:cNvSpPr/>
      </xdr:nvSpPr>
      <xdr:spPr>
        <a:xfrm>
          <a:off x="47117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62374</xdr:rowOff>
    </xdr:from>
    <xdr:ext cx="405111" cy="259045"/>
    <xdr:sp macro="" textlink="">
      <xdr:nvSpPr>
        <xdr:cNvPr id="78" name="有形固定資産減価償却率該当値テキスト"/>
        <xdr:cNvSpPr txBox="1"/>
      </xdr:nvSpPr>
      <xdr:spPr>
        <a:xfrm>
          <a:off x="4813300"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79" name="楕円 78"/>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129159</xdr:rowOff>
    </xdr:to>
    <xdr:cxnSp macro="">
      <xdr:nvCxnSpPr>
        <xdr:cNvPr id="80" name="直線コネクタ 79"/>
        <xdr:cNvCxnSpPr/>
      </xdr:nvCxnSpPr>
      <xdr:spPr>
        <a:xfrm flipV="1">
          <a:off x="4051300" y="583387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125857</xdr:rowOff>
    </xdr:from>
    <xdr:to>
      <xdr:col>15</xdr:col>
      <xdr:colOff>187325</xdr:colOff>
      <xdr:row>30</xdr:row>
      <xdr:rowOff>56007</xdr:rowOff>
    </xdr:to>
    <xdr:sp macro="" textlink="">
      <xdr:nvSpPr>
        <xdr:cNvPr id="81" name="楕円 80"/>
        <xdr:cNvSpPr/>
      </xdr:nvSpPr>
      <xdr:spPr>
        <a:xfrm>
          <a:off x="323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30</xdr:row>
      <xdr:rowOff>5207</xdr:rowOff>
    </xdr:to>
    <xdr:cxnSp macro="">
      <xdr:nvCxnSpPr>
        <xdr:cNvPr id="82" name="直線コネクタ 81"/>
        <xdr:cNvCxnSpPr/>
      </xdr:nvCxnSpPr>
      <xdr:spPr>
        <a:xfrm flipV="1">
          <a:off x="3289300" y="587273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3"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4"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25036</xdr:rowOff>
    </xdr:from>
    <xdr:ext cx="405111" cy="259045"/>
    <xdr:sp macro="" textlink="">
      <xdr:nvSpPr>
        <xdr:cNvPr id="86" name="n_1mainValue有形固定資産減価償却率"/>
        <xdr:cNvSpPr txBox="1"/>
      </xdr:nvSpPr>
      <xdr:spPr>
        <a:xfrm>
          <a:off x="38360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72534</xdr:rowOff>
    </xdr:from>
    <xdr:ext cx="405111" cy="259045"/>
    <xdr:sp macro="" textlink="">
      <xdr:nvSpPr>
        <xdr:cNvPr id="87" name="n_2mainValue有形固定資産減価償却率"/>
        <xdr:cNvSpPr txBox="1"/>
      </xdr:nvSpPr>
      <xdr:spPr>
        <a:xfrm>
          <a:off x="3086744" y="564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都市計画事業に係る地方債の現在高の減があげられる。引き続き、市債借入の抑制に努めることで、債務償還可能年数の抑制につなげていきたいと考え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1"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24116</xdr:rowOff>
    </xdr:from>
    <xdr:to>
      <xdr:col>76</xdr:col>
      <xdr:colOff>73025</xdr:colOff>
      <xdr:row>32</xdr:row>
      <xdr:rowOff>125716</xdr:rowOff>
    </xdr:to>
    <xdr:sp macro="" textlink="">
      <xdr:nvSpPr>
        <xdr:cNvPr id="129" name="楕円 128"/>
        <xdr:cNvSpPr/>
      </xdr:nvSpPr>
      <xdr:spPr>
        <a:xfrm>
          <a:off x="14744700" y="62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2543</xdr:rowOff>
    </xdr:from>
    <xdr:ext cx="469744" cy="259045"/>
    <xdr:sp macro="" textlink="">
      <xdr:nvSpPr>
        <xdr:cNvPr id="130" name="債務償還比率該当値テキスト"/>
        <xdr:cNvSpPr txBox="1"/>
      </xdr:nvSpPr>
      <xdr:spPr>
        <a:xfrm>
          <a:off x="14846300" y="62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42228</xdr:rowOff>
    </xdr:from>
    <xdr:to>
      <xdr:col>72</xdr:col>
      <xdr:colOff>123825</xdr:colOff>
      <xdr:row>32</xdr:row>
      <xdr:rowOff>143828</xdr:rowOff>
    </xdr:to>
    <xdr:sp macro="" textlink="">
      <xdr:nvSpPr>
        <xdr:cNvPr id="131" name="楕円 130"/>
        <xdr:cNvSpPr/>
      </xdr:nvSpPr>
      <xdr:spPr>
        <a:xfrm>
          <a:off x="14033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74916</xdr:rowOff>
    </xdr:from>
    <xdr:to>
      <xdr:col>76</xdr:col>
      <xdr:colOff>22225</xdr:colOff>
      <xdr:row>32</xdr:row>
      <xdr:rowOff>93028</xdr:rowOff>
    </xdr:to>
    <xdr:cxnSp macro="">
      <xdr:nvCxnSpPr>
        <xdr:cNvPr id="132" name="直線コネクタ 131"/>
        <xdr:cNvCxnSpPr/>
      </xdr:nvCxnSpPr>
      <xdr:spPr>
        <a:xfrm flipV="1">
          <a:off x="14084300" y="6332841"/>
          <a:ext cx="711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3"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134955</xdr:rowOff>
    </xdr:from>
    <xdr:ext cx="469744" cy="259045"/>
    <xdr:sp macro="" textlink="">
      <xdr:nvSpPr>
        <xdr:cNvPr id="134" name="n_1mainValue債務償還比率"/>
        <xdr:cNvSpPr txBox="1"/>
      </xdr:nvSpPr>
      <xdr:spPr>
        <a:xfrm>
          <a:off x="13836727"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61976</xdr:rowOff>
    </xdr:from>
    <xdr:to>
      <xdr:col>10</xdr:col>
      <xdr:colOff>165100</xdr:colOff>
      <xdr:row>38</xdr:row>
      <xdr:rowOff>163576</xdr:rowOff>
    </xdr:to>
    <xdr:sp macro="" textlink="">
      <xdr:nvSpPr>
        <xdr:cNvPr id="63" name="フローチャート: 判断 62"/>
        <xdr:cNvSpPr/>
      </xdr:nvSpPr>
      <xdr:spPr>
        <a:xfrm>
          <a:off x="1968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32258</xdr:rowOff>
    </xdr:from>
    <xdr:to>
      <xdr:col>24</xdr:col>
      <xdr:colOff>114300</xdr:colOff>
      <xdr:row>34</xdr:row>
      <xdr:rowOff>133858</xdr:rowOff>
    </xdr:to>
    <xdr:sp macro="" textlink="">
      <xdr:nvSpPr>
        <xdr:cNvPr id="69" name="楕円 68"/>
        <xdr:cNvSpPr/>
      </xdr:nvSpPr>
      <xdr:spPr>
        <a:xfrm>
          <a:off x="45847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118635</xdr:rowOff>
    </xdr:from>
    <xdr:ext cx="405111" cy="259045"/>
    <xdr:sp macro="" textlink="">
      <xdr:nvSpPr>
        <xdr:cNvPr id="70" name="【道路】&#10;有形固定資産減価償却率該当値テキスト"/>
        <xdr:cNvSpPr txBox="1"/>
      </xdr:nvSpPr>
      <xdr:spPr>
        <a:xfrm>
          <a:off x="4673600" y="577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23114</xdr:rowOff>
    </xdr:from>
    <xdr:to>
      <xdr:col>20</xdr:col>
      <xdr:colOff>38100</xdr:colOff>
      <xdr:row>34</xdr:row>
      <xdr:rowOff>124714</xdr:rowOff>
    </xdr:to>
    <xdr:sp macro="" textlink="">
      <xdr:nvSpPr>
        <xdr:cNvPr id="71" name="楕円 70"/>
        <xdr:cNvSpPr/>
      </xdr:nvSpPr>
      <xdr:spPr>
        <a:xfrm>
          <a:off x="3746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73914</xdr:rowOff>
    </xdr:from>
    <xdr:to>
      <xdr:col>24</xdr:col>
      <xdr:colOff>63500</xdr:colOff>
      <xdr:row>34</xdr:row>
      <xdr:rowOff>83058</xdr:rowOff>
    </xdr:to>
    <xdr:cxnSp macro="">
      <xdr:nvCxnSpPr>
        <xdr:cNvPr id="72" name="直線コネクタ 71"/>
        <xdr:cNvCxnSpPr/>
      </xdr:nvCxnSpPr>
      <xdr:spPr>
        <a:xfrm>
          <a:off x="3797300" y="590321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27686</xdr:rowOff>
    </xdr:from>
    <xdr:to>
      <xdr:col>15</xdr:col>
      <xdr:colOff>101600</xdr:colOff>
      <xdr:row>34</xdr:row>
      <xdr:rowOff>129286</xdr:rowOff>
    </xdr:to>
    <xdr:sp macro="" textlink="">
      <xdr:nvSpPr>
        <xdr:cNvPr id="73" name="楕円 72"/>
        <xdr:cNvSpPr/>
      </xdr:nvSpPr>
      <xdr:spPr>
        <a:xfrm>
          <a:off x="2857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73914</xdr:rowOff>
    </xdr:from>
    <xdr:to>
      <xdr:col>19</xdr:col>
      <xdr:colOff>177800</xdr:colOff>
      <xdr:row>34</xdr:row>
      <xdr:rowOff>78486</xdr:rowOff>
    </xdr:to>
    <xdr:cxnSp macro="">
      <xdr:nvCxnSpPr>
        <xdr:cNvPr id="74" name="直線コネクタ 73"/>
        <xdr:cNvCxnSpPr/>
      </xdr:nvCxnSpPr>
      <xdr:spPr>
        <a:xfrm flipV="1">
          <a:off x="2908300" y="59032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8653</xdr:rowOff>
    </xdr:from>
    <xdr:ext cx="405111" cy="259045"/>
    <xdr:sp macro="" textlink="">
      <xdr:nvSpPr>
        <xdr:cNvPr id="77" name="n_3aveValue【道路】&#10;有形固定資産減価償却率"/>
        <xdr:cNvSpPr txBox="1"/>
      </xdr:nvSpPr>
      <xdr:spPr>
        <a:xfrm>
          <a:off x="1816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141241</xdr:rowOff>
    </xdr:from>
    <xdr:ext cx="405111" cy="259045"/>
    <xdr:sp macro="" textlink="">
      <xdr:nvSpPr>
        <xdr:cNvPr id="78" name="n_1mainValue【道路】&#10;有形固定資産減価償却率"/>
        <xdr:cNvSpPr txBox="1"/>
      </xdr:nvSpPr>
      <xdr:spPr>
        <a:xfrm>
          <a:off x="35820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145813</xdr:rowOff>
    </xdr:from>
    <xdr:ext cx="405111" cy="259045"/>
    <xdr:sp macro="" textlink="">
      <xdr:nvSpPr>
        <xdr:cNvPr id="79" name="n_2mainValue【道路】&#10;有形固定資産減価償却率"/>
        <xdr:cNvSpPr txBox="1"/>
      </xdr:nvSpPr>
      <xdr:spPr>
        <a:xfrm>
          <a:off x="2705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8"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85598</xdr:rowOff>
    </xdr:from>
    <xdr:to>
      <xdr:col>41</xdr:col>
      <xdr:colOff>101600</xdr:colOff>
      <xdr:row>39</xdr:row>
      <xdr:rowOff>15748</xdr:rowOff>
    </xdr:to>
    <xdr:sp macro="" textlink="">
      <xdr:nvSpPr>
        <xdr:cNvPr id="112" name="フローチャート: 判断 111"/>
        <xdr:cNvSpPr/>
      </xdr:nvSpPr>
      <xdr:spPr>
        <a:xfrm>
          <a:off x="7810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43535</xdr:rowOff>
    </xdr:from>
    <xdr:to>
      <xdr:col>55</xdr:col>
      <xdr:colOff>50800</xdr:colOff>
      <xdr:row>41</xdr:row>
      <xdr:rowOff>145135</xdr:rowOff>
    </xdr:to>
    <xdr:sp macro="" textlink="">
      <xdr:nvSpPr>
        <xdr:cNvPr id="118" name="楕円 117"/>
        <xdr:cNvSpPr/>
      </xdr:nvSpPr>
      <xdr:spPr>
        <a:xfrm>
          <a:off x="10426700" y="70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129912</xdr:rowOff>
    </xdr:from>
    <xdr:ext cx="469744" cy="259045"/>
    <xdr:sp macro="" textlink="">
      <xdr:nvSpPr>
        <xdr:cNvPr id="119" name="【道路】&#10;一人当たり延長該当値テキスト"/>
        <xdr:cNvSpPr txBox="1"/>
      </xdr:nvSpPr>
      <xdr:spPr>
        <a:xfrm>
          <a:off x="10515600" y="69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42621</xdr:rowOff>
    </xdr:from>
    <xdr:to>
      <xdr:col>50</xdr:col>
      <xdr:colOff>165100</xdr:colOff>
      <xdr:row>41</xdr:row>
      <xdr:rowOff>144221</xdr:rowOff>
    </xdr:to>
    <xdr:sp macro="" textlink="">
      <xdr:nvSpPr>
        <xdr:cNvPr id="120" name="楕円 119"/>
        <xdr:cNvSpPr/>
      </xdr:nvSpPr>
      <xdr:spPr>
        <a:xfrm>
          <a:off x="9588500" y="70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93421</xdr:rowOff>
    </xdr:from>
    <xdr:to>
      <xdr:col>55</xdr:col>
      <xdr:colOff>0</xdr:colOff>
      <xdr:row>41</xdr:row>
      <xdr:rowOff>94335</xdr:rowOff>
    </xdr:to>
    <xdr:cxnSp macro="">
      <xdr:nvCxnSpPr>
        <xdr:cNvPr id="121" name="直線コネクタ 120"/>
        <xdr:cNvCxnSpPr/>
      </xdr:nvCxnSpPr>
      <xdr:spPr>
        <a:xfrm>
          <a:off x="9639300" y="712287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42316</xdr:rowOff>
    </xdr:from>
    <xdr:to>
      <xdr:col>46</xdr:col>
      <xdr:colOff>38100</xdr:colOff>
      <xdr:row>41</xdr:row>
      <xdr:rowOff>143916</xdr:rowOff>
    </xdr:to>
    <xdr:sp macro="" textlink="">
      <xdr:nvSpPr>
        <xdr:cNvPr id="122" name="楕円 121"/>
        <xdr:cNvSpPr/>
      </xdr:nvSpPr>
      <xdr:spPr>
        <a:xfrm>
          <a:off x="8699500" y="7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93116</xdr:rowOff>
    </xdr:from>
    <xdr:to>
      <xdr:col>50</xdr:col>
      <xdr:colOff>114300</xdr:colOff>
      <xdr:row>41</xdr:row>
      <xdr:rowOff>93421</xdr:rowOff>
    </xdr:to>
    <xdr:cxnSp macro="">
      <xdr:nvCxnSpPr>
        <xdr:cNvPr id="123" name="直線コネクタ 122"/>
        <xdr:cNvCxnSpPr/>
      </xdr:nvCxnSpPr>
      <xdr:spPr>
        <a:xfrm>
          <a:off x="8750300" y="712256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4"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5"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32275</xdr:rowOff>
    </xdr:from>
    <xdr:ext cx="469744" cy="259045"/>
    <xdr:sp macro="" textlink="">
      <xdr:nvSpPr>
        <xdr:cNvPr id="126" name="n_3aveValue【道路】&#10;一人当たり延長"/>
        <xdr:cNvSpPr txBox="1"/>
      </xdr:nvSpPr>
      <xdr:spPr>
        <a:xfrm>
          <a:off x="7626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135348</xdr:rowOff>
    </xdr:from>
    <xdr:ext cx="469744" cy="259045"/>
    <xdr:sp macro="" textlink="">
      <xdr:nvSpPr>
        <xdr:cNvPr id="127" name="n_1mainValue【道路】&#10;一人当たり延長"/>
        <xdr:cNvSpPr txBox="1"/>
      </xdr:nvSpPr>
      <xdr:spPr>
        <a:xfrm>
          <a:off x="9391727" y="716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135043</xdr:rowOff>
    </xdr:from>
    <xdr:ext cx="469744" cy="259045"/>
    <xdr:sp macro="" textlink="">
      <xdr:nvSpPr>
        <xdr:cNvPr id="128" name="n_2mainValue【道路】&#10;一人当たり延長"/>
        <xdr:cNvSpPr txBox="1"/>
      </xdr:nvSpPr>
      <xdr:spPr>
        <a:xfrm>
          <a:off x="8515427" y="71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96157</xdr:rowOff>
    </xdr:from>
    <xdr:to>
      <xdr:col>10</xdr:col>
      <xdr:colOff>165100</xdr:colOff>
      <xdr:row>58</xdr:row>
      <xdr:rowOff>26307</xdr:rowOff>
    </xdr:to>
    <xdr:sp macro="" textlink="">
      <xdr:nvSpPr>
        <xdr:cNvPr id="163" name="フローチャート: 判断 162"/>
        <xdr:cNvSpPr/>
      </xdr:nvSpPr>
      <xdr:spPr>
        <a:xfrm>
          <a:off x="1968500" y="986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9" name="楕円 168"/>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135000</xdr:rowOff>
    </xdr:from>
    <xdr:ext cx="405111" cy="259045"/>
    <xdr:sp macro="" textlink="">
      <xdr:nvSpPr>
        <xdr:cNvPr id="170" name="【橋りょう・トンネル】&#10;有形固定資産減価償却率該当値テキスト"/>
        <xdr:cNvSpPr txBox="1"/>
      </xdr:nvSpPr>
      <xdr:spPr>
        <a:xfrm>
          <a:off x="4673600"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125549</xdr:rowOff>
    </xdr:from>
    <xdr:to>
      <xdr:col>20</xdr:col>
      <xdr:colOff>38100</xdr:colOff>
      <xdr:row>59</xdr:row>
      <xdr:rowOff>55699</xdr:rowOff>
    </xdr:to>
    <xdr:sp macro="" textlink="">
      <xdr:nvSpPr>
        <xdr:cNvPr id="171" name="楕円 170"/>
        <xdr:cNvSpPr/>
      </xdr:nvSpPr>
      <xdr:spPr>
        <a:xfrm>
          <a:off x="3746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35923</xdr:rowOff>
    </xdr:to>
    <xdr:cxnSp macro="">
      <xdr:nvCxnSpPr>
        <xdr:cNvPr id="172" name="直線コネクタ 171"/>
        <xdr:cNvCxnSpPr/>
      </xdr:nvCxnSpPr>
      <xdr:spPr>
        <a:xfrm>
          <a:off x="3797300" y="101204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73" name="楕円 172"/>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4899</xdr:rowOff>
    </xdr:from>
    <xdr:to>
      <xdr:col>19</xdr:col>
      <xdr:colOff>177800</xdr:colOff>
      <xdr:row>59</xdr:row>
      <xdr:rowOff>24493</xdr:rowOff>
    </xdr:to>
    <xdr:cxnSp macro="">
      <xdr:nvCxnSpPr>
        <xdr:cNvPr id="174" name="直線コネクタ 173"/>
        <xdr:cNvCxnSpPr/>
      </xdr:nvCxnSpPr>
      <xdr:spPr>
        <a:xfrm flipV="1">
          <a:off x="2908300" y="101204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42834</xdr:rowOff>
    </xdr:from>
    <xdr:ext cx="405111" cy="259045"/>
    <xdr:sp macro="" textlink="">
      <xdr:nvSpPr>
        <xdr:cNvPr id="177" name="n_3aveValue【橋りょう・トンネル】&#10;有形固定資産減価償却率"/>
        <xdr:cNvSpPr txBox="1"/>
      </xdr:nvSpPr>
      <xdr:spPr>
        <a:xfrm>
          <a:off x="1816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46826</xdr:rowOff>
    </xdr:from>
    <xdr:ext cx="405111" cy="259045"/>
    <xdr:sp macro="" textlink="">
      <xdr:nvSpPr>
        <xdr:cNvPr id="178" name="n_1mainValue【橋りょう・トンネル】&#10;有形固定資産減価償却率"/>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66420</xdr:rowOff>
    </xdr:from>
    <xdr:ext cx="405111" cy="259045"/>
    <xdr:sp macro="" textlink="">
      <xdr:nvSpPr>
        <xdr:cNvPr id="179" name="n_2mainValue【橋りょう・トンネル】&#10;有形固定資産減価償却率"/>
        <xdr:cNvSpPr txBox="1"/>
      </xdr:nvSpPr>
      <xdr:spPr>
        <a:xfrm>
          <a:off x="2705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08"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96628</xdr:rowOff>
    </xdr:from>
    <xdr:to>
      <xdr:col>41</xdr:col>
      <xdr:colOff>101600</xdr:colOff>
      <xdr:row>61</xdr:row>
      <xdr:rowOff>26778</xdr:rowOff>
    </xdr:to>
    <xdr:sp macro="" textlink="">
      <xdr:nvSpPr>
        <xdr:cNvPr id="212" name="フローチャート: 判断 211"/>
        <xdr:cNvSpPr/>
      </xdr:nvSpPr>
      <xdr:spPr>
        <a:xfrm>
          <a:off x="7810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1104</xdr:rowOff>
    </xdr:from>
    <xdr:to>
      <xdr:col>55</xdr:col>
      <xdr:colOff>50800</xdr:colOff>
      <xdr:row>64</xdr:row>
      <xdr:rowOff>102704</xdr:rowOff>
    </xdr:to>
    <xdr:sp macro="" textlink="">
      <xdr:nvSpPr>
        <xdr:cNvPr id="218" name="楕円 217"/>
        <xdr:cNvSpPr/>
      </xdr:nvSpPr>
      <xdr:spPr>
        <a:xfrm>
          <a:off x="10426700" y="109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87481</xdr:rowOff>
    </xdr:from>
    <xdr:ext cx="469744" cy="259045"/>
    <xdr:sp macro="" textlink="">
      <xdr:nvSpPr>
        <xdr:cNvPr id="219" name="【橋りょう・トンネル】&#10;一人当たり有形固定資産（償却資産）額該当値テキスト"/>
        <xdr:cNvSpPr txBox="1"/>
      </xdr:nvSpPr>
      <xdr:spPr>
        <a:xfrm>
          <a:off x="10515600" y="1088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2757</xdr:rowOff>
    </xdr:from>
    <xdr:to>
      <xdr:col>50</xdr:col>
      <xdr:colOff>165100</xdr:colOff>
      <xdr:row>64</xdr:row>
      <xdr:rowOff>104357</xdr:rowOff>
    </xdr:to>
    <xdr:sp macro="" textlink="">
      <xdr:nvSpPr>
        <xdr:cNvPr id="220" name="楕円 219"/>
        <xdr:cNvSpPr/>
      </xdr:nvSpPr>
      <xdr:spPr>
        <a:xfrm>
          <a:off x="9588500" y="109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51904</xdr:rowOff>
    </xdr:from>
    <xdr:to>
      <xdr:col>55</xdr:col>
      <xdr:colOff>0</xdr:colOff>
      <xdr:row>64</xdr:row>
      <xdr:rowOff>53557</xdr:rowOff>
    </xdr:to>
    <xdr:cxnSp macro="">
      <xdr:nvCxnSpPr>
        <xdr:cNvPr id="221" name="直線コネクタ 220"/>
        <xdr:cNvCxnSpPr/>
      </xdr:nvCxnSpPr>
      <xdr:spPr>
        <a:xfrm flipV="1">
          <a:off x="9639300" y="11024704"/>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2769</xdr:rowOff>
    </xdr:from>
    <xdr:to>
      <xdr:col>46</xdr:col>
      <xdr:colOff>38100</xdr:colOff>
      <xdr:row>64</xdr:row>
      <xdr:rowOff>104369</xdr:rowOff>
    </xdr:to>
    <xdr:sp macro="" textlink="">
      <xdr:nvSpPr>
        <xdr:cNvPr id="222" name="楕円 221"/>
        <xdr:cNvSpPr/>
      </xdr:nvSpPr>
      <xdr:spPr>
        <a:xfrm>
          <a:off x="8699500" y="109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53557</xdr:rowOff>
    </xdr:from>
    <xdr:to>
      <xdr:col>50</xdr:col>
      <xdr:colOff>114300</xdr:colOff>
      <xdr:row>64</xdr:row>
      <xdr:rowOff>53569</xdr:rowOff>
    </xdr:to>
    <xdr:cxnSp macro="">
      <xdr:nvCxnSpPr>
        <xdr:cNvPr id="223" name="直線コネクタ 222"/>
        <xdr:cNvCxnSpPr/>
      </xdr:nvCxnSpPr>
      <xdr:spPr>
        <a:xfrm flipV="1">
          <a:off x="8750300" y="1102635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24"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5"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43305</xdr:rowOff>
    </xdr:from>
    <xdr:ext cx="599010" cy="259045"/>
    <xdr:sp macro="" textlink="">
      <xdr:nvSpPr>
        <xdr:cNvPr id="226" name="n_3aveValue【橋りょう・トンネル】&#10;一人当たり有形固定資産（償却資産）額"/>
        <xdr:cNvSpPr txBox="1"/>
      </xdr:nvSpPr>
      <xdr:spPr>
        <a:xfrm>
          <a:off x="7561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95484</xdr:rowOff>
    </xdr:from>
    <xdr:ext cx="469744" cy="259045"/>
    <xdr:sp macro="" textlink="">
      <xdr:nvSpPr>
        <xdr:cNvPr id="227" name="n_1mainValue【橋りょう・トンネル】&#10;一人当たり有形固定資産（償却資産）額"/>
        <xdr:cNvSpPr txBox="1"/>
      </xdr:nvSpPr>
      <xdr:spPr>
        <a:xfrm>
          <a:off x="9391728" y="110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95496</xdr:rowOff>
    </xdr:from>
    <xdr:ext cx="469744" cy="259045"/>
    <xdr:sp macro="" textlink="">
      <xdr:nvSpPr>
        <xdr:cNvPr id="228" name="n_2mainValue【橋りょう・トンネル】&#10;一人当たり有形固定資産（償却資産）額"/>
        <xdr:cNvSpPr txBox="1"/>
      </xdr:nvSpPr>
      <xdr:spPr>
        <a:xfrm>
          <a:off x="8515428" y="110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2" name="フローチャート: 判断 261"/>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68" name="楕円 267"/>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269" name="【公営住宅】&#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70" name="楕円 269"/>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80011</xdr:rowOff>
    </xdr:to>
    <xdr:cxnSp macro="">
      <xdr:nvCxnSpPr>
        <xdr:cNvPr id="271" name="直線コネクタ 270"/>
        <xdr:cNvCxnSpPr/>
      </xdr:nvCxnSpPr>
      <xdr:spPr>
        <a:xfrm flipV="1">
          <a:off x="3797300" y="13925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272" name="楕円 271"/>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123825</xdr:rowOff>
    </xdr:to>
    <xdr:cxnSp macro="">
      <xdr:nvCxnSpPr>
        <xdr:cNvPr id="273" name="直線コネクタ 272"/>
        <xdr:cNvCxnSpPr/>
      </xdr:nvCxnSpPr>
      <xdr:spPr>
        <a:xfrm flipV="1">
          <a:off x="2908300" y="139674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6"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77"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278" name="n_2mainValue【公営住宅】&#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03"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307" name="フローチャート: 判断 306"/>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32449</xdr:rowOff>
    </xdr:from>
    <xdr:to>
      <xdr:col>55</xdr:col>
      <xdr:colOff>50800</xdr:colOff>
      <xdr:row>85</xdr:row>
      <xdr:rowOff>134049</xdr:rowOff>
    </xdr:to>
    <xdr:sp macro="" textlink="">
      <xdr:nvSpPr>
        <xdr:cNvPr id="313" name="楕円 312"/>
        <xdr:cNvSpPr/>
      </xdr:nvSpPr>
      <xdr:spPr>
        <a:xfrm>
          <a:off x="10426700" y="14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118826</xdr:rowOff>
    </xdr:from>
    <xdr:ext cx="469744" cy="259045"/>
    <xdr:sp macro="" textlink="">
      <xdr:nvSpPr>
        <xdr:cNvPr id="314" name="【公営住宅】&#10;一人当たり面積該当値テキスト"/>
        <xdr:cNvSpPr txBox="1"/>
      </xdr:nvSpPr>
      <xdr:spPr>
        <a:xfrm>
          <a:off x="10515600" y="145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32449</xdr:rowOff>
    </xdr:from>
    <xdr:to>
      <xdr:col>50</xdr:col>
      <xdr:colOff>165100</xdr:colOff>
      <xdr:row>85</xdr:row>
      <xdr:rowOff>134049</xdr:rowOff>
    </xdr:to>
    <xdr:sp macro="" textlink="">
      <xdr:nvSpPr>
        <xdr:cNvPr id="315" name="楕円 314"/>
        <xdr:cNvSpPr/>
      </xdr:nvSpPr>
      <xdr:spPr>
        <a:xfrm>
          <a:off x="9588500" y="14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83249</xdr:rowOff>
    </xdr:from>
    <xdr:to>
      <xdr:col>55</xdr:col>
      <xdr:colOff>0</xdr:colOff>
      <xdr:row>85</xdr:row>
      <xdr:rowOff>83249</xdr:rowOff>
    </xdr:to>
    <xdr:cxnSp macro="">
      <xdr:nvCxnSpPr>
        <xdr:cNvPr id="316" name="直線コネクタ 315"/>
        <xdr:cNvCxnSpPr/>
      </xdr:nvCxnSpPr>
      <xdr:spPr>
        <a:xfrm>
          <a:off x="9639300" y="146564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32449</xdr:rowOff>
    </xdr:from>
    <xdr:to>
      <xdr:col>46</xdr:col>
      <xdr:colOff>38100</xdr:colOff>
      <xdr:row>85</xdr:row>
      <xdr:rowOff>134049</xdr:rowOff>
    </xdr:to>
    <xdr:sp macro="" textlink="">
      <xdr:nvSpPr>
        <xdr:cNvPr id="317" name="楕円 316"/>
        <xdr:cNvSpPr/>
      </xdr:nvSpPr>
      <xdr:spPr>
        <a:xfrm>
          <a:off x="8699500" y="14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83249</xdr:rowOff>
    </xdr:from>
    <xdr:to>
      <xdr:col>50</xdr:col>
      <xdr:colOff>114300</xdr:colOff>
      <xdr:row>85</xdr:row>
      <xdr:rowOff>83249</xdr:rowOff>
    </xdr:to>
    <xdr:cxnSp macro="">
      <xdr:nvCxnSpPr>
        <xdr:cNvPr id="318" name="直線コネクタ 317"/>
        <xdr:cNvCxnSpPr/>
      </xdr:nvCxnSpPr>
      <xdr:spPr>
        <a:xfrm>
          <a:off x="8750300" y="1465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20"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321" name="n_3aveValue【公営住宅】&#10;一人当たり面積"/>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125176</xdr:rowOff>
    </xdr:from>
    <xdr:ext cx="469744" cy="259045"/>
    <xdr:sp macro="" textlink="">
      <xdr:nvSpPr>
        <xdr:cNvPr id="322" name="n_1mainValue【公営住宅】&#10;一人当たり面積"/>
        <xdr:cNvSpPr txBox="1"/>
      </xdr:nvSpPr>
      <xdr:spPr>
        <a:xfrm>
          <a:off x="9391727" y="146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125176</xdr:rowOff>
    </xdr:from>
    <xdr:ext cx="469744" cy="259045"/>
    <xdr:sp macro="" textlink="">
      <xdr:nvSpPr>
        <xdr:cNvPr id="323" name="n_2mainValue【公営住宅】&#10;一人当たり面積"/>
        <xdr:cNvSpPr txBox="1"/>
      </xdr:nvSpPr>
      <xdr:spPr>
        <a:xfrm>
          <a:off x="8515427" y="146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9"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3" name="フローチャート: 判断 37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160655</xdr:rowOff>
    </xdr:from>
    <xdr:to>
      <xdr:col>85</xdr:col>
      <xdr:colOff>177800</xdr:colOff>
      <xdr:row>40</xdr:row>
      <xdr:rowOff>90805</xdr:rowOff>
    </xdr:to>
    <xdr:sp macro="" textlink="">
      <xdr:nvSpPr>
        <xdr:cNvPr id="379" name="楕円 378"/>
        <xdr:cNvSpPr/>
      </xdr:nvSpPr>
      <xdr:spPr>
        <a:xfrm>
          <a:off x="16268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139082</xdr:rowOff>
    </xdr:from>
    <xdr:ext cx="405111" cy="259045"/>
    <xdr:sp macro="" textlink="">
      <xdr:nvSpPr>
        <xdr:cNvPr id="380" name="【認定こども園・幼稚園・保育所】&#10;有形固定資産減価償却率該当値テキスト"/>
        <xdr:cNvSpPr txBox="1"/>
      </xdr:nvSpPr>
      <xdr:spPr>
        <a:xfrm>
          <a:off x="163576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81" name="楕円 380"/>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40005</xdr:rowOff>
    </xdr:from>
    <xdr:to>
      <xdr:col>85</xdr:col>
      <xdr:colOff>127000</xdr:colOff>
      <xdr:row>40</xdr:row>
      <xdr:rowOff>76200</xdr:rowOff>
    </xdr:to>
    <xdr:cxnSp macro="">
      <xdr:nvCxnSpPr>
        <xdr:cNvPr id="382" name="直線コネクタ 381"/>
        <xdr:cNvCxnSpPr/>
      </xdr:nvCxnSpPr>
      <xdr:spPr>
        <a:xfrm flipV="1">
          <a:off x="15481300" y="6898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383" name="楕円 382"/>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112395</xdr:rowOff>
    </xdr:to>
    <xdr:cxnSp macro="">
      <xdr:nvCxnSpPr>
        <xdr:cNvPr id="384" name="直線コネクタ 383"/>
        <xdr:cNvCxnSpPr/>
      </xdr:nvCxnSpPr>
      <xdr:spPr>
        <a:xfrm flipV="1">
          <a:off x="14592300" y="693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8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8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87"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88"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389" name="n_2mainValue【認定こども園・幼稚園・保育所】&#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16"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20" name="フローチャート: 判断 419"/>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426" name="楕円 425"/>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427" name="【認定こども園・幼稚園・保育所】&#10;一人当たり面積該当値テキスト"/>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428" name="楕円 427"/>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131064</xdr:rowOff>
    </xdr:to>
    <xdr:cxnSp macro="">
      <xdr:nvCxnSpPr>
        <xdr:cNvPr id="429" name="直線コネクタ 428"/>
        <xdr:cNvCxnSpPr/>
      </xdr:nvCxnSpPr>
      <xdr:spPr>
        <a:xfrm>
          <a:off x="21323300" y="6984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30" name="楕円 429"/>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431" name="直線コネクタ 430"/>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2"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3"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34"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35"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36"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6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xdr:nvSpPr>
        <xdr:cNvPr id="470" name="フローチャート: 判断 469"/>
        <xdr:cNvSpPr/>
      </xdr:nvSpPr>
      <xdr:spPr>
        <a:xfrm>
          <a:off x="13652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25400</xdr:rowOff>
    </xdr:from>
    <xdr:to>
      <xdr:col>85</xdr:col>
      <xdr:colOff>177800</xdr:colOff>
      <xdr:row>57</xdr:row>
      <xdr:rowOff>127000</xdr:rowOff>
    </xdr:to>
    <xdr:sp macro="" textlink="">
      <xdr:nvSpPr>
        <xdr:cNvPr id="476" name="楕円 475"/>
        <xdr:cNvSpPr/>
      </xdr:nvSpPr>
      <xdr:spPr>
        <a:xfrm>
          <a:off x="16268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111777</xdr:rowOff>
    </xdr:from>
    <xdr:ext cx="405111" cy="259045"/>
    <xdr:sp macro="" textlink="">
      <xdr:nvSpPr>
        <xdr:cNvPr id="477" name="【学校施設】&#10;有形固定資産減価償却率該当値テキスト"/>
        <xdr:cNvSpPr txBox="1"/>
      </xdr:nvSpPr>
      <xdr:spPr>
        <a:xfrm>
          <a:off x="16357600"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478" name="楕円 477"/>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76200</xdr:rowOff>
    </xdr:from>
    <xdr:to>
      <xdr:col>85</xdr:col>
      <xdr:colOff>127000</xdr:colOff>
      <xdr:row>57</xdr:row>
      <xdr:rowOff>99060</xdr:rowOff>
    </xdr:to>
    <xdr:cxnSp macro="">
      <xdr:nvCxnSpPr>
        <xdr:cNvPr id="479" name="直線コネクタ 478"/>
        <xdr:cNvCxnSpPr/>
      </xdr:nvCxnSpPr>
      <xdr:spPr>
        <a:xfrm flipV="1">
          <a:off x="15481300" y="9848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480" name="楕円 479"/>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152400</xdr:rowOff>
    </xdr:to>
    <xdr:cxnSp macro="">
      <xdr:nvCxnSpPr>
        <xdr:cNvPr id="481" name="直線コネクタ 480"/>
        <xdr:cNvCxnSpPr/>
      </xdr:nvCxnSpPr>
      <xdr:spPr>
        <a:xfrm flipV="1">
          <a:off x="14592300" y="98717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82"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83"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113047</xdr:rowOff>
    </xdr:from>
    <xdr:ext cx="405111" cy="259045"/>
    <xdr:sp macro="" textlink="">
      <xdr:nvSpPr>
        <xdr:cNvPr id="484" name="n_3aveValue【学校施設】&#10;有形固定資産減価償却率"/>
        <xdr:cNvSpPr txBox="1"/>
      </xdr:nvSpPr>
      <xdr:spPr>
        <a:xfrm>
          <a:off x="13500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485" name="n_1mainValue【学校施設】&#10;有形固定資産減価償却率"/>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486" name="n_2mainValue【学校施設】&#10;有形固定資産減価償却率"/>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18"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522" name="フローチャート: 判断 521"/>
        <xdr:cNvSpPr/>
      </xdr:nvSpPr>
      <xdr:spPr>
        <a:xfrm>
          <a:off x="19494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528" name="楕円 527"/>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100710</xdr:rowOff>
    </xdr:from>
    <xdr:ext cx="469744" cy="259045"/>
    <xdr:sp macro="" textlink="">
      <xdr:nvSpPr>
        <xdr:cNvPr id="529" name="【学校施設】&#10;一人当たり面積該当値テキスト"/>
        <xdr:cNvSpPr txBox="1"/>
      </xdr:nvSpPr>
      <xdr:spPr>
        <a:xfrm>
          <a:off x="22199600"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113574</xdr:rowOff>
    </xdr:from>
    <xdr:to>
      <xdr:col>112</xdr:col>
      <xdr:colOff>38100</xdr:colOff>
      <xdr:row>63</xdr:row>
      <xdr:rowOff>43724</xdr:rowOff>
    </xdr:to>
    <xdr:sp macro="" textlink="">
      <xdr:nvSpPr>
        <xdr:cNvPr id="530" name="楕円 529"/>
        <xdr:cNvSpPr/>
      </xdr:nvSpPr>
      <xdr:spPr>
        <a:xfrm>
          <a:off x="21272500" y="107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164374</xdr:rowOff>
    </xdr:from>
    <xdr:to>
      <xdr:col>116</xdr:col>
      <xdr:colOff>63500</xdr:colOff>
      <xdr:row>63</xdr:row>
      <xdr:rowOff>1633</xdr:rowOff>
    </xdr:to>
    <xdr:cxnSp macro="">
      <xdr:nvCxnSpPr>
        <xdr:cNvPr id="531" name="直線コネクタ 530"/>
        <xdr:cNvCxnSpPr/>
      </xdr:nvCxnSpPr>
      <xdr:spPr>
        <a:xfrm>
          <a:off x="21323300" y="1079427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105954</xdr:rowOff>
    </xdr:from>
    <xdr:to>
      <xdr:col>107</xdr:col>
      <xdr:colOff>101600</xdr:colOff>
      <xdr:row>63</xdr:row>
      <xdr:rowOff>36104</xdr:rowOff>
    </xdr:to>
    <xdr:sp macro="" textlink="">
      <xdr:nvSpPr>
        <xdr:cNvPr id="532" name="楕円 531"/>
        <xdr:cNvSpPr/>
      </xdr:nvSpPr>
      <xdr:spPr>
        <a:xfrm>
          <a:off x="2038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156754</xdr:rowOff>
    </xdr:from>
    <xdr:to>
      <xdr:col>111</xdr:col>
      <xdr:colOff>177800</xdr:colOff>
      <xdr:row>62</xdr:row>
      <xdr:rowOff>164374</xdr:rowOff>
    </xdr:to>
    <xdr:cxnSp macro="">
      <xdr:nvCxnSpPr>
        <xdr:cNvPr id="533" name="直線コネクタ 532"/>
        <xdr:cNvCxnSpPr/>
      </xdr:nvCxnSpPr>
      <xdr:spPr>
        <a:xfrm>
          <a:off x="20434300" y="107866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3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54264</xdr:rowOff>
    </xdr:from>
    <xdr:ext cx="469744" cy="259045"/>
    <xdr:sp macro="" textlink="">
      <xdr:nvSpPr>
        <xdr:cNvPr id="536" name="n_3aveValue【学校施設】&#10;一人当たり面積"/>
        <xdr:cNvSpPr txBox="1"/>
      </xdr:nvSpPr>
      <xdr:spPr>
        <a:xfrm>
          <a:off x="19310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34851</xdr:rowOff>
    </xdr:from>
    <xdr:ext cx="469744" cy="259045"/>
    <xdr:sp macro="" textlink="">
      <xdr:nvSpPr>
        <xdr:cNvPr id="537" name="n_1mainValue【学校施設】&#10;一人当たり面積"/>
        <xdr:cNvSpPr txBox="1"/>
      </xdr:nvSpPr>
      <xdr:spPr>
        <a:xfrm>
          <a:off x="21075727" y="108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27231</xdr:rowOff>
    </xdr:from>
    <xdr:ext cx="469744" cy="259045"/>
    <xdr:sp macro="" textlink="">
      <xdr:nvSpPr>
        <xdr:cNvPr id="538" name="n_2mainValue【学校施設】&#10;一人当たり面積"/>
        <xdr:cNvSpPr txBox="1"/>
      </xdr:nvSpPr>
      <xdr:spPr>
        <a:xfrm>
          <a:off x="20199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4" name="直線コネクタ 56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6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66" name="直線コネクタ 56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6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0" name="フローチャート: 判断 56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1" name="フローチャート: 判断 57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2" name="フローチャート: 判断 57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573" name="フローチャート: 判断 572"/>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79" name="楕円 578"/>
        <xdr:cNvSpPr/>
      </xdr:nvSpPr>
      <xdr:spPr>
        <a:xfrm>
          <a:off x="16268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85289</xdr:rowOff>
    </xdr:from>
    <xdr:ext cx="405111" cy="259045"/>
    <xdr:sp macro="" textlink="">
      <xdr:nvSpPr>
        <xdr:cNvPr id="580" name="【児童館】&#10;有形固定資産減価償却率該当値テキスト"/>
        <xdr:cNvSpPr txBox="1"/>
      </xdr:nvSpPr>
      <xdr:spPr>
        <a:xfrm>
          <a:off x="16357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581" name="楕円 580"/>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80</xdr:row>
      <xdr:rowOff>121376</xdr:rowOff>
    </xdr:to>
    <xdr:cxnSp macro="">
      <xdr:nvCxnSpPr>
        <xdr:cNvPr id="582" name="直線コネクタ 581"/>
        <xdr:cNvCxnSpPr/>
      </xdr:nvCxnSpPr>
      <xdr:spPr>
        <a:xfrm flipV="1">
          <a:off x="15481300" y="138292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583" name="楕円 582"/>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139337</xdr:rowOff>
    </xdr:to>
    <xdr:cxnSp macro="">
      <xdr:nvCxnSpPr>
        <xdr:cNvPr id="584" name="直線コネクタ 583"/>
        <xdr:cNvCxnSpPr/>
      </xdr:nvCxnSpPr>
      <xdr:spPr>
        <a:xfrm flipV="1">
          <a:off x="14592300" y="138373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85"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86"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587" name="n_3aveValue【児童館】&#10;有形固定資産減価償却率"/>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588" name="n_1mainValue【児童館】&#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589" name="n_2mainValue【児童館】&#10;有形固定資産減価償却率"/>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3" name="直線コネクタ 612"/>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4"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5" name="直線コネクタ 61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7" name="直線コネクタ 6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9" name="フローチャート: 判断 61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20" name="フローチャート: 判断 619"/>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2" name="フローチャート: 判断 621"/>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8" name="楕円 62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29"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30" name="楕円 62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31" name="直線コネクタ 630"/>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32" name="楕円 63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33" name="直線コネクタ 632"/>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34"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6"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37"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8"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61" name="直線コネクタ 660"/>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62"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63" name="直線コネクタ 662"/>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4"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666"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7" name="フローチャート: 判断 666"/>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9" name="フローチャート: 判断 668"/>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70" name="フローチャート: 判断 669"/>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76" name="楕円 675"/>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111777</xdr:rowOff>
    </xdr:from>
    <xdr:ext cx="405111" cy="259045"/>
    <xdr:sp macro="" textlink="">
      <xdr:nvSpPr>
        <xdr:cNvPr id="677" name="【公民館】&#10;有形固定資産減価償却率該当値テキスト"/>
        <xdr:cNvSpPr txBox="1"/>
      </xdr:nvSpPr>
      <xdr:spPr>
        <a:xfrm>
          <a:off x="16357600"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78" name="楕円 677"/>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121920</xdr:rowOff>
    </xdr:to>
    <xdr:cxnSp macro="">
      <xdr:nvCxnSpPr>
        <xdr:cNvPr id="679" name="直線コネクタ 678"/>
        <xdr:cNvCxnSpPr/>
      </xdr:nvCxnSpPr>
      <xdr:spPr>
        <a:xfrm flipV="1">
          <a:off x="15481300" y="18249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100837</xdr:rowOff>
    </xdr:from>
    <xdr:to>
      <xdr:col>76</xdr:col>
      <xdr:colOff>165100</xdr:colOff>
      <xdr:row>107</xdr:row>
      <xdr:rowOff>30987</xdr:rowOff>
    </xdr:to>
    <xdr:sp macro="" textlink="">
      <xdr:nvSpPr>
        <xdr:cNvPr id="680" name="楕円 679"/>
        <xdr:cNvSpPr/>
      </xdr:nvSpPr>
      <xdr:spPr>
        <a:xfrm>
          <a:off x="14541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151637</xdr:rowOff>
    </xdr:to>
    <xdr:cxnSp macro="">
      <xdr:nvCxnSpPr>
        <xdr:cNvPr id="681" name="直線コネクタ 680"/>
        <xdr:cNvCxnSpPr/>
      </xdr:nvCxnSpPr>
      <xdr:spPr>
        <a:xfrm flipV="1">
          <a:off x="14592300" y="182956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2"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83"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684"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685"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22114</xdr:rowOff>
    </xdr:from>
    <xdr:ext cx="405111" cy="259045"/>
    <xdr:sp macro="" textlink="">
      <xdr:nvSpPr>
        <xdr:cNvPr id="686" name="n_2mainValue【公民館】&#10;有形固定資産減価償却率"/>
        <xdr:cNvSpPr txBox="1"/>
      </xdr:nvSpPr>
      <xdr:spPr>
        <a:xfrm>
          <a:off x="143897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10" name="直線コネクタ 709"/>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2" name="直線コネクタ 71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3"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4" name="直線コネクタ 71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1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6" name="フローチャート: 判断 71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17" name="フローチャート: 判断 716"/>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8" name="フローチャート: 判断 71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719" name="フローチャート: 判断 718"/>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725" name="楕円 724"/>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726" name="【公民館】&#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727" name="楕円 726"/>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728" name="直線コネクタ 727"/>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729" name="楕円 728"/>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57150</xdr:rowOff>
    </xdr:to>
    <xdr:cxnSp macro="">
      <xdr:nvCxnSpPr>
        <xdr:cNvPr id="730" name="直線コネクタ 729"/>
        <xdr:cNvCxnSpPr/>
      </xdr:nvCxnSpPr>
      <xdr:spPr>
        <a:xfrm>
          <a:off x="20434300" y="1835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31"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2"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733" name="n_3ave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734"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735" name="n_2mainValue【公民館】&#10;一人当たり面積"/>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学校施設、児童館、消防施設、庁舎であり、一方特に低くなっている施設は、認定こども園・幼稚園・保育所、公民館、福祉施設、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いもののうち、庁舎については、令和５年度中の竣工を目指しており、庁舎の移転が完了するまでの間は現在の状態が続く予定である。その他の施設についても、令和２年度中の策定を目指している個別施設計画に基づき、計画的な改修を進めていきたい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121,443
118,651
11.30
47,375,675
45,561,171
1,814,504
22,139,864
21,510,530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6" name="フローチャート: 判断 65"/>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2" name="楕円 71"/>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3"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4" name="楕円 73"/>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102326</xdr:rowOff>
    </xdr:to>
    <xdr:cxnSp macro="">
      <xdr:nvCxnSpPr>
        <xdr:cNvPr id="75" name="直線コネクタ 74"/>
        <xdr:cNvCxnSpPr/>
      </xdr:nvCxnSpPr>
      <xdr:spPr>
        <a:xfrm flipV="1">
          <a:off x="3797300" y="65945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6" name="楕円 75"/>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102326</xdr:rowOff>
    </xdr:to>
    <xdr:cxnSp macro="">
      <xdr:nvCxnSpPr>
        <xdr:cNvPr id="77" name="直線コネクタ 76"/>
        <xdr:cNvCxnSpPr/>
      </xdr:nvCxnSpPr>
      <xdr:spPr>
        <a:xfrm>
          <a:off x="2908300" y="65455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0" name="n_3aveValue【図書館】&#10;有形固定資産減価償却率"/>
        <xdr:cNvSpPr txBox="1"/>
      </xdr:nvSpPr>
      <xdr:spPr>
        <a:xfrm>
          <a:off x="1816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81" name="n_1mainValue【図書館】&#10;有形固定資産減価償却率"/>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2" name="n_2mainValue【図書館】&#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17" name="フローチャート: 判断 116"/>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23" name="楕円 122"/>
        <xdr:cNvSpPr/>
      </xdr:nvSpPr>
      <xdr:spPr>
        <a:xfrm>
          <a:off x="10426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123570</xdr:rowOff>
    </xdr:from>
    <xdr:ext cx="469744" cy="259045"/>
    <xdr:sp macro="" textlink="">
      <xdr:nvSpPr>
        <xdr:cNvPr id="124" name="【図書館】&#10;一人当たり面積該当値テキスト"/>
        <xdr:cNvSpPr txBox="1"/>
      </xdr:nvSpPr>
      <xdr:spPr>
        <a:xfrm>
          <a:off x="10515600"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145143</xdr:rowOff>
    </xdr:from>
    <xdr:to>
      <xdr:col>50</xdr:col>
      <xdr:colOff>165100</xdr:colOff>
      <xdr:row>41</xdr:row>
      <xdr:rowOff>75293</xdr:rowOff>
    </xdr:to>
    <xdr:sp macro="" textlink="">
      <xdr:nvSpPr>
        <xdr:cNvPr id="125" name="楕円 124"/>
        <xdr:cNvSpPr/>
      </xdr:nvSpPr>
      <xdr:spPr>
        <a:xfrm>
          <a:off x="9588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41</xdr:row>
      <xdr:rowOff>24493</xdr:rowOff>
    </xdr:to>
    <xdr:cxnSp macro="">
      <xdr:nvCxnSpPr>
        <xdr:cNvPr id="126" name="直線コネクタ 125"/>
        <xdr:cNvCxnSpPr/>
      </xdr:nvCxnSpPr>
      <xdr:spPr>
        <a:xfrm>
          <a:off x="96393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145143</xdr:rowOff>
    </xdr:from>
    <xdr:to>
      <xdr:col>46</xdr:col>
      <xdr:colOff>38100</xdr:colOff>
      <xdr:row>41</xdr:row>
      <xdr:rowOff>75293</xdr:rowOff>
    </xdr:to>
    <xdr:sp macro="" textlink="">
      <xdr:nvSpPr>
        <xdr:cNvPr id="127" name="楕円 126"/>
        <xdr:cNvSpPr/>
      </xdr:nvSpPr>
      <xdr:spPr>
        <a:xfrm>
          <a:off x="8699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24493</xdr:rowOff>
    </xdr:from>
    <xdr:to>
      <xdr:col>50</xdr:col>
      <xdr:colOff>114300</xdr:colOff>
      <xdr:row>41</xdr:row>
      <xdr:rowOff>24493</xdr:rowOff>
    </xdr:to>
    <xdr:cxnSp macro="">
      <xdr:nvCxnSpPr>
        <xdr:cNvPr id="128" name="直線コネクタ 127"/>
        <xdr:cNvCxnSpPr/>
      </xdr:nvCxnSpPr>
      <xdr:spPr>
        <a:xfrm>
          <a:off x="8750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31" name="n_3aveValue【図書館】&#10;一人当たり面積"/>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66420</xdr:rowOff>
    </xdr:from>
    <xdr:ext cx="469744" cy="259045"/>
    <xdr:sp macro="" textlink="">
      <xdr:nvSpPr>
        <xdr:cNvPr id="132" name="n_1mainValue【図書館】&#10;一人当たり面積"/>
        <xdr:cNvSpPr txBox="1"/>
      </xdr:nvSpPr>
      <xdr:spPr>
        <a:xfrm>
          <a:off x="9391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66420</xdr:rowOff>
    </xdr:from>
    <xdr:ext cx="469744" cy="259045"/>
    <xdr:sp macro="" textlink="">
      <xdr:nvSpPr>
        <xdr:cNvPr id="133" name="n_2mainValue【図書館】&#10;一人当たり面積"/>
        <xdr:cNvSpPr txBox="1"/>
      </xdr:nvSpPr>
      <xdr:spPr>
        <a:xfrm>
          <a:off x="8515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7" name="フローチャート: 判断 166"/>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楕円 172"/>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4" name="【体育館・プー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75" name="楕円 174"/>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34290</xdr:rowOff>
    </xdr:to>
    <xdr:cxnSp macro="">
      <xdr:nvCxnSpPr>
        <xdr:cNvPr id="176" name="直線コネクタ 175"/>
        <xdr:cNvCxnSpPr/>
      </xdr:nvCxnSpPr>
      <xdr:spPr>
        <a:xfrm flipV="1">
          <a:off x="3797300" y="10287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77" name="楕円 176"/>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78105</xdr:rowOff>
    </xdr:to>
    <xdr:cxnSp macro="">
      <xdr:nvCxnSpPr>
        <xdr:cNvPr id="178" name="直線コネクタ 177"/>
        <xdr:cNvCxnSpPr/>
      </xdr:nvCxnSpPr>
      <xdr:spPr>
        <a:xfrm flipV="1">
          <a:off x="2908300" y="1032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9"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82" name="n_1main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3" name="n_2main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162560</xdr:rowOff>
    </xdr:from>
    <xdr:to>
      <xdr:col>41</xdr:col>
      <xdr:colOff>101600</xdr:colOff>
      <xdr:row>61</xdr:row>
      <xdr:rowOff>92710</xdr:rowOff>
    </xdr:to>
    <xdr:sp macro="" textlink="">
      <xdr:nvSpPr>
        <xdr:cNvPr id="216" name="フローチャート: 判断 215"/>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22" name="楕円 221"/>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23" name="【体育館・プール】&#10;一人当たり面積該当値テキスト"/>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24" name="楕円 223"/>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87630</xdr:rowOff>
    </xdr:to>
    <xdr:cxnSp macro="">
      <xdr:nvCxnSpPr>
        <xdr:cNvPr id="225" name="直線コネクタ 224"/>
        <xdr:cNvCxnSpPr/>
      </xdr:nvCxnSpPr>
      <xdr:spPr>
        <a:xfrm>
          <a:off x="9639300" y="1071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26" name="楕円 225"/>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83820</xdr:rowOff>
    </xdr:to>
    <xdr:cxnSp macro="">
      <xdr:nvCxnSpPr>
        <xdr:cNvPr id="227" name="直線コネクタ 226"/>
        <xdr:cNvCxnSpPr/>
      </xdr:nvCxnSpPr>
      <xdr:spPr>
        <a:xfrm>
          <a:off x="8750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29"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30" name="n_3aveValue【体育館・プール】&#10;一人当たり面積"/>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31"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32" name="n_2mainValue【体育館・プール】&#10;一人当たり面積"/>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62"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6" name="フローチャート: 判断 265"/>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272" name="楕円 271"/>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146066</xdr:rowOff>
    </xdr:from>
    <xdr:ext cx="405111" cy="259045"/>
    <xdr:sp macro="" textlink="">
      <xdr:nvSpPr>
        <xdr:cNvPr id="273" name="【福祉施設】&#10;有形固定資産減価償却率該当値テキスト"/>
        <xdr:cNvSpPr txBox="1"/>
      </xdr:nvSpPr>
      <xdr:spPr>
        <a:xfrm>
          <a:off x="4673600" y="1437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74" name="楕円 273"/>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152400</xdr:rowOff>
    </xdr:to>
    <xdr:cxnSp macro="">
      <xdr:nvCxnSpPr>
        <xdr:cNvPr id="275" name="直線コネクタ 274"/>
        <xdr:cNvCxnSpPr/>
      </xdr:nvCxnSpPr>
      <xdr:spPr>
        <a:xfrm flipV="1">
          <a:off x="3797300" y="145122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276" name="楕円 275"/>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5714</xdr:rowOff>
    </xdr:to>
    <xdr:cxnSp macro="">
      <xdr:nvCxnSpPr>
        <xdr:cNvPr id="277" name="直線コネクタ 276"/>
        <xdr:cNvCxnSpPr/>
      </xdr:nvCxnSpPr>
      <xdr:spPr>
        <a:xfrm flipV="1">
          <a:off x="2908300" y="14554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0"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81" name="n_1mainValue【福祉施設】&#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282" name="n_2mainValue【福祉施設】&#10;有形固定資産減価償却率"/>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11"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107950</xdr:rowOff>
    </xdr:from>
    <xdr:to>
      <xdr:col>41</xdr:col>
      <xdr:colOff>101600</xdr:colOff>
      <xdr:row>82</xdr:row>
      <xdr:rowOff>38100</xdr:rowOff>
    </xdr:to>
    <xdr:sp macro="" textlink="">
      <xdr:nvSpPr>
        <xdr:cNvPr id="315" name="フローチャート: 判断 314"/>
        <xdr:cNvSpPr/>
      </xdr:nvSpPr>
      <xdr:spPr>
        <a:xfrm>
          <a:off x="7810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21" name="楕円 320"/>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22"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23" name="楕円 322"/>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24" name="直線コネクタ 323"/>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25" name="楕円 324"/>
        <xdr:cNvSpPr/>
      </xdr:nvSpPr>
      <xdr:spPr>
        <a:xfrm>
          <a:off x="8699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31750</xdr:rowOff>
    </xdr:from>
    <xdr:to>
      <xdr:col>50</xdr:col>
      <xdr:colOff>114300</xdr:colOff>
      <xdr:row>84</xdr:row>
      <xdr:rowOff>88900</xdr:rowOff>
    </xdr:to>
    <xdr:cxnSp macro="">
      <xdr:nvCxnSpPr>
        <xdr:cNvPr id="326" name="直線コネクタ 325"/>
        <xdr:cNvCxnSpPr/>
      </xdr:nvCxnSpPr>
      <xdr:spPr>
        <a:xfrm>
          <a:off x="8750300" y="1426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28"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54627</xdr:rowOff>
    </xdr:from>
    <xdr:ext cx="469744" cy="259045"/>
    <xdr:sp macro="" textlink="">
      <xdr:nvSpPr>
        <xdr:cNvPr id="329" name="n_3aveValue【福祉施設】&#10;一人当たり面積"/>
        <xdr:cNvSpPr txBox="1"/>
      </xdr:nvSpPr>
      <xdr:spPr>
        <a:xfrm>
          <a:off x="7626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30"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31" name="n_2main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66" name="フローチャート: 判断 365"/>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372" name="楕円 371"/>
        <xdr:cNvSpPr/>
      </xdr:nvSpPr>
      <xdr:spPr>
        <a:xfrm>
          <a:off x="4584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373" name="【市民会館】&#10;有形固定資産減価償却率該当値テキスト"/>
        <xdr:cNvSpPr txBox="1"/>
      </xdr:nvSpPr>
      <xdr:spPr>
        <a:xfrm>
          <a:off x="4673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374" name="楕円 373"/>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130084</xdr:rowOff>
    </xdr:from>
    <xdr:to>
      <xdr:col>24</xdr:col>
      <xdr:colOff>63500</xdr:colOff>
      <xdr:row>106</xdr:row>
      <xdr:rowOff>166007</xdr:rowOff>
    </xdr:to>
    <xdr:cxnSp macro="">
      <xdr:nvCxnSpPr>
        <xdr:cNvPr id="375" name="直線コネクタ 374"/>
        <xdr:cNvCxnSpPr/>
      </xdr:nvCxnSpPr>
      <xdr:spPr>
        <a:xfrm flipV="1">
          <a:off x="3797300" y="183037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376" name="楕円 375"/>
        <xdr:cNvSpPr/>
      </xdr:nvSpPr>
      <xdr:spPr>
        <a:xfrm>
          <a:off x="2857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166007</xdr:rowOff>
    </xdr:from>
    <xdr:to>
      <xdr:col>19</xdr:col>
      <xdr:colOff>177800</xdr:colOff>
      <xdr:row>107</xdr:row>
      <xdr:rowOff>28848</xdr:rowOff>
    </xdr:to>
    <xdr:cxnSp macro="">
      <xdr:nvCxnSpPr>
        <xdr:cNvPr id="377" name="直線コネクタ 376"/>
        <xdr:cNvCxnSpPr/>
      </xdr:nvCxnSpPr>
      <xdr:spPr>
        <a:xfrm flipV="1">
          <a:off x="2908300" y="183397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78"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79"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380" name="n_3ave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381" name="n_1mainValue【市民会館】&#10;有形固定資産減価償却率"/>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382" name="n_2mainValue【市民会館】&#10;有形固定資産減価償却率"/>
        <xdr:cNvSpPr txBox="1"/>
      </xdr:nvSpPr>
      <xdr:spPr>
        <a:xfrm>
          <a:off x="2705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09"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144272</xdr:rowOff>
    </xdr:from>
    <xdr:to>
      <xdr:col>41</xdr:col>
      <xdr:colOff>101600</xdr:colOff>
      <xdr:row>105</xdr:row>
      <xdr:rowOff>74422</xdr:rowOff>
    </xdr:to>
    <xdr:sp macro="" textlink="">
      <xdr:nvSpPr>
        <xdr:cNvPr id="413" name="フローチャート: 判断 412"/>
        <xdr:cNvSpPr/>
      </xdr:nvSpPr>
      <xdr:spPr>
        <a:xfrm>
          <a:off x="7810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19" name="楕円 418"/>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166133</xdr:rowOff>
    </xdr:from>
    <xdr:ext cx="469744" cy="259045"/>
    <xdr:sp macro="" textlink="">
      <xdr:nvSpPr>
        <xdr:cNvPr id="420" name="【市民会館】&#10;一人当たり面積該当値テキスト"/>
        <xdr:cNvSpPr txBox="1"/>
      </xdr:nvSpPr>
      <xdr:spPr>
        <a:xfrm>
          <a:off x="10515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21" name="楕円 420"/>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67056</xdr:rowOff>
    </xdr:to>
    <xdr:cxnSp macro="">
      <xdr:nvCxnSpPr>
        <xdr:cNvPr id="422" name="直線コネクタ 421"/>
        <xdr:cNvCxnSpPr/>
      </xdr:nvCxnSpPr>
      <xdr:spPr>
        <a:xfrm>
          <a:off x="9639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23" name="楕円 422"/>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62485</xdr:rowOff>
    </xdr:to>
    <xdr:cxnSp macro="">
      <xdr:nvCxnSpPr>
        <xdr:cNvPr id="424" name="直線コネクタ 423"/>
        <xdr:cNvCxnSpPr/>
      </xdr:nvCxnSpPr>
      <xdr:spPr>
        <a:xfrm>
          <a:off x="8750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2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26"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90949</xdr:rowOff>
    </xdr:from>
    <xdr:ext cx="469744" cy="259045"/>
    <xdr:sp macro="" textlink="">
      <xdr:nvSpPr>
        <xdr:cNvPr id="427" name="n_3aveValue【市民会館】&#10;一人当たり面積"/>
        <xdr:cNvSpPr txBox="1"/>
      </xdr:nvSpPr>
      <xdr:spPr>
        <a:xfrm>
          <a:off x="7626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28" name="n_1mainValue【市民会館】&#10;一人当たり面積"/>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104412</xdr:rowOff>
    </xdr:from>
    <xdr:ext cx="469744" cy="259045"/>
    <xdr:sp macro="" textlink="">
      <xdr:nvSpPr>
        <xdr:cNvPr id="429" name="n_2mainValue【市民会館】&#10;一人当たり面積"/>
        <xdr:cNvSpPr txBox="1"/>
      </xdr:nvSpPr>
      <xdr:spPr>
        <a:xfrm>
          <a:off x="8515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60"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51526</xdr:rowOff>
    </xdr:from>
    <xdr:to>
      <xdr:col>72</xdr:col>
      <xdr:colOff>38100</xdr:colOff>
      <xdr:row>35</xdr:row>
      <xdr:rowOff>153126</xdr:rowOff>
    </xdr:to>
    <xdr:sp macro="" textlink="">
      <xdr:nvSpPr>
        <xdr:cNvPr id="464" name="フローチャート: 判断 463"/>
        <xdr:cNvSpPr/>
      </xdr:nvSpPr>
      <xdr:spPr>
        <a:xfrm>
          <a:off x="1365250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70" name="楕円 469"/>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98533</xdr:rowOff>
    </xdr:from>
    <xdr:ext cx="405111" cy="259045"/>
    <xdr:sp macro="" textlink="">
      <xdr:nvSpPr>
        <xdr:cNvPr id="471" name="【一般廃棄物処理施設】&#10;有形固定資産減価償却率該当値テキスト"/>
        <xdr:cNvSpPr txBox="1"/>
      </xdr:nvSpPr>
      <xdr:spPr>
        <a:xfrm>
          <a:off x="16357600"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472" name="楕円 471"/>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38644</xdr:rowOff>
    </xdr:to>
    <xdr:cxnSp macro="">
      <xdr:nvCxnSpPr>
        <xdr:cNvPr id="473" name="直線コネクタ 472"/>
        <xdr:cNvCxnSpPr/>
      </xdr:nvCxnSpPr>
      <xdr:spPr>
        <a:xfrm flipV="1">
          <a:off x="15481300" y="63431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474" name="楕円 473"/>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37</xdr:row>
      <xdr:rowOff>38644</xdr:rowOff>
    </xdr:to>
    <xdr:cxnSp macro="">
      <xdr:nvCxnSpPr>
        <xdr:cNvPr id="475" name="直線コネクタ 474"/>
        <xdr:cNvCxnSpPr/>
      </xdr:nvCxnSpPr>
      <xdr:spPr>
        <a:xfrm>
          <a:off x="14592300" y="62679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476"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77"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478" name="n_3aveValue【一般廃棄物処理施設】&#10;有形固定資産減価償却率"/>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80571</xdr:rowOff>
    </xdr:from>
    <xdr:ext cx="405111" cy="259045"/>
    <xdr:sp macro="" textlink="">
      <xdr:nvSpPr>
        <xdr:cNvPr id="479" name="n_1main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137721</xdr:rowOff>
    </xdr:from>
    <xdr:ext cx="405111" cy="259045"/>
    <xdr:sp macro="" textlink="">
      <xdr:nvSpPr>
        <xdr:cNvPr id="480" name="n_2mainValue【一般廃棄物処理施設】&#10;有形固定資産減価償却率"/>
        <xdr:cNvSpPr txBox="1"/>
      </xdr:nvSpPr>
      <xdr:spPr>
        <a:xfrm>
          <a:off x="14389744" y="630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07"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31797</xdr:rowOff>
    </xdr:from>
    <xdr:to>
      <xdr:col>102</xdr:col>
      <xdr:colOff>165100</xdr:colOff>
      <xdr:row>39</xdr:row>
      <xdr:rowOff>133397</xdr:rowOff>
    </xdr:to>
    <xdr:sp macro="" textlink="">
      <xdr:nvSpPr>
        <xdr:cNvPr id="511" name="フローチャート: 判断 510"/>
        <xdr:cNvSpPr/>
      </xdr:nvSpPr>
      <xdr:spPr>
        <a:xfrm>
          <a:off x="19494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61784</xdr:rowOff>
    </xdr:from>
    <xdr:to>
      <xdr:col>116</xdr:col>
      <xdr:colOff>114300</xdr:colOff>
      <xdr:row>41</xdr:row>
      <xdr:rowOff>163384</xdr:rowOff>
    </xdr:to>
    <xdr:sp macro="" textlink="">
      <xdr:nvSpPr>
        <xdr:cNvPr id="517" name="楕円 516"/>
        <xdr:cNvSpPr/>
      </xdr:nvSpPr>
      <xdr:spPr>
        <a:xfrm>
          <a:off x="22110700" y="70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148161</xdr:rowOff>
    </xdr:from>
    <xdr:ext cx="469744" cy="259045"/>
    <xdr:sp macro="" textlink="">
      <xdr:nvSpPr>
        <xdr:cNvPr id="518" name="【一般廃棄物処理施設】&#10;一人当たり有形固定資産（償却資産）額該当値テキスト"/>
        <xdr:cNvSpPr txBox="1"/>
      </xdr:nvSpPr>
      <xdr:spPr>
        <a:xfrm>
          <a:off x="22199600" y="700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61583</xdr:rowOff>
    </xdr:from>
    <xdr:to>
      <xdr:col>112</xdr:col>
      <xdr:colOff>38100</xdr:colOff>
      <xdr:row>41</xdr:row>
      <xdr:rowOff>163183</xdr:rowOff>
    </xdr:to>
    <xdr:sp macro="" textlink="">
      <xdr:nvSpPr>
        <xdr:cNvPr id="519" name="楕円 518"/>
        <xdr:cNvSpPr/>
      </xdr:nvSpPr>
      <xdr:spPr>
        <a:xfrm>
          <a:off x="21272500" y="70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112383</xdr:rowOff>
    </xdr:from>
    <xdr:to>
      <xdr:col>116</xdr:col>
      <xdr:colOff>63500</xdr:colOff>
      <xdr:row>41</xdr:row>
      <xdr:rowOff>112584</xdr:rowOff>
    </xdr:to>
    <xdr:cxnSp macro="">
      <xdr:nvCxnSpPr>
        <xdr:cNvPr id="520" name="直線コネクタ 519"/>
        <xdr:cNvCxnSpPr/>
      </xdr:nvCxnSpPr>
      <xdr:spPr>
        <a:xfrm>
          <a:off x="21323300" y="7141833"/>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64445</xdr:rowOff>
    </xdr:from>
    <xdr:to>
      <xdr:col>107</xdr:col>
      <xdr:colOff>101600</xdr:colOff>
      <xdr:row>41</xdr:row>
      <xdr:rowOff>166045</xdr:rowOff>
    </xdr:to>
    <xdr:sp macro="" textlink="">
      <xdr:nvSpPr>
        <xdr:cNvPr id="521" name="楕円 520"/>
        <xdr:cNvSpPr/>
      </xdr:nvSpPr>
      <xdr:spPr>
        <a:xfrm>
          <a:off x="20383500" y="7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112383</xdr:rowOff>
    </xdr:from>
    <xdr:to>
      <xdr:col>111</xdr:col>
      <xdr:colOff>177800</xdr:colOff>
      <xdr:row>41</xdr:row>
      <xdr:rowOff>115245</xdr:rowOff>
    </xdr:to>
    <xdr:cxnSp macro="">
      <xdr:nvCxnSpPr>
        <xdr:cNvPr id="522" name="直線コネクタ 521"/>
        <xdr:cNvCxnSpPr/>
      </xdr:nvCxnSpPr>
      <xdr:spPr>
        <a:xfrm flipV="1">
          <a:off x="20434300" y="7141833"/>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23"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24"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149924</xdr:rowOff>
    </xdr:from>
    <xdr:ext cx="534377" cy="259045"/>
    <xdr:sp macro="" textlink="">
      <xdr:nvSpPr>
        <xdr:cNvPr id="525" name="n_3aveValue【一般廃棄物処理施設】&#10;一人当たり有形固定資産（償却資産）額"/>
        <xdr:cNvSpPr txBox="1"/>
      </xdr:nvSpPr>
      <xdr:spPr>
        <a:xfrm>
          <a:off x="19278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154310</xdr:rowOff>
    </xdr:from>
    <xdr:ext cx="469744" cy="259045"/>
    <xdr:sp macro="" textlink="">
      <xdr:nvSpPr>
        <xdr:cNvPr id="526" name="n_1mainValue【一般廃棄物処理施設】&#10;一人当たり有形固定資産（償却資産）額"/>
        <xdr:cNvSpPr txBox="1"/>
      </xdr:nvSpPr>
      <xdr:spPr>
        <a:xfrm>
          <a:off x="21075728" y="71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157172</xdr:rowOff>
    </xdr:from>
    <xdr:ext cx="469744" cy="259045"/>
    <xdr:sp macro="" textlink="">
      <xdr:nvSpPr>
        <xdr:cNvPr id="527" name="n_2mainValue【一般廃棄物処理施設】&#10;一人当たり有形固定資産（償却資産）額"/>
        <xdr:cNvSpPr txBox="1"/>
      </xdr:nvSpPr>
      <xdr:spPr>
        <a:xfrm>
          <a:off x="20199428" y="71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5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60" name="フローチャート: 判断 559"/>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66" name="楕円 565"/>
        <xdr:cNvSpPr/>
      </xdr:nvSpPr>
      <xdr:spPr>
        <a:xfrm>
          <a:off x="16268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112412</xdr:rowOff>
    </xdr:from>
    <xdr:ext cx="405111" cy="259045"/>
    <xdr:sp macro="" textlink="">
      <xdr:nvSpPr>
        <xdr:cNvPr id="567" name="【保健センター・保健所】&#10;有形固定資産減価償却率該当値テキスト"/>
        <xdr:cNvSpPr txBox="1"/>
      </xdr:nvSpPr>
      <xdr:spPr>
        <a:xfrm>
          <a:off x="16357600"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68" name="楕円 567"/>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51435</xdr:rowOff>
    </xdr:to>
    <xdr:cxnSp macro="">
      <xdr:nvCxnSpPr>
        <xdr:cNvPr id="569" name="直線コネクタ 568"/>
        <xdr:cNvCxnSpPr/>
      </xdr:nvCxnSpPr>
      <xdr:spPr>
        <a:xfrm flipV="1">
          <a:off x="15481300" y="10128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570" name="楕円 569"/>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89535</xdr:rowOff>
    </xdr:to>
    <xdr:cxnSp macro="">
      <xdr:nvCxnSpPr>
        <xdr:cNvPr id="571" name="直線コネクタ 570"/>
        <xdr:cNvCxnSpPr/>
      </xdr:nvCxnSpPr>
      <xdr:spPr>
        <a:xfrm flipV="1">
          <a:off x="14592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72"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73"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74" name="n_3aveValue【保健センター・保健所】&#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75" name="n_1mainValue【保健センター・保健所】&#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131462</xdr:rowOff>
    </xdr:from>
    <xdr:ext cx="405111" cy="259045"/>
    <xdr:sp macro="" textlink="">
      <xdr:nvSpPr>
        <xdr:cNvPr id="576" name="n_2mainValue【保健センター・保健所】&#10;有形固定資産減価償却率"/>
        <xdr:cNvSpPr txBox="1"/>
      </xdr:nvSpPr>
      <xdr:spPr>
        <a:xfrm>
          <a:off x="14389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3"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07" name="フローチャート: 判断 606"/>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13" name="楕円 612"/>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614" name="【保健センター・保健所】&#10;一人当たり面積該当値テキスト"/>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15" name="楕円 61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616" name="直線コネクタ 615"/>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17" name="楕円 616"/>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618" name="直線コネクタ 617"/>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1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20"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621" name="n_3aveValue【保健センター・保健所】&#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622"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623" name="n_2main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53"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52070</xdr:rowOff>
    </xdr:from>
    <xdr:to>
      <xdr:col>72</xdr:col>
      <xdr:colOff>38100</xdr:colOff>
      <xdr:row>82</xdr:row>
      <xdr:rowOff>153670</xdr:rowOff>
    </xdr:to>
    <xdr:sp macro="" textlink="">
      <xdr:nvSpPr>
        <xdr:cNvPr id="657" name="フローチャート: 判断 656"/>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88264</xdr:rowOff>
    </xdr:from>
    <xdr:to>
      <xdr:col>85</xdr:col>
      <xdr:colOff>177800</xdr:colOff>
      <xdr:row>80</xdr:row>
      <xdr:rowOff>18414</xdr:rowOff>
    </xdr:to>
    <xdr:sp macro="" textlink="">
      <xdr:nvSpPr>
        <xdr:cNvPr id="663" name="楕円 662"/>
        <xdr:cNvSpPr/>
      </xdr:nvSpPr>
      <xdr:spPr>
        <a:xfrm>
          <a:off x="16268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111141</xdr:rowOff>
    </xdr:from>
    <xdr:ext cx="405111" cy="259045"/>
    <xdr:sp macro="" textlink="">
      <xdr:nvSpPr>
        <xdr:cNvPr id="664" name="【消防施設】&#10;有形固定資産減価償却率該当値テキスト"/>
        <xdr:cNvSpPr txBox="1"/>
      </xdr:nvSpPr>
      <xdr:spPr>
        <a:xfrm>
          <a:off x="16357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133986</xdr:rowOff>
    </xdr:from>
    <xdr:to>
      <xdr:col>81</xdr:col>
      <xdr:colOff>101600</xdr:colOff>
      <xdr:row>80</xdr:row>
      <xdr:rowOff>64136</xdr:rowOff>
    </xdr:to>
    <xdr:sp macro="" textlink="">
      <xdr:nvSpPr>
        <xdr:cNvPr id="665" name="楕円 664"/>
        <xdr:cNvSpPr/>
      </xdr:nvSpPr>
      <xdr:spPr>
        <a:xfrm>
          <a:off x="15430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139064</xdr:rowOff>
    </xdr:from>
    <xdr:to>
      <xdr:col>85</xdr:col>
      <xdr:colOff>127000</xdr:colOff>
      <xdr:row>80</xdr:row>
      <xdr:rowOff>13336</xdr:rowOff>
    </xdr:to>
    <xdr:cxnSp macro="">
      <xdr:nvCxnSpPr>
        <xdr:cNvPr id="666" name="直線コネクタ 665"/>
        <xdr:cNvCxnSpPr/>
      </xdr:nvCxnSpPr>
      <xdr:spPr>
        <a:xfrm flipV="1">
          <a:off x="15481300" y="136836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667" name="楕円 666"/>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13336</xdr:rowOff>
    </xdr:from>
    <xdr:to>
      <xdr:col>81</xdr:col>
      <xdr:colOff>50800</xdr:colOff>
      <xdr:row>80</xdr:row>
      <xdr:rowOff>59055</xdr:rowOff>
    </xdr:to>
    <xdr:cxnSp macro="">
      <xdr:nvCxnSpPr>
        <xdr:cNvPr id="668" name="直線コネクタ 667"/>
        <xdr:cNvCxnSpPr/>
      </xdr:nvCxnSpPr>
      <xdr:spPr>
        <a:xfrm flipV="1">
          <a:off x="14592300" y="137293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69"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70"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170197</xdr:rowOff>
    </xdr:from>
    <xdr:ext cx="405111" cy="259045"/>
    <xdr:sp macro="" textlink="">
      <xdr:nvSpPr>
        <xdr:cNvPr id="671" name="n_3aveValue【消防施設】&#10;有形固定資産減価償却率"/>
        <xdr:cNvSpPr txBox="1"/>
      </xdr:nvSpPr>
      <xdr:spPr>
        <a:xfrm>
          <a:off x="13500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80663</xdr:rowOff>
    </xdr:from>
    <xdr:ext cx="405111" cy="259045"/>
    <xdr:sp macro="" textlink="">
      <xdr:nvSpPr>
        <xdr:cNvPr id="672" name="n_1mainValue【消防施設】&#10;有形固定資産減価償却率"/>
        <xdr:cNvSpPr txBox="1"/>
      </xdr:nvSpPr>
      <xdr:spPr>
        <a:xfrm>
          <a:off x="15266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673" name="n_2mainValue【消防施設】&#10;有形固定資産減価償却率"/>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0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6" name="フローチャート: 判断 705"/>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12" name="楕円 711"/>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13"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14" name="楕円 713"/>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715" name="直線コネクタ 714"/>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716" name="楕円 715"/>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717" name="直線コネクタ 716"/>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19"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0"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21"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22"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53"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xdr:rowOff>
    </xdr:from>
    <xdr:to>
      <xdr:col>72</xdr:col>
      <xdr:colOff>38100</xdr:colOff>
      <xdr:row>104</xdr:row>
      <xdr:rowOff>102507</xdr:rowOff>
    </xdr:to>
    <xdr:sp macro="" textlink="">
      <xdr:nvSpPr>
        <xdr:cNvPr id="757" name="フローチャート: 判断 756"/>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63" name="楕円 762"/>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64"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65" name="楕円 76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66" name="直線コネクタ 765"/>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767" name="楕円 766"/>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768" name="直線コネクタ 767"/>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69"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70"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119034</xdr:rowOff>
    </xdr:from>
    <xdr:ext cx="405111" cy="259045"/>
    <xdr:sp macro="" textlink="">
      <xdr:nvSpPr>
        <xdr:cNvPr id="771" name="n_3aveValue【庁舎】&#10;有形固定資産減価償却率"/>
        <xdr:cNvSpPr txBox="1"/>
      </xdr:nvSpPr>
      <xdr:spPr>
        <a:xfrm>
          <a:off x="13500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72"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773"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02"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62230</xdr:rowOff>
    </xdr:from>
    <xdr:to>
      <xdr:col>102</xdr:col>
      <xdr:colOff>165100</xdr:colOff>
      <xdr:row>107</xdr:row>
      <xdr:rowOff>163830</xdr:rowOff>
    </xdr:to>
    <xdr:sp macro="" textlink="">
      <xdr:nvSpPr>
        <xdr:cNvPr id="806" name="フローチャート: 判断 805"/>
        <xdr:cNvSpPr/>
      </xdr:nvSpPr>
      <xdr:spPr>
        <a:xfrm>
          <a:off x="19494500" y="184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812" name="楕円 811"/>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813" name="【庁舎】&#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62230</xdr:rowOff>
    </xdr:from>
    <xdr:to>
      <xdr:col>112</xdr:col>
      <xdr:colOff>38100</xdr:colOff>
      <xdr:row>108</xdr:row>
      <xdr:rowOff>163830</xdr:rowOff>
    </xdr:to>
    <xdr:sp macro="" textlink="">
      <xdr:nvSpPr>
        <xdr:cNvPr id="814" name="楕円 813"/>
        <xdr:cNvSpPr/>
      </xdr:nvSpPr>
      <xdr:spPr>
        <a:xfrm>
          <a:off x="21272500" y="185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113030</xdr:rowOff>
    </xdr:from>
    <xdr:to>
      <xdr:col>116</xdr:col>
      <xdr:colOff>63500</xdr:colOff>
      <xdr:row>108</xdr:row>
      <xdr:rowOff>114300</xdr:rowOff>
    </xdr:to>
    <xdr:cxnSp macro="">
      <xdr:nvCxnSpPr>
        <xdr:cNvPr id="815" name="直線コネクタ 814"/>
        <xdr:cNvCxnSpPr/>
      </xdr:nvCxnSpPr>
      <xdr:spPr>
        <a:xfrm>
          <a:off x="21323300" y="186296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62230</xdr:rowOff>
    </xdr:from>
    <xdr:to>
      <xdr:col>107</xdr:col>
      <xdr:colOff>101600</xdr:colOff>
      <xdr:row>108</xdr:row>
      <xdr:rowOff>163830</xdr:rowOff>
    </xdr:to>
    <xdr:sp macro="" textlink="">
      <xdr:nvSpPr>
        <xdr:cNvPr id="816" name="楕円 815"/>
        <xdr:cNvSpPr/>
      </xdr:nvSpPr>
      <xdr:spPr>
        <a:xfrm>
          <a:off x="20383500" y="185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113030</xdr:rowOff>
    </xdr:from>
    <xdr:to>
      <xdr:col>111</xdr:col>
      <xdr:colOff>177800</xdr:colOff>
      <xdr:row>108</xdr:row>
      <xdr:rowOff>113030</xdr:rowOff>
    </xdr:to>
    <xdr:cxnSp macro="">
      <xdr:nvCxnSpPr>
        <xdr:cNvPr id="817" name="直線コネクタ 816"/>
        <xdr:cNvCxnSpPr/>
      </xdr:nvCxnSpPr>
      <xdr:spPr>
        <a:xfrm>
          <a:off x="20434300" y="18629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19"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8907</xdr:rowOff>
    </xdr:from>
    <xdr:ext cx="469744" cy="259045"/>
    <xdr:sp macro="" textlink="">
      <xdr:nvSpPr>
        <xdr:cNvPr id="820" name="n_3aveValue【庁舎】&#10;一人当たり面積"/>
        <xdr:cNvSpPr txBox="1"/>
      </xdr:nvSpPr>
      <xdr:spPr>
        <a:xfrm>
          <a:off x="19310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154957</xdr:rowOff>
    </xdr:from>
    <xdr:ext cx="469744" cy="259045"/>
    <xdr:sp macro="" textlink="">
      <xdr:nvSpPr>
        <xdr:cNvPr id="821" name="n_1mainValue【庁舎】&#10;一人当たり面積"/>
        <xdr:cNvSpPr txBox="1"/>
      </xdr:nvSpPr>
      <xdr:spPr>
        <a:xfrm>
          <a:off x="21075727" y="186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154957</xdr:rowOff>
    </xdr:from>
    <xdr:ext cx="469744" cy="259045"/>
    <xdr:sp macro="" textlink="">
      <xdr:nvSpPr>
        <xdr:cNvPr id="822" name="n_2mainValue【庁舎】&#10;一人当たり面積"/>
        <xdr:cNvSpPr txBox="1"/>
      </xdr:nvSpPr>
      <xdr:spPr>
        <a:xfrm>
          <a:off x="20199427" y="186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道路、学校施設、児童館、消防施設、庁舎であり、一方特に低くなっている施設は、認定こども園・幼稚園・保育所、公民館、福祉施設、市民会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いもののうち、庁舎については、令和５年度中の竣工を目指しており、庁舎の移転が完了するまでの間は現在の状態が続く予定である。その他の施設についても、令和２年度中の策定を目指している個別施設計画に基づき、計画的な改修を進めていきたい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81</v>
      </c>
      <c r="C3" s="646"/>
      <c r="D3" s="646"/>
      <c r="E3" s="647"/>
      <c r="F3" s="647"/>
      <c r="G3" s="647"/>
      <c r="H3" s="647"/>
      <c r="I3" s="647"/>
      <c r="J3" s="647"/>
      <c r="K3" s="647"/>
      <c r="L3" s="647" t="s">
        <v>
82</v>
      </c>
      <c r="M3" s="647"/>
      <c r="N3" s="647"/>
      <c r="O3" s="647"/>
      <c r="P3" s="647"/>
      <c r="Q3" s="647"/>
      <c r="R3" s="650"/>
      <c r="S3" s="650"/>
      <c r="T3" s="650"/>
      <c r="U3" s="650"/>
      <c r="V3" s="651"/>
      <c r="W3" s="544" t="s">
        <v>
83</v>
      </c>
      <c r="X3" s="545"/>
      <c r="Y3" s="545"/>
      <c r="Z3" s="545"/>
      <c r="AA3" s="545"/>
      <c r="AB3" s="646"/>
      <c r="AC3" s="650" t="s">
        <v>
84</v>
      </c>
      <c r="AD3" s="545"/>
      <c r="AE3" s="545"/>
      <c r="AF3" s="545"/>
      <c r="AG3" s="545"/>
      <c r="AH3" s="545"/>
      <c r="AI3" s="545"/>
      <c r="AJ3" s="545"/>
      <c r="AK3" s="545"/>
      <c r="AL3" s="612"/>
      <c r="AM3" s="544" t="s">
        <v>
85</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86</v>
      </c>
      <c r="BO3" s="545"/>
      <c r="BP3" s="545"/>
      <c r="BQ3" s="545"/>
      <c r="BR3" s="545"/>
      <c r="BS3" s="545"/>
      <c r="BT3" s="545"/>
      <c r="BU3" s="612"/>
      <c r="BV3" s="544" t="s">
        <v>
87</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88</v>
      </c>
      <c r="CU3" s="545"/>
      <c r="CV3" s="545"/>
      <c r="CW3" s="545"/>
      <c r="CX3" s="545"/>
      <c r="CY3" s="545"/>
      <c r="CZ3" s="545"/>
      <c r="DA3" s="612"/>
      <c r="DB3" s="544" t="s">
        <v>
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90</v>
      </c>
      <c r="AZ4" s="458"/>
      <c r="BA4" s="458"/>
      <c r="BB4" s="458"/>
      <c r="BC4" s="458"/>
      <c r="BD4" s="458"/>
      <c r="BE4" s="458"/>
      <c r="BF4" s="458"/>
      <c r="BG4" s="458"/>
      <c r="BH4" s="458"/>
      <c r="BI4" s="458"/>
      <c r="BJ4" s="458"/>
      <c r="BK4" s="458"/>
      <c r="BL4" s="458"/>
      <c r="BM4" s="459"/>
      <c r="BN4" s="460">
        <v>
47375675</v>
      </c>
      <c r="BO4" s="461"/>
      <c r="BP4" s="461"/>
      <c r="BQ4" s="461"/>
      <c r="BR4" s="461"/>
      <c r="BS4" s="461"/>
      <c r="BT4" s="461"/>
      <c r="BU4" s="462"/>
      <c r="BV4" s="460">
        <v>
42729003</v>
      </c>
      <c r="BW4" s="461"/>
      <c r="BX4" s="461"/>
      <c r="BY4" s="461"/>
      <c r="BZ4" s="461"/>
      <c r="CA4" s="461"/>
      <c r="CB4" s="461"/>
      <c r="CC4" s="462"/>
      <c r="CD4" s="638" t="s">
        <v>
91</v>
      </c>
      <c r="CE4" s="639"/>
      <c r="CF4" s="639"/>
      <c r="CG4" s="639"/>
      <c r="CH4" s="639"/>
      <c r="CI4" s="639"/>
      <c r="CJ4" s="639"/>
      <c r="CK4" s="639"/>
      <c r="CL4" s="639"/>
      <c r="CM4" s="639"/>
      <c r="CN4" s="639"/>
      <c r="CO4" s="639"/>
      <c r="CP4" s="639"/>
      <c r="CQ4" s="639"/>
      <c r="CR4" s="639"/>
      <c r="CS4" s="640"/>
      <c r="CT4" s="641">
        <v>
8.1999999999999993</v>
      </c>
      <c r="CU4" s="642"/>
      <c r="CV4" s="642"/>
      <c r="CW4" s="642"/>
      <c r="CX4" s="642"/>
      <c r="CY4" s="642"/>
      <c r="CZ4" s="642"/>
      <c r="DA4" s="643"/>
      <c r="DB4" s="641">
        <v>
11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92</v>
      </c>
      <c r="AN5" s="439"/>
      <c r="AO5" s="439"/>
      <c r="AP5" s="439"/>
      <c r="AQ5" s="439"/>
      <c r="AR5" s="439"/>
      <c r="AS5" s="439"/>
      <c r="AT5" s="440"/>
      <c r="AU5" s="522" t="s">
        <v>
93</v>
      </c>
      <c r="AV5" s="523"/>
      <c r="AW5" s="523"/>
      <c r="AX5" s="523"/>
      <c r="AY5" s="445" t="s">
        <v>
94</v>
      </c>
      <c r="AZ5" s="446"/>
      <c r="BA5" s="446"/>
      <c r="BB5" s="446"/>
      <c r="BC5" s="446"/>
      <c r="BD5" s="446"/>
      <c r="BE5" s="446"/>
      <c r="BF5" s="446"/>
      <c r="BG5" s="446"/>
      <c r="BH5" s="446"/>
      <c r="BI5" s="446"/>
      <c r="BJ5" s="446"/>
      <c r="BK5" s="446"/>
      <c r="BL5" s="446"/>
      <c r="BM5" s="447"/>
      <c r="BN5" s="465">
        <v>
45561171</v>
      </c>
      <c r="BO5" s="466"/>
      <c r="BP5" s="466"/>
      <c r="BQ5" s="466"/>
      <c r="BR5" s="466"/>
      <c r="BS5" s="466"/>
      <c r="BT5" s="466"/>
      <c r="BU5" s="467"/>
      <c r="BV5" s="465">
        <v>
40092192</v>
      </c>
      <c r="BW5" s="466"/>
      <c r="BX5" s="466"/>
      <c r="BY5" s="466"/>
      <c r="BZ5" s="466"/>
      <c r="CA5" s="466"/>
      <c r="CB5" s="466"/>
      <c r="CC5" s="467"/>
      <c r="CD5" s="474" t="s">
        <v>
95</v>
      </c>
      <c r="CE5" s="475"/>
      <c r="CF5" s="475"/>
      <c r="CG5" s="475"/>
      <c r="CH5" s="475"/>
      <c r="CI5" s="475"/>
      <c r="CJ5" s="475"/>
      <c r="CK5" s="475"/>
      <c r="CL5" s="475"/>
      <c r="CM5" s="475"/>
      <c r="CN5" s="475"/>
      <c r="CO5" s="475"/>
      <c r="CP5" s="475"/>
      <c r="CQ5" s="475"/>
      <c r="CR5" s="475"/>
      <c r="CS5" s="476"/>
      <c r="CT5" s="435">
        <v>
96.4</v>
      </c>
      <c r="CU5" s="436"/>
      <c r="CV5" s="436"/>
      <c r="CW5" s="436"/>
      <c r="CX5" s="436"/>
      <c r="CY5" s="436"/>
      <c r="CZ5" s="436"/>
      <c r="DA5" s="437"/>
      <c r="DB5" s="435">
        <v>
94.3</v>
      </c>
      <c r="DC5" s="436"/>
      <c r="DD5" s="436"/>
      <c r="DE5" s="436"/>
      <c r="DF5" s="436"/>
      <c r="DG5" s="436"/>
      <c r="DH5" s="436"/>
      <c r="DI5" s="437"/>
      <c r="DJ5" s="185"/>
      <c r="DK5" s="185"/>
      <c r="DL5" s="185"/>
      <c r="DM5" s="185"/>
      <c r="DN5" s="185"/>
      <c r="DO5" s="185"/>
    </row>
    <row r="6" spans="1:119" ht="18.75" customHeight="1" x14ac:dyDescent="0.2">
      <c r="A6" s="186"/>
      <c r="B6" s="618" t="s">
        <v>
96</v>
      </c>
      <c r="C6" s="479"/>
      <c r="D6" s="479"/>
      <c r="E6" s="619"/>
      <c r="F6" s="619"/>
      <c r="G6" s="619"/>
      <c r="H6" s="619"/>
      <c r="I6" s="619"/>
      <c r="J6" s="619"/>
      <c r="K6" s="619"/>
      <c r="L6" s="619" t="s">
        <v>
97</v>
      </c>
      <c r="M6" s="619"/>
      <c r="N6" s="619"/>
      <c r="O6" s="619"/>
      <c r="P6" s="619"/>
      <c r="Q6" s="619"/>
      <c r="R6" s="503"/>
      <c r="S6" s="503"/>
      <c r="T6" s="503"/>
      <c r="U6" s="503"/>
      <c r="V6" s="625"/>
      <c r="W6" s="556" t="s">
        <v>
98</v>
      </c>
      <c r="X6" s="478"/>
      <c r="Y6" s="478"/>
      <c r="Z6" s="478"/>
      <c r="AA6" s="478"/>
      <c r="AB6" s="479"/>
      <c r="AC6" s="630" t="s">
        <v>
99</v>
      </c>
      <c r="AD6" s="631"/>
      <c r="AE6" s="631"/>
      <c r="AF6" s="631"/>
      <c r="AG6" s="631"/>
      <c r="AH6" s="631"/>
      <c r="AI6" s="631"/>
      <c r="AJ6" s="631"/>
      <c r="AK6" s="631"/>
      <c r="AL6" s="632"/>
      <c r="AM6" s="534" t="s">
        <v>
100</v>
      </c>
      <c r="AN6" s="439"/>
      <c r="AO6" s="439"/>
      <c r="AP6" s="439"/>
      <c r="AQ6" s="439"/>
      <c r="AR6" s="439"/>
      <c r="AS6" s="439"/>
      <c r="AT6" s="440"/>
      <c r="AU6" s="522" t="s">
        <v>
101</v>
      </c>
      <c r="AV6" s="523"/>
      <c r="AW6" s="523"/>
      <c r="AX6" s="523"/>
      <c r="AY6" s="445" t="s">
        <v>
102</v>
      </c>
      <c r="AZ6" s="446"/>
      <c r="BA6" s="446"/>
      <c r="BB6" s="446"/>
      <c r="BC6" s="446"/>
      <c r="BD6" s="446"/>
      <c r="BE6" s="446"/>
      <c r="BF6" s="446"/>
      <c r="BG6" s="446"/>
      <c r="BH6" s="446"/>
      <c r="BI6" s="446"/>
      <c r="BJ6" s="446"/>
      <c r="BK6" s="446"/>
      <c r="BL6" s="446"/>
      <c r="BM6" s="447"/>
      <c r="BN6" s="465">
        <v>
1814504</v>
      </c>
      <c r="BO6" s="466"/>
      <c r="BP6" s="466"/>
      <c r="BQ6" s="466"/>
      <c r="BR6" s="466"/>
      <c r="BS6" s="466"/>
      <c r="BT6" s="466"/>
      <c r="BU6" s="467"/>
      <c r="BV6" s="465">
        <v>
2636811</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5">
        <v>
96.4</v>
      </c>
      <c r="CU6" s="616"/>
      <c r="CV6" s="616"/>
      <c r="CW6" s="616"/>
      <c r="CX6" s="616"/>
      <c r="CY6" s="616"/>
      <c r="CZ6" s="616"/>
      <c r="DA6" s="617"/>
      <c r="DB6" s="615">
        <v>
94.3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104</v>
      </c>
      <c r="AN7" s="439"/>
      <c r="AO7" s="439"/>
      <c r="AP7" s="439"/>
      <c r="AQ7" s="439"/>
      <c r="AR7" s="439"/>
      <c r="AS7" s="439"/>
      <c r="AT7" s="440"/>
      <c r="AU7" s="522" t="s">
        <v>
105</v>
      </c>
      <c r="AV7" s="523"/>
      <c r="AW7" s="523"/>
      <c r="AX7" s="523"/>
      <c r="AY7" s="445" t="s">
        <v>
106</v>
      </c>
      <c r="AZ7" s="446"/>
      <c r="BA7" s="446"/>
      <c r="BB7" s="446"/>
      <c r="BC7" s="446"/>
      <c r="BD7" s="446"/>
      <c r="BE7" s="446"/>
      <c r="BF7" s="446"/>
      <c r="BG7" s="446"/>
      <c r="BH7" s="446"/>
      <c r="BI7" s="446"/>
      <c r="BJ7" s="446"/>
      <c r="BK7" s="446"/>
      <c r="BL7" s="446"/>
      <c r="BM7" s="447"/>
      <c r="BN7" s="465">
        <v>
0</v>
      </c>
      <c r="BO7" s="466"/>
      <c r="BP7" s="466"/>
      <c r="BQ7" s="466"/>
      <c r="BR7" s="466"/>
      <c r="BS7" s="466"/>
      <c r="BT7" s="466"/>
      <c r="BU7" s="467"/>
      <c r="BV7" s="465">
        <v>
171644</v>
      </c>
      <c r="BW7" s="466"/>
      <c r="BX7" s="466"/>
      <c r="BY7" s="466"/>
      <c r="BZ7" s="466"/>
      <c r="CA7" s="466"/>
      <c r="CB7" s="466"/>
      <c r="CC7" s="467"/>
      <c r="CD7" s="474" t="s">
        <v>
107</v>
      </c>
      <c r="CE7" s="475"/>
      <c r="CF7" s="475"/>
      <c r="CG7" s="475"/>
      <c r="CH7" s="475"/>
      <c r="CI7" s="475"/>
      <c r="CJ7" s="475"/>
      <c r="CK7" s="475"/>
      <c r="CL7" s="475"/>
      <c r="CM7" s="475"/>
      <c r="CN7" s="475"/>
      <c r="CO7" s="475"/>
      <c r="CP7" s="475"/>
      <c r="CQ7" s="475"/>
      <c r="CR7" s="475"/>
      <c r="CS7" s="476"/>
      <c r="CT7" s="465">
        <v>
22139864</v>
      </c>
      <c r="CU7" s="466"/>
      <c r="CV7" s="466"/>
      <c r="CW7" s="466"/>
      <c r="CX7" s="466"/>
      <c r="CY7" s="466"/>
      <c r="CZ7" s="466"/>
      <c r="DA7" s="467"/>
      <c r="DB7" s="465">
        <v>
22424521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108</v>
      </c>
      <c r="AN8" s="439"/>
      <c r="AO8" s="439"/>
      <c r="AP8" s="439"/>
      <c r="AQ8" s="439"/>
      <c r="AR8" s="439"/>
      <c r="AS8" s="439"/>
      <c r="AT8" s="440"/>
      <c r="AU8" s="522" t="s">
        <v>
109</v>
      </c>
      <c r="AV8" s="523"/>
      <c r="AW8" s="523"/>
      <c r="AX8" s="523"/>
      <c r="AY8" s="445" t="s">
        <v>
110</v>
      </c>
      <c r="AZ8" s="446"/>
      <c r="BA8" s="446"/>
      <c r="BB8" s="446"/>
      <c r="BC8" s="446"/>
      <c r="BD8" s="446"/>
      <c r="BE8" s="446"/>
      <c r="BF8" s="446"/>
      <c r="BG8" s="446"/>
      <c r="BH8" s="446"/>
      <c r="BI8" s="446"/>
      <c r="BJ8" s="446"/>
      <c r="BK8" s="446"/>
      <c r="BL8" s="446"/>
      <c r="BM8" s="447"/>
      <c r="BN8" s="465">
        <v>
1814504</v>
      </c>
      <c r="BO8" s="466"/>
      <c r="BP8" s="466"/>
      <c r="BQ8" s="466"/>
      <c r="BR8" s="466"/>
      <c r="BS8" s="466"/>
      <c r="BT8" s="466"/>
      <c r="BU8" s="467"/>
      <c r="BV8" s="465">
        <v>
2465167</v>
      </c>
      <c r="BW8" s="466"/>
      <c r="BX8" s="466"/>
      <c r="BY8" s="466"/>
      <c r="BZ8" s="466"/>
      <c r="CA8" s="466"/>
      <c r="CB8" s="466"/>
      <c r="CC8" s="467"/>
      <c r="CD8" s="474" t="s">
        <v>
111</v>
      </c>
      <c r="CE8" s="475"/>
      <c r="CF8" s="475"/>
      <c r="CG8" s="475"/>
      <c r="CH8" s="475"/>
      <c r="CI8" s="475"/>
      <c r="CJ8" s="475"/>
      <c r="CK8" s="475"/>
      <c r="CL8" s="475"/>
      <c r="CM8" s="475"/>
      <c r="CN8" s="475"/>
      <c r="CO8" s="475"/>
      <c r="CP8" s="475"/>
      <c r="CQ8" s="475"/>
      <c r="CR8" s="475"/>
      <c r="CS8" s="476"/>
      <c r="CT8" s="578">
        <v>
1.05</v>
      </c>
      <c r="CU8" s="579"/>
      <c r="CV8" s="579"/>
      <c r="CW8" s="579"/>
      <c r="CX8" s="579"/>
      <c r="CY8" s="579"/>
      <c r="CZ8" s="579"/>
      <c r="DA8" s="580"/>
      <c r="DB8" s="578">
        <v>
1.05</v>
      </c>
      <c r="DC8" s="579"/>
      <c r="DD8" s="579"/>
      <c r="DE8" s="579"/>
      <c r="DF8" s="579"/>
      <c r="DG8" s="579"/>
      <c r="DH8" s="579"/>
      <c r="DI8" s="580"/>
      <c r="DJ8" s="185"/>
      <c r="DK8" s="185"/>
      <c r="DL8" s="185"/>
      <c r="DM8" s="185"/>
      <c r="DN8" s="185"/>
      <c r="DO8" s="185"/>
    </row>
    <row r="9" spans="1:119" ht="18.75" customHeight="1" thickBot="1" x14ac:dyDescent="0.25">
      <c r="A9" s="186"/>
      <c r="B9" s="604" t="s">
        <v>
112</v>
      </c>
      <c r="C9" s="605"/>
      <c r="D9" s="605"/>
      <c r="E9" s="605"/>
      <c r="F9" s="605"/>
      <c r="G9" s="605"/>
      <c r="H9" s="605"/>
      <c r="I9" s="605"/>
      <c r="J9" s="605"/>
      <c r="K9" s="528"/>
      <c r="L9" s="606" t="s">
        <v>
113</v>
      </c>
      <c r="M9" s="607"/>
      <c r="N9" s="607"/>
      <c r="O9" s="607"/>
      <c r="P9" s="607"/>
      <c r="Q9" s="608"/>
      <c r="R9" s="609">
        <v>
121396</v>
      </c>
      <c r="S9" s="610"/>
      <c r="T9" s="610"/>
      <c r="U9" s="610"/>
      <c r="V9" s="611"/>
      <c r="W9" s="544" t="s">
        <v>
114</v>
      </c>
      <c r="X9" s="545"/>
      <c r="Y9" s="545"/>
      <c r="Z9" s="545"/>
      <c r="AA9" s="545"/>
      <c r="AB9" s="545"/>
      <c r="AC9" s="545"/>
      <c r="AD9" s="545"/>
      <c r="AE9" s="545"/>
      <c r="AF9" s="545"/>
      <c r="AG9" s="545"/>
      <c r="AH9" s="545"/>
      <c r="AI9" s="545"/>
      <c r="AJ9" s="545"/>
      <c r="AK9" s="545"/>
      <c r="AL9" s="612"/>
      <c r="AM9" s="534" t="s">
        <v>
115</v>
      </c>
      <c r="AN9" s="439"/>
      <c r="AO9" s="439"/>
      <c r="AP9" s="439"/>
      <c r="AQ9" s="439"/>
      <c r="AR9" s="439"/>
      <c r="AS9" s="439"/>
      <c r="AT9" s="440"/>
      <c r="AU9" s="522" t="s">
        <v>
116</v>
      </c>
      <c r="AV9" s="523"/>
      <c r="AW9" s="523"/>
      <c r="AX9" s="523"/>
      <c r="AY9" s="445" t="s">
        <v>
117</v>
      </c>
      <c r="AZ9" s="446"/>
      <c r="BA9" s="446"/>
      <c r="BB9" s="446"/>
      <c r="BC9" s="446"/>
      <c r="BD9" s="446"/>
      <c r="BE9" s="446"/>
      <c r="BF9" s="446"/>
      <c r="BG9" s="446"/>
      <c r="BH9" s="446"/>
      <c r="BI9" s="446"/>
      <c r="BJ9" s="446"/>
      <c r="BK9" s="446"/>
      <c r="BL9" s="446"/>
      <c r="BM9" s="447"/>
      <c r="BN9" s="465">
        <v>
-650663</v>
      </c>
      <c r="BO9" s="466"/>
      <c r="BP9" s="466"/>
      <c r="BQ9" s="466"/>
      <c r="BR9" s="466"/>
      <c r="BS9" s="466"/>
      <c r="BT9" s="466"/>
      <c r="BU9" s="467"/>
      <c r="BV9" s="465">
        <v>
466484</v>
      </c>
      <c r="BW9" s="466"/>
      <c r="BX9" s="466"/>
      <c r="BY9" s="466"/>
      <c r="BZ9" s="466"/>
      <c r="CA9" s="466"/>
      <c r="CB9" s="466"/>
      <c r="CC9" s="467"/>
      <c r="CD9" s="474" t="s">
        <v>
118</v>
      </c>
      <c r="CE9" s="475"/>
      <c r="CF9" s="475"/>
      <c r="CG9" s="475"/>
      <c r="CH9" s="475"/>
      <c r="CI9" s="475"/>
      <c r="CJ9" s="475"/>
      <c r="CK9" s="475"/>
      <c r="CL9" s="475"/>
      <c r="CM9" s="475"/>
      <c r="CN9" s="475"/>
      <c r="CO9" s="475"/>
      <c r="CP9" s="475"/>
      <c r="CQ9" s="475"/>
      <c r="CR9" s="475"/>
      <c r="CS9" s="476"/>
      <c r="CT9" s="435">
        <v>
8.8000000000000007</v>
      </c>
      <c r="CU9" s="436"/>
      <c r="CV9" s="436"/>
      <c r="CW9" s="436"/>
      <c r="CX9" s="436"/>
      <c r="CY9" s="436"/>
      <c r="CZ9" s="436"/>
      <c r="DA9" s="437"/>
      <c r="DB9" s="435">
        <v>
9.4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119</v>
      </c>
      <c r="M10" s="439"/>
      <c r="N10" s="439"/>
      <c r="O10" s="439"/>
      <c r="P10" s="439"/>
      <c r="Q10" s="440"/>
      <c r="R10" s="441">
        <v>
118852</v>
      </c>
      <c r="S10" s="442"/>
      <c r="T10" s="442"/>
      <c r="U10" s="442"/>
      <c r="V10" s="444"/>
      <c r="W10" s="613"/>
      <c r="X10" s="427"/>
      <c r="Y10" s="427"/>
      <c r="Z10" s="427"/>
      <c r="AA10" s="427"/>
      <c r="AB10" s="427"/>
      <c r="AC10" s="427"/>
      <c r="AD10" s="427"/>
      <c r="AE10" s="427"/>
      <c r="AF10" s="427"/>
      <c r="AG10" s="427"/>
      <c r="AH10" s="427"/>
      <c r="AI10" s="427"/>
      <c r="AJ10" s="427"/>
      <c r="AK10" s="427"/>
      <c r="AL10" s="614"/>
      <c r="AM10" s="534" t="s">
        <v>
120</v>
      </c>
      <c r="AN10" s="439"/>
      <c r="AO10" s="439"/>
      <c r="AP10" s="439"/>
      <c r="AQ10" s="439"/>
      <c r="AR10" s="439"/>
      <c r="AS10" s="439"/>
      <c r="AT10" s="440"/>
      <c r="AU10" s="522" t="s">
        <v>
121</v>
      </c>
      <c r="AV10" s="523"/>
      <c r="AW10" s="523"/>
      <c r="AX10" s="523"/>
      <c r="AY10" s="445" t="s">
        <v>
122</v>
      </c>
      <c r="AZ10" s="446"/>
      <c r="BA10" s="446"/>
      <c r="BB10" s="446"/>
      <c r="BC10" s="446"/>
      <c r="BD10" s="446"/>
      <c r="BE10" s="446"/>
      <c r="BF10" s="446"/>
      <c r="BG10" s="446"/>
      <c r="BH10" s="446"/>
      <c r="BI10" s="446"/>
      <c r="BJ10" s="446"/>
      <c r="BK10" s="446"/>
      <c r="BL10" s="446"/>
      <c r="BM10" s="447"/>
      <c r="BN10" s="465">
        <v>
1410158</v>
      </c>
      <c r="BO10" s="466"/>
      <c r="BP10" s="466"/>
      <c r="BQ10" s="466"/>
      <c r="BR10" s="466"/>
      <c r="BS10" s="466"/>
      <c r="BT10" s="466"/>
      <c r="BU10" s="467"/>
      <c r="BV10" s="465">
        <v>
1240085</v>
      </c>
      <c r="BW10" s="466"/>
      <c r="BX10" s="466"/>
      <c r="BY10" s="466"/>
      <c r="BZ10" s="466"/>
      <c r="CA10" s="466"/>
      <c r="CB10" s="466"/>
      <c r="CC10" s="467"/>
      <c r="CD10" s="190" t="s">
        <v>
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124</v>
      </c>
      <c r="M11" s="512"/>
      <c r="N11" s="512"/>
      <c r="O11" s="512"/>
      <c r="P11" s="512"/>
      <c r="Q11" s="513"/>
      <c r="R11" s="601" t="s">
        <v>
125</v>
      </c>
      <c r="S11" s="602"/>
      <c r="T11" s="602"/>
      <c r="U11" s="602"/>
      <c r="V11" s="603"/>
      <c r="W11" s="613"/>
      <c r="X11" s="427"/>
      <c r="Y11" s="427"/>
      <c r="Z11" s="427"/>
      <c r="AA11" s="427"/>
      <c r="AB11" s="427"/>
      <c r="AC11" s="427"/>
      <c r="AD11" s="427"/>
      <c r="AE11" s="427"/>
      <c r="AF11" s="427"/>
      <c r="AG11" s="427"/>
      <c r="AH11" s="427"/>
      <c r="AI11" s="427"/>
      <c r="AJ11" s="427"/>
      <c r="AK11" s="427"/>
      <c r="AL11" s="614"/>
      <c r="AM11" s="534" t="s">
        <v>
126</v>
      </c>
      <c r="AN11" s="439"/>
      <c r="AO11" s="439"/>
      <c r="AP11" s="439"/>
      <c r="AQ11" s="439"/>
      <c r="AR11" s="439"/>
      <c r="AS11" s="439"/>
      <c r="AT11" s="440"/>
      <c r="AU11" s="522" t="s">
        <v>
121</v>
      </c>
      <c r="AV11" s="523"/>
      <c r="AW11" s="523"/>
      <c r="AX11" s="523"/>
      <c r="AY11" s="445" t="s">
        <v>
127</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130</v>
      </c>
      <c r="DC11" s="579"/>
      <c r="DD11" s="579"/>
      <c r="DE11" s="579"/>
      <c r="DF11" s="579"/>
      <c r="DG11" s="579"/>
      <c r="DH11" s="579"/>
      <c r="DI11" s="580"/>
      <c r="DJ11" s="185"/>
      <c r="DK11" s="185"/>
      <c r="DL11" s="185"/>
      <c r="DM11" s="185"/>
      <c r="DN11" s="185"/>
      <c r="DO11" s="185"/>
    </row>
    <row r="12" spans="1:119" ht="18.75" customHeight="1" x14ac:dyDescent="0.2">
      <c r="A12" s="186"/>
      <c r="B12" s="581" t="s">
        <v>
131</v>
      </c>
      <c r="C12" s="582"/>
      <c r="D12" s="582"/>
      <c r="E12" s="582"/>
      <c r="F12" s="582"/>
      <c r="G12" s="582"/>
      <c r="H12" s="582"/>
      <c r="I12" s="582"/>
      <c r="J12" s="582"/>
      <c r="K12" s="583"/>
      <c r="L12" s="590" t="s">
        <v>
132</v>
      </c>
      <c r="M12" s="591"/>
      <c r="N12" s="591"/>
      <c r="O12" s="591"/>
      <c r="P12" s="591"/>
      <c r="Q12" s="592"/>
      <c r="R12" s="593">
        <v>
121443</v>
      </c>
      <c r="S12" s="594"/>
      <c r="T12" s="594"/>
      <c r="U12" s="594"/>
      <c r="V12" s="595"/>
      <c r="W12" s="596" t="s">
        <v>
1</v>
      </c>
      <c r="X12" s="523"/>
      <c r="Y12" s="523"/>
      <c r="Z12" s="523"/>
      <c r="AA12" s="523"/>
      <c r="AB12" s="597"/>
      <c r="AC12" s="522" t="s">
        <v>
133</v>
      </c>
      <c r="AD12" s="523"/>
      <c r="AE12" s="523"/>
      <c r="AF12" s="523"/>
      <c r="AG12" s="597"/>
      <c r="AH12" s="522" t="s">
        <v>
134</v>
      </c>
      <c r="AI12" s="523"/>
      <c r="AJ12" s="523"/>
      <c r="AK12" s="523"/>
      <c r="AL12" s="598"/>
      <c r="AM12" s="534" t="s">
        <v>
135</v>
      </c>
      <c r="AN12" s="439"/>
      <c r="AO12" s="439"/>
      <c r="AP12" s="439"/>
      <c r="AQ12" s="439"/>
      <c r="AR12" s="439"/>
      <c r="AS12" s="439"/>
      <c r="AT12" s="440"/>
      <c r="AU12" s="522" t="s">
        <v>
93</v>
      </c>
      <c r="AV12" s="523"/>
      <c r="AW12" s="523"/>
      <c r="AX12" s="523"/>
      <c r="AY12" s="445" t="s">
        <v>
136</v>
      </c>
      <c r="AZ12" s="446"/>
      <c r="BA12" s="446"/>
      <c r="BB12" s="446"/>
      <c r="BC12" s="446"/>
      <c r="BD12" s="446"/>
      <c r="BE12" s="446"/>
      <c r="BF12" s="446"/>
      <c r="BG12" s="446"/>
      <c r="BH12" s="446"/>
      <c r="BI12" s="446"/>
      <c r="BJ12" s="446"/>
      <c r="BK12" s="446"/>
      <c r="BL12" s="446"/>
      <c r="BM12" s="447"/>
      <c r="BN12" s="465">
        <v>
984000</v>
      </c>
      <c r="BO12" s="466"/>
      <c r="BP12" s="466"/>
      <c r="BQ12" s="466"/>
      <c r="BR12" s="466"/>
      <c r="BS12" s="466"/>
      <c r="BT12" s="466"/>
      <c r="BU12" s="467"/>
      <c r="BV12" s="465">
        <v>
740000</v>
      </c>
      <c r="BW12" s="466"/>
      <c r="BX12" s="466"/>
      <c r="BY12" s="466"/>
      <c r="BZ12" s="466"/>
      <c r="CA12" s="466"/>
      <c r="CB12" s="466"/>
      <c r="CC12" s="467"/>
      <c r="CD12" s="474" t="s">
        <v>
137</v>
      </c>
      <c r="CE12" s="475"/>
      <c r="CF12" s="475"/>
      <c r="CG12" s="475"/>
      <c r="CH12" s="475"/>
      <c r="CI12" s="475"/>
      <c r="CJ12" s="475"/>
      <c r="CK12" s="475"/>
      <c r="CL12" s="475"/>
      <c r="CM12" s="475"/>
      <c r="CN12" s="475"/>
      <c r="CO12" s="475"/>
      <c r="CP12" s="475"/>
      <c r="CQ12" s="475"/>
      <c r="CR12" s="475"/>
      <c r="CS12" s="476"/>
      <c r="CT12" s="578" t="s">
        <v>
138</v>
      </c>
      <c r="CU12" s="579"/>
      <c r="CV12" s="579"/>
      <c r="CW12" s="579"/>
      <c r="CX12" s="579"/>
      <c r="CY12" s="579"/>
      <c r="CZ12" s="579"/>
      <c r="DA12" s="580"/>
      <c r="DB12" s="578" t="s">
        <v>
130</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139</v>
      </c>
      <c r="N13" s="566"/>
      <c r="O13" s="566"/>
      <c r="P13" s="566"/>
      <c r="Q13" s="567"/>
      <c r="R13" s="568">
        <v>
118651</v>
      </c>
      <c r="S13" s="569"/>
      <c r="T13" s="569"/>
      <c r="U13" s="569"/>
      <c r="V13" s="570"/>
      <c r="W13" s="556" t="s">
        <v>
140</v>
      </c>
      <c r="X13" s="478"/>
      <c r="Y13" s="478"/>
      <c r="Z13" s="478"/>
      <c r="AA13" s="478"/>
      <c r="AB13" s="479"/>
      <c r="AC13" s="441">
        <v>
359</v>
      </c>
      <c r="AD13" s="442"/>
      <c r="AE13" s="442"/>
      <c r="AF13" s="442"/>
      <c r="AG13" s="443"/>
      <c r="AH13" s="441">
        <v>
350</v>
      </c>
      <c r="AI13" s="442"/>
      <c r="AJ13" s="442"/>
      <c r="AK13" s="442"/>
      <c r="AL13" s="444"/>
      <c r="AM13" s="534" t="s">
        <v>
141</v>
      </c>
      <c r="AN13" s="439"/>
      <c r="AO13" s="439"/>
      <c r="AP13" s="439"/>
      <c r="AQ13" s="439"/>
      <c r="AR13" s="439"/>
      <c r="AS13" s="439"/>
      <c r="AT13" s="440"/>
      <c r="AU13" s="522" t="s">
        <v>
142</v>
      </c>
      <c r="AV13" s="523"/>
      <c r="AW13" s="523"/>
      <c r="AX13" s="523"/>
      <c r="AY13" s="445" t="s">
        <v>
143</v>
      </c>
      <c r="AZ13" s="446"/>
      <c r="BA13" s="446"/>
      <c r="BB13" s="446"/>
      <c r="BC13" s="446"/>
      <c r="BD13" s="446"/>
      <c r="BE13" s="446"/>
      <c r="BF13" s="446"/>
      <c r="BG13" s="446"/>
      <c r="BH13" s="446"/>
      <c r="BI13" s="446"/>
      <c r="BJ13" s="446"/>
      <c r="BK13" s="446"/>
      <c r="BL13" s="446"/>
      <c r="BM13" s="447"/>
      <c r="BN13" s="465">
        <v>
-224505</v>
      </c>
      <c r="BO13" s="466"/>
      <c r="BP13" s="466"/>
      <c r="BQ13" s="466"/>
      <c r="BR13" s="466"/>
      <c r="BS13" s="466"/>
      <c r="BT13" s="466"/>
      <c r="BU13" s="467"/>
      <c r="BV13" s="465">
        <v>
966569</v>
      </c>
      <c r="BW13" s="466"/>
      <c r="BX13" s="466"/>
      <c r="BY13" s="466"/>
      <c r="BZ13" s="466"/>
      <c r="CA13" s="466"/>
      <c r="CB13" s="466"/>
      <c r="CC13" s="467"/>
      <c r="CD13" s="474" t="s">
        <v>
144</v>
      </c>
      <c r="CE13" s="475"/>
      <c r="CF13" s="475"/>
      <c r="CG13" s="475"/>
      <c r="CH13" s="475"/>
      <c r="CI13" s="475"/>
      <c r="CJ13" s="475"/>
      <c r="CK13" s="475"/>
      <c r="CL13" s="475"/>
      <c r="CM13" s="475"/>
      <c r="CN13" s="475"/>
      <c r="CO13" s="475"/>
      <c r="CP13" s="475"/>
      <c r="CQ13" s="475"/>
      <c r="CR13" s="475"/>
      <c r="CS13" s="476"/>
      <c r="CT13" s="435">
        <v>
2.5</v>
      </c>
      <c r="CU13" s="436"/>
      <c r="CV13" s="436"/>
      <c r="CW13" s="436"/>
      <c r="CX13" s="436"/>
      <c r="CY13" s="436"/>
      <c r="CZ13" s="436"/>
      <c r="DA13" s="437"/>
      <c r="DB13" s="435">
        <v>
2.8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145</v>
      </c>
      <c r="M14" s="599"/>
      <c r="N14" s="599"/>
      <c r="O14" s="599"/>
      <c r="P14" s="599"/>
      <c r="Q14" s="600"/>
      <c r="R14" s="568">
        <v>
120268</v>
      </c>
      <c r="S14" s="569"/>
      <c r="T14" s="569"/>
      <c r="U14" s="569"/>
      <c r="V14" s="570"/>
      <c r="W14" s="571"/>
      <c r="X14" s="481"/>
      <c r="Y14" s="481"/>
      <c r="Z14" s="481"/>
      <c r="AA14" s="481"/>
      <c r="AB14" s="482"/>
      <c r="AC14" s="561">
        <v>
0.7</v>
      </c>
      <c r="AD14" s="562"/>
      <c r="AE14" s="562"/>
      <c r="AF14" s="562"/>
      <c r="AG14" s="563"/>
      <c r="AH14" s="561">
        <v>
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146</v>
      </c>
      <c r="CE14" s="472"/>
      <c r="CF14" s="472"/>
      <c r="CG14" s="472"/>
      <c r="CH14" s="472"/>
      <c r="CI14" s="472"/>
      <c r="CJ14" s="472"/>
      <c r="CK14" s="472"/>
      <c r="CL14" s="472"/>
      <c r="CM14" s="472"/>
      <c r="CN14" s="472"/>
      <c r="CO14" s="472"/>
      <c r="CP14" s="472"/>
      <c r="CQ14" s="472"/>
      <c r="CR14" s="472"/>
      <c r="CS14" s="473"/>
      <c r="CT14" s="572">
        <v>
7.6</v>
      </c>
      <c r="CU14" s="573"/>
      <c r="CV14" s="573"/>
      <c r="CW14" s="573"/>
      <c r="CX14" s="573"/>
      <c r="CY14" s="573"/>
      <c r="CZ14" s="573"/>
      <c r="DA14" s="574"/>
      <c r="DB14" s="572">
        <v>
9.6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147</v>
      </c>
      <c r="N15" s="566"/>
      <c r="O15" s="566"/>
      <c r="P15" s="566"/>
      <c r="Q15" s="567"/>
      <c r="R15" s="568">
        <v>
117751</v>
      </c>
      <c r="S15" s="569"/>
      <c r="T15" s="569"/>
      <c r="U15" s="569"/>
      <c r="V15" s="570"/>
      <c r="W15" s="556" t="s">
        <v>
148</v>
      </c>
      <c r="X15" s="478"/>
      <c r="Y15" s="478"/>
      <c r="Z15" s="478"/>
      <c r="AA15" s="478"/>
      <c r="AB15" s="479"/>
      <c r="AC15" s="441">
        <v>
7140</v>
      </c>
      <c r="AD15" s="442"/>
      <c r="AE15" s="442"/>
      <c r="AF15" s="442"/>
      <c r="AG15" s="443"/>
      <c r="AH15" s="441">
        <v>
6687</v>
      </c>
      <c r="AI15" s="442"/>
      <c r="AJ15" s="442"/>
      <c r="AK15" s="442"/>
      <c r="AL15" s="444"/>
      <c r="AM15" s="534"/>
      <c r="AN15" s="439"/>
      <c r="AO15" s="439"/>
      <c r="AP15" s="439"/>
      <c r="AQ15" s="439"/>
      <c r="AR15" s="439"/>
      <c r="AS15" s="439"/>
      <c r="AT15" s="440"/>
      <c r="AU15" s="522"/>
      <c r="AV15" s="523"/>
      <c r="AW15" s="523"/>
      <c r="AX15" s="523"/>
      <c r="AY15" s="457" t="s">
        <v>
149</v>
      </c>
      <c r="AZ15" s="458"/>
      <c r="BA15" s="458"/>
      <c r="BB15" s="458"/>
      <c r="BC15" s="458"/>
      <c r="BD15" s="458"/>
      <c r="BE15" s="458"/>
      <c r="BF15" s="458"/>
      <c r="BG15" s="458"/>
      <c r="BH15" s="458"/>
      <c r="BI15" s="458"/>
      <c r="BJ15" s="458"/>
      <c r="BK15" s="458"/>
      <c r="BL15" s="458"/>
      <c r="BM15" s="459"/>
      <c r="BN15" s="460">
        <v>
17060210</v>
      </c>
      <c r="BO15" s="461"/>
      <c r="BP15" s="461"/>
      <c r="BQ15" s="461"/>
      <c r="BR15" s="461"/>
      <c r="BS15" s="461"/>
      <c r="BT15" s="461"/>
      <c r="BU15" s="462"/>
      <c r="BV15" s="460">
        <v>
17317335</v>
      </c>
      <c r="BW15" s="461"/>
      <c r="BX15" s="461"/>
      <c r="BY15" s="461"/>
      <c r="BZ15" s="461"/>
      <c r="CA15" s="461"/>
      <c r="CB15" s="461"/>
      <c r="CC15" s="462"/>
      <c r="CD15" s="575" t="s">
        <v>
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151</v>
      </c>
      <c r="M16" s="559"/>
      <c r="N16" s="559"/>
      <c r="O16" s="559"/>
      <c r="P16" s="559"/>
      <c r="Q16" s="560"/>
      <c r="R16" s="553" t="s">
        <v>
152</v>
      </c>
      <c r="S16" s="554"/>
      <c r="T16" s="554"/>
      <c r="U16" s="554"/>
      <c r="V16" s="555"/>
      <c r="W16" s="571"/>
      <c r="X16" s="481"/>
      <c r="Y16" s="481"/>
      <c r="Z16" s="481"/>
      <c r="AA16" s="481"/>
      <c r="AB16" s="482"/>
      <c r="AC16" s="561">
        <v>
14.1</v>
      </c>
      <c r="AD16" s="562"/>
      <c r="AE16" s="562"/>
      <c r="AF16" s="562"/>
      <c r="AG16" s="563"/>
      <c r="AH16" s="561">
        <v>
14</v>
      </c>
      <c r="AI16" s="562"/>
      <c r="AJ16" s="562"/>
      <c r="AK16" s="562"/>
      <c r="AL16" s="564"/>
      <c r="AM16" s="534"/>
      <c r="AN16" s="439"/>
      <c r="AO16" s="439"/>
      <c r="AP16" s="439"/>
      <c r="AQ16" s="439"/>
      <c r="AR16" s="439"/>
      <c r="AS16" s="439"/>
      <c r="AT16" s="440"/>
      <c r="AU16" s="522"/>
      <c r="AV16" s="523"/>
      <c r="AW16" s="523"/>
      <c r="AX16" s="523"/>
      <c r="AY16" s="445" t="s">
        <v>
153</v>
      </c>
      <c r="AZ16" s="446"/>
      <c r="BA16" s="446"/>
      <c r="BB16" s="446"/>
      <c r="BC16" s="446"/>
      <c r="BD16" s="446"/>
      <c r="BE16" s="446"/>
      <c r="BF16" s="446"/>
      <c r="BG16" s="446"/>
      <c r="BH16" s="446"/>
      <c r="BI16" s="446"/>
      <c r="BJ16" s="446"/>
      <c r="BK16" s="446"/>
      <c r="BL16" s="446"/>
      <c r="BM16" s="447"/>
      <c r="BN16" s="465">
        <v>
16738839</v>
      </c>
      <c r="BO16" s="466"/>
      <c r="BP16" s="466"/>
      <c r="BQ16" s="466"/>
      <c r="BR16" s="466"/>
      <c r="BS16" s="466"/>
      <c r="BT16" s="466"/>
      <c r="BU16" s="467"/>
      <c r="BV16" s="465">
        <v>
16408050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154</v>
      </c>
      <c r="N17" s="551"/>
      <c r="O17" s="551"/>
      <c r="P17" s="551"/>
      <c r="Q17" s="552"/>
      <c r="R17" s="553" t="s">
        <v>
155</v>
      </c>
      <c r="S17" s="554"/>
      <c r="T17" s="554"/>
      <c r="U17" s="554"/>
      <c r="V17" s="555"/>
      <c r="W17" s="556" t="s">
        <v>
156</v>
      </c>
      <c r="X17" s="478"/>
      <c r="Y17" s="478"/>
      <c r="Z17" s="478"/>
      <c r="AA17" s="478"/>
      <c r="AB17" s="479"/>
      <c r="AC17" s="441">
        <v>
43064</v>
      </c>
      <c r="AD17" s="442"/>
      <c r="AE17" s="442"/>
      <c r="AF17" s="442"/>
      <c r="AG17" s="443"/>
      <c r="AH17" s="441">
        <v>
40741</v>
      </c>
      <c r="AI17" s="442"/>
      <c r="AJ17" s="442"/>
      <c r="AK17" s="442"/>
      <c r="AL17" s="444"/>
      <c r="AM17" s="534"/>
      <c r="AN17" s="439"/>
      <c r="AO17" s="439"/>
      <c r="AP17" s="439"/>
      <c r="AQ17" s="439"/>
      <c r="AR17" s="439"/>
      <c r="AS17" s="439"/>
      <c r="AT17" s="440"/>
      <c r="AU17" s="522"/>
      <c r="AV17" s="523"/>
      <c r="AW17" s="523"/>
      <c r="AX17" s="523"/>
      <c r="AY17" s="445" t="s">
        <v>
157</v>
      </c>
      <c r="AZ17" s="446"/>
      <c r="BA17" s="446"/>
      <c r="BB17" s="446"/>
      <c r="BC17" s="446"/>
      <c r="BD17" s="446"/>
      <c r="BE17" s="446"/>
      <c r="BF17" s="446"/>
      <c r="BG17" s="446"/>
      <c r="BH17" s="446"/>
      <c r="BI17" s="446"/>
      <c r="BJ17" s="446"/>
      <c r="BK17" s="446"/>
      <c r="BL17" s="446"/>
      <c r="BM17" s="447"/>
      <c r="BN17" s="465">
        <v>
22139864</v>
      </c>
      <c r="BO17" s="466"/>
      <c r="BP17" s="466"/>
      <c r="BQ17" s="466"/>
      <c r="BR17" s="466"/>
      <c r="BS17" s="466"/>
      <c r="BT17" s="466"/>
      <c r="BU17" s="467"/>
      <c r="BV17" s="465">
        <v>
22424521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158</v>
      </c>
      <c r="C18" s="528"/>
      <c r="D18" s="528"/>
      <c r="E18" s="529"/>
      <c r="F18" s="529"/>
      <c r="G18" s="529"/>
      <c r="H18" s="529"/>
      <c r="I18" s="529"/>
      <c r="J18" s="529"/>
      <c r="K18" s="529"/>
      <c r="L18" s="530">
        <v>
11.3</v>
      </c>
      <c r="M18" s="530"/>
      <c r="N18" s="530"/>
      <c r="O18" s="530"/>
      <c r="P18" s="530"/>
      <c r="Q18" s="530"/>
      <c r="R18" s="531"/>
      <c r="S18" s="531"/>
      <c r="T18" s="531"/>
      <c r="U18" s="531"/>
      <c r="V18" s="532"/>
      <c r="W18" s="546"/>
      <c r="X18" s="547"/>
      <c r="Y18" s="547"/>
      <c r="Z18" s="547"/>
      <c r="AA18" s="547"/>
      <c r="AB18" s="557"/>
      <c r="AC18" s="429">
        <v>
85.2</v>
      </c>
      <c r="AD18" s="430"/>
      <c r="AE18" s="430"/>
      <c r="AF18" s="430"/>
      <c r="AG18" s="533"/>
      <c r="AH18" s="429">
        <v>
85.3</v>
      </c>
      <c r="AI18" s="430"/>
      <c r="AJ18" s="430"/>
      <c r="AK18" s="430"/>
      <c r="AL18" s="431"/>
      <c r="AM18" s="534"/>
      <c r="AN18" s="439"/>
      <c r="AO18" s="439"/>
      <c r="AP18" s="439"/>
      <c r="AQ18" s="439"/>
      <c r="AR18" s="439"/>
      <c r="AS18" s="439"/>
      <c r="AT18" s="440"/>
      <c r="AU18" s="522"/>
      <c r="AV18" s="523"/>
      <c r="AW18" s="523"/>
      <c r="AX18" s="523"/>
      <c r="AY18" s="445" t="s">
        <v>
159</v>
      </c>
      <c r="AZ18" s="446"/>
      <c r="BA18" s="446"/>
      <c r="BB18" s="446"/>
      <c r="BC18" s="446"/>
      <c r="BD18" s="446"/>
      <c r="BE18" s="446"/>
      <c r="BF18" s="446"/>
      <c r="BG18" s="446"/>
      <c r="BH18" s="446"/>
      <c r="BI18" s="446"/>
      <c r="BJ18" s="446"/>
      <c r="BK18" s="446"/>
      <c r="BL18" s="446"/>
      <c r="BM18" s="447"/>
      <c r="BN18" s="465">
        <v>
21617565</v>
      </c>
      <c r="BO18" s="466"/>
      <c r="BP18" s="466"/>
      <c r="BQ18" s="466"/>
      <c r="BR18" s="466"/>
      <c r="BS18" s="466"/>
      <c r="BT18" s="466"/>
      <c r="BU18" s="467"/>
      <c r="BV18" s="465">
        <v>
21406760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160</v>
      </c>
      <c r="C19" s="528"/>
      <c r="D19" s="528"/>
      <c r="E19" s="529"/>
      <c r="F19" s="529"/>
      <c r="G19" s="529"/>
      <c r="H19" s="529"/>
      <c r="I19" s="529"/>
      <c r="J19" s="529"/>
      <c r="K19" s="529"/>
      <c r="L19" s="535">
        <v>
10743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161</v>
      </c>
      <c r="AZ19" s="446"/>
      <c r="BA19" s="446"/>
      <c r="BB19" s="446"/>
      <c r="BC19" s="446"/>
      <c r="BD19" s="446"/>
      <c r="BE19" s="446"/>
      <c r="BF19" s="446"/>
      <c r="BG19" s="446"/>
      <c r="BH19" s="446"/>
      <c r="BI19" s="446"/>
      <c r="BJ19" s="446"/>
      <c r="BK19" s="446"/>
      <c r="BL19" s="446"/>
      <c r="BM19" s="447"/>
      <c r="BN19" s="465">
        <v>
28525575</v>
      </c>
      <c r="BO19" s="466"/>
      <c r="BP19" s="466"/>
      <c r="BQ19" s="466"/>
      <c r="BR19" s="466"/>
      <c r="BS19" s="466"/>
      <c r="BT19" s="466"/>
      <c r="BU19" s="467"/>
      <c r="BV19" s="465">
        <v>
28403128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162</v>
      </c>
      <c r="C20" s="528"/>
      <c r="D20" s="528"/>
      <c r="E20" s="529"/>
      <c r="F20" s="529"/>
      <c r="G20" s="529"/>
      <c r="H20" s="529"/>
      <c r="I20" s="529"/>
      <c r="J20" s="529"/>
      <c r="K20" s="529"/>
      <c r="L20" s="535">
        <v>
59796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164</v>
      </c>
      <c r="C22" s="495"/>
      <c r="D22" s="496"/>
      <c r="E22" s="503" t="s">
        <v>
1</v>
      </c>
      <c r="F22" s="478"/>
      <c r="G22" s="478"/>
      <c r="H22" s="478"/>
      <c r="I22" s="478"/>
      <c r="J22" s="478"/>
      <c r="K22" s="479"/>
      <c r="L22" s="503" t="s">
        <v>
165</v>
      </c>
      <c r="M22" s="478"/>
      <c r="N22" s="478"/>
      <c r="O22" s="478"/>
      <c r="P22" s="479"/>
      <c r="Q22" s="488" t="s">
        <v>
166</v>
      </c>
      <c r="R22" s="489"/>
      <c r="S22" s="489"/>
      <c r="T22" s="489"/>
      <c r="U22" s="489"/>
      <c r="V22" s="504"/>
      <c r="W22" s="506" t="s">
        <v>
167</v>
      </c>
      <c r="X22" s="495"/>
      <c r="Y22" s="496"/>
      <c r="Z22" s="503" t="s">
        <v>
1</v>
      </c>
      <c r="AA22" s="478"/>
      <c r="AB22" s="478"/>
      <c r="AC22" s="478"/>
      <c r="AD22" s="478"/>
      <c r="AE22" s="478"/>
      <c r="AF22" s="478"/>
      <c r="AG22" s="479"/>
      <c r="AH22" s="477" t="s">
        <v>
168</v>
      </c>
      <c r="AI22" s="478"/>
      <c r="AJ22" s="478"/>
      <c r="AK22" s="478"/>
      <c r="AL22" s="479"/>
      <c r="AM22" s="477" t="s">
        <v>
169</v>
      </c>
      <c r="AN22" s="483"/>
      <c r="AO22" s="483"/>
      <c r="AP22" s="483"/>
      <c r="AQ22" s="483"/>
      <c r="AR22" s="484"/>
      <c r="AS22" s="488" t="s">
        <v>
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170</v>
      </c>
      <c r="AZ23" s="458"/>
      <c r="BA23" s="458"/>
      <c r="BB23" s="458"/>
      <c r="BC23" s="458"/>
      <c r="BD23" s="458"/>
      <c r="BE23" s="458"/>
      <c r="BF23" s="458"/>
      <c r="BG23" s="458"/>
      <c r="BH23" s="458"/>
      <c r="BI23" s="458"/>
      <c r="BJ23" s="458"/>
      <c r="BK23" s="458"/>
      <c r="BL23" s="458"/>
      <c r="BM23" s="459"/>
      <c r="BN23" s="465">
        <v>
21510530</v>
      </c>
      <c r="BO23" s="466"/>
      <c r="BP23" s="466"/>
      <c r="BQ23" s="466"/>
      <c r="BR23" s="466"/>
      <c r="BS23" s="466"/>
      <c r="BT23" s="466"/>
      <c r="BU23" s="467"/>
      <c r="BV23" s="465">
        <v>
21914646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171</v>
      </c>
      <c r="F24" s="439"/>
      <c r="G24" s="439"/>
      <c r="H24" s="439"/>
      <c r="I24" s="439"/>
      <c r="J24" s="439"/>
      <c r="K24" s="440"/>
      <c r="L24" s="441">
        <v>
1</v>
      </c>
      <c r="M24" s="442"/>
      <c r="N24" s="442"/>
      <c r="O24" s="442"/>
      <c r="P24" s="443"/>
      <c r="Q24" s="441">
        <v>
8685</v>
      </c>
      <c r="R24" s="442"/>
      <c r="S24" s="442"/>
      <c r="T24" s="442"/>
      <c r="U24" s="442"/>
      <c r="V24" s="443"/>
      <c r="W24" s="507"/>
      <c r="X24" s="498"/>
      <c r="Y24" s="499"/>
      <c r="Z24" s="438" t="s">
        <v>
172</v>
      </c>
      <c r="AA24" s="439"/>
      <c r="AB24" s="439"/>
      <c r="AC24" s="439"/>
      <c r="AD24" s="439"/>
      <c r="AE24" s="439"/>
      <c r="AF24" s="439"/>
      <c r="AG24" s="440"/>
      <c r="AH24" s="441">
        <v>
622</v>
      </c>
      <c r="AI24" s="442"/>
      <c r="AJ24" s="442"/>
      <c r="AK24" s="442"/>
      <c r="AL24" s="443"/>
      <c r="AM24" s="441">
        <v>
1865378</v>
      </c>
      <c r="AN24" s="442"/>
      <c r="AO24" s="442"/>
      <c r="AP24" s="442"/>
      <c r="AQ24" s="442"/>
      <c r="AR24" s="443"/>
      <c r="AS24" s="441">
        <v>
2999</v>
      </c>
      <c r="AT24" s="442"/>
      <c r="AU24" s="442"/>
      <c r="AV24" s="442"/>
      <c r="AW24" s="442"/>
      <c r="AX24" s="444"/>
      <c r="AY24" s="432" t="s">
        <v>
173</v>
      </c>
      <c r="AZ24" s="433"/>
      <c r="BA24" s="433"/>
      <c r="BB24" s="433"/>
      <c r="BC24" s="433"/>
      <c r="BD24" s="433"/>
      <c r="BE24" s="433"/>
      <c r="BF24" s="433"/>
      <c r="BG24" s="433"/>
      <c r="BH24" s="433"/>
      <c r="BI24" s="433"/>
      <c r="BJ24" s="433"/>
      <c r="BK24" s="433"/>
      <c r="BL24" s="433"/>
      <c r="BM24" s="434"/>
      <c r="BN24" s="465">
        <v>
11838684</v>
      </c>
      <c r="BO24" s="466"/>
      <c r="BP24" s="466"/>
      <c r="BQ24" s="466"/>
      <c r="BR24" s="466"/>
      <c r="BS24" s="466"/>
      <c r="BT24" s="466"/>
      <c r="BU24" s="467"/>
      <c r="BV24" s="465">
        <v>
12687178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174</v>
      </c>
      <c r="F25" s="439"/>
      <c r="G25" s="439"/>
      <c r="H25" s="439"/>
      <c r="I25" s="439"/>
      <c r="J25" s="439"/>
      <c r="K25" s="440"/>
      <c r="L25" s="441">
        <v>
2</v>
      </c>
      <c r="M25" s="442"/>
      <c r="N25" s="442"/>
      <c r="O25" s="442"/>
      <c r="P25" s="443"/>
      <c r="Q25" s="441">
        <v>
7838</v>
      </c>
      <c r="R25" s="442"/>
      <c r="S25" s="442"/>
      <c r="T25" s="442"/>
      <c r="U25" s="442"/>
      <c r="V25" s="443"/>
      <c r="W25" s="507"/>
      <c r="X25" s="498"/>
      <c r="Y25" s="499"/>
      <c r="Z25" s="438" t="s">
        <v>
175</v>
      </c>
      <c r="AA25" s="439"/>
      <c r="AB25" s="439"/>
      <c r="AC25" s="439"/>
      <c r="AD25" s="439"/>
      <c r="AE25" s="439"/>
      <c r="AF25" s="439"/>
      <c r="AG25" s="440"/>
      <c r="AH25" s="441" t="s">
        <v>
138</v>
      </c>
      <c r="AI25" s="442"/>
      <c r="AJ25" s="442"/>
      <c r="AK25" s="442"/>
      <c r="AL25" s="443"/>
      <c r="AM25" s="441" t="s">
        <v>
138</v>
      </c>
      <c r="AN25" s="442"/>
      <c r="AO25" s="442"/>
      <c r="AP25" s="442"/>
      <c r="AQ25" s="442"/>
      <c r="AR25" s="443"/>
      <c r="AS25" s="441" t="s">
        <v>
138</v>
      </c>
      <c r="AT25" s="442"/>
      <c r="AU25" s="442"/>
      <c r="AV25" s="442"/>
      <c r="AW25" s="442"/>
      <c r="AX25" s="444"/>
      <c r="AY25" s="457" t="s">
        <v>
176</v>
      </c>
      <c r="AZ25" s="458"/>
      <c r="BA25" s="458"/>
      <c r="BB25" s="458"/>
      <c r="BC25" s="458"/>
      <c r="BD25" s="458"/>
      <c r="BE25" s="458"/>
      <c r="BF25" s="458"/>
      <c r="BG25" s="458"/>
      <c r="BH25" s="458"/>
      <c r="BI25" s="458"/>
      <c r="BJ25" s="458"/>
      <c r="BK25" s="458"/>
      <c r="BL25" s="458"/>
      <c r="BM25" s="459"/>
      <c r="BN25" s="460">
        <v>
3396466</v>
      </c>
      <c r="BO25" s="461"/>
      <c r="BP25" s="461"/>
      <c r="BQ25" s="461"/>
      <c r="BR25" s="461"/>
      <c r="BS25" s="461"/>
      <c r="BT25" s="461"/>
      <c r="BU25" s="462"/>
      <c r="BV25" s="460">
        <v>
4181243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177</v>
      </c>
      <c r="F26" s="439"/>
      <c r="G26" s="439"/>
      <c r="H26" s="439"/>
      <c r="I26" s="439"/>
      <c r="J26" s="439"/>
      <c r="K26" s="440"/>
      <c r="L26" s="441">
        <v>
1</v>
      </c>
      <c r="M26" s="442"/>
      <c r="N26" s="442"/>
      <c r="O26" s="442"/>
      <c r="P26" s="443"/>
      <c r="Q26" s="441">
        <v>
7268</v>
      </c>
      <c r="R26" s="442"/>
      <c r="S26" s="442"/>
      <c r="T26" s="442"/>
      <c r="U26" s="442"/>
      <c r="V26" s="443"/>
      <c r="W26" s="507"/>
      <c r="X26" s="498"/>
      <c r="Y26" s="499"/>
      <c r="Z26" s="438" t="s">
        <v>
178</v>
      </c>
      <c r="AA26" s="520"/>
      <c r="AB26" s="520"/>
      <c r="AC26" s="520"/>
      <c r="AD26" s="520"/>
      <c r="AE26" s="520"/>
      <c r="AF26" s="520"/>
      <c r="AG26" s="521"/>
      <c r="AH26" s="441">
        <v>
51</v>
      </c>
      <c r="AI26" s="442"/>
      <c r="AJ26" s="442"/>
      <c r="AK26" s="442"/>
      <c r="AL26" s="443"/>
      <c r="AM26" s="441">
        <v>
162639</v>
      </c>
      <c r="AN26" s="442"/>
      <c r="AO26" s="442"/>
      <c r="AP26" s="442"/>
      <c r="AQ26" s="442"/>
      <c r="AR26" s="443"/>
      <c r="AS26" s="441">
        <v>
3189</v>
      </c>
      <c r="AT26" s="442"/>
      <c r="AU26" s="442"/>
      <c r="AV26" s="442"/>
      <c r="AW26" s="442"/>
      <c r="AX26" s="444"/>
      <c r="AY26" s="474" t="s">
        <v>
179</v>
      </c>
      <c r="AZ26" s="475"/>
      <c r="BA26" s="475"/>
      <c r="BB26" s="475"/>
      <c r="BC26" s="475"/>
      <c r="BD26" s="475"/>
      <c r="BE26" s="475"/>
      <c r="BF26" s="475"/>
      <c r="BG26" s="475"/>
      <c r="BH26" s="475"/>
      <c r="BI26" s="475"/>
      <c r="BJ26" s="475"/>
      <c r="BK26" s="475"/>
      <c r="BL26" s="475"/>
      <c r="BM26" s="476"/>
      <c r="BN26" s="465">
        <v>
19000</v>
      </c>
      <c r="BO26" s="466"/>
      <c r="BP26" s="466"/>
      <c r="BQ26" s="466"/>
      <c r="BR26" s="466"/>
      <c r="BS26" s="466"/>
      <c r="BT26" s="466"/>
      <c r="BU26" s="467"/>
      <c r="BV26" s="465">
        <v>
27000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180</v>
      </c>
      <c r="F27" s="439"/>
      <c r="G27" s="439"/>
      <c r="H27" s="439"/>
      <c r="I27" s="439"/>
      <c r="J27" s="439"/>
      <c r="K27" s="440"/>
      <c r="L27" s="441">
        <v>
1</v>
      </c>
      <c r="M27" s="442"/>
      <c r="N27" s="442"/>
      <c r="O27" s="442"/>
      <c r="P27" s="443"/>
      <c r="Q27" s="441">
        <v>
5750</v>
      </c>
      <c r="R27" s="442"/>
      <c r="S27" s="442"/>
      <c r="T27" s="442"/>
      <c r="U27" s="442"/>
      <c r="V27" s="443"/>
      <c r="W27" s="507"/>
      <c r="X27" s="498"/>
      <c r="Y27" s="499"/>
      <c r="Z27" s="438" t="s">
        <v>
181</v>
      </c>
      <c r="AA27" s="439"/>
      <c r="AB27" s="439"/>
      <c r="AC27" s="439"/>
      <c r="AD27" s="439"/>
      <c r="AE27" s="439"/>
      <c r="AF27" s="439"/>
      <c r="AG27" s="440"/>
      <c r="AH27" s="441">
        <v>
2</v>
      </c>
      <c r="AI27" s="442"/>
      <c r="AJ27" s="442"/>
      <c r="AK27" s="442"/>
      <c r="AL27" s="443"/>
      <c r="AM27" s="441" t="s">
        <v>
182</v>
      </c>
      <c r="AN27" s="442"/>
      <c r="AO27" s="442"/>
      <c r="AP27" s="442"/>
      <c r="AQ27" s="442"/>
      <c r="AR27" s="443"/>
      <c r="AS27" s="441" t="s">
        <v>
183</v>
      </c>
      <c r="AT27" s="442"/>
      <c r="AU27" s="442"/>
      <c r="AV27" s="442"/>
      <c r="AW27" s="442"/>
      <c r="AX27" s="444"/>
      <c r="AY27" s="471" t="s">
        <v>
184</v>
      </c>
      <c r="AZ27" s="472"/>
      <c r="BA27" s="472"/>
      <c r="BB27" s="472"/>
      <c r="BC27" s="472"/>
      <c r="BD27" s="472"/>
      <c r="BE27" s="472"/>
      <c r="BF27" s="472"/>
      <c r="BG27" s="472"/>
      <c r="BH27" s="472"/>
      <c r="BI27" s="472"/>
      <c r="BJ27" s="472"/>
      <c r="BK27" s="472"/>
      <c r="BL27" s="472"/>
      <c r="BM27" s="473"/>
      <c r="BN27" s="468">
        <v>
65</v>
      </c>
      <c r="BO27" s="469"/>
      <c r="BP27" s="469"/>
      <c r="BQ27" s="469"/>
      <c r="BR27" s="469"/>
      <c r="BS27" s="469"/>
      <c r="BT27" s="469"/>
      <c r="BU27" s="470"/>
      <c r="BV27" s="468">
        <v>
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185</v>
      </c>
      <c r="F28" s="439"/>
      <c r="G28" s="439"/>
      <c r="H28" s="439"/>
      <c r="I28" s="439"/>
      <c r="J28" s="439"/>
      <c r="K28" s="440"/>
      <c r="L28" s="441">
        <v>
1</v>
      </c>
      <c r="M28" s="442"/>
      <c r="N28" s="442"/>
      <c r="O28" s="442"/>
      <c r="P28" s="443"/>
      <c r="Q28" s="441">
        <v>
5200</v>
      </c>
      <c r="R28" s="442"/>
      <c r="S28" s="442"/>
      <c r="T28" s="442"/>
      <c r="U28" s="442"/>
      <c r="V28" s="443"/>
      <c r="W28" s="507"/>
      <c r="X28" s="498"/>
      <c r="Y28" s="499"/>
      <c r="Z28" s="438" t="s">
        <v>
186</v>
      </c>
      <c r="AA28" s="439"/>
      <c r="AB28" s="439"/>
      <c r="AC28" s="439"/>
      <c r="AD28" s="439"/>
      <c r="AE28" s="439"/>
      <c r="AF28" s="439"/>
      <c r="AG28" s="440"/>
      <c r="AH28" s="441" t="s">
        <v>
187</v>
      </c>
      <c r="AI28" s="442"/>
      <c r="AJ28" s="442"/>
      <c r="AK28" s="442"/>
      <c r="AL28" s="443"/>
      <c r="AM28" s="441" t="s">
        <v>
188</v>
      </c>
      <c r="AN28" s="442"/>
      <c r="AO28" s="442"/>
      <c r="AP28" s="442"/>
      <c r="AQ28" s="442"/>
      <c r="AR28" s="443"/>
      <c r="AS28" s="441" t="s">
        <v>
138</v>
      </c>
      <c r="AT28" s="442"/>
      <c r="AU28" s="442"/>
      <c r="AV28" s="442"/>
      <c r="AW28" s="442"/>
      <c r="AX28" s="444"/>
      <c r="AY28" s="448" t="s">
        <v>
189</v>
      </c>
      <c r="AZ28" s="449"/>
      <c r="BA28" s="449"/>
      <c r="BB28" s="450"/>
      <c r="BC28" s="457" t="s">
        <v>
47</v>
      </c>
      <c r="BD28" s="458"/>
      <c r="BE28" s="458"/>
      <c r="BF28" s="458"/>
      <c r="BG28" s="458"/>
      <c r="BH28" s="458"/>
      <c r="BI28" s="458"/>
      <c r="BJ28" s="458"/>
      <c r="BK28" s="458"/>
      <c r="BL28" s="458"/>
      <c r="BM28" s="459"/>
      <c r="BN28" s="460">
        <v>
3033872</v>
      </c>
      <c r="BO28" s="461"/>
      <c r="BP28" s="461"/>
      <c r="BQ28" s="461"/>
      <c r="BR28" s="461"/>
      <c r="BS28" s="461"/>
      <c r="BT28" s="461"/>
      <c r="BU28" s="462"/>
      <c r="BV28" s="460">
        <v>
2607714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190</v>
      </c>
      <c r="F29" s="439"/>
      <c r="G29" s="439"/>
      <c r="H29" s="439"/>
      <c r="I29" s="439"/>
      <c r="J29" s="439"/>
      <c r="K29" s="440"/>
      <c r="L29" s="441">
        <v>
22</v>
      </c>
      <c r="M29" s="442"/>
      <c r="N29" s="442"/>
      <c r="O29" s="442"/>
      <c r="P29" s="443"/>
      <c r="Q29" s="441">
        <v>
4900</v>
      </c>
      <c r="R29" s="442"/>
      <c r="S29" s="442"/>
      <c r="T29" s="442"/>
      <c r="U29" s="442"/>
      <c r="V29" s="443"/>
      <c r="W29" s="508"/>
      <c r="X29" s="509"/>
      <c r="Y29" s="510"/>
      <c r="Z29" s="438" t="s">
        <v>
191</v>
      </c>
      <c r="AA29" s="439"/>
      <c r="AB29" s="439"/>
      <c r="AC29" s="439"/>
      <c r="AD29" s="439"/>
      <c r="AE29" s="439"/>
      <c r="AF29" s="439"/>
      <c r="AG29" s="440"/>
      <c r="AH29" s="441">
        <v>
624</v>
      </c>
      <c r="AI29" s="442"/>
      <c r="AJ29" s="442"/>
      <c r="AK29" s="442"/>
      <c r="AL29" s="443"/>
      <c r="AM29" s="441">
        <v>
1874699</v>
      </c>
      <c r="AN29" s="442"/>
      <c r="AO29" s="442"/>
      <c r="AP29" s="442"/>
      <c r="AQ29" s="442"/>
      <c r="AR29" s="443"/>
      <c r="AS29" s="441">
        <v>
3004</v>
      </c>
      <c r="AT29" s="442"/>
      <c r="AU29" s="442"/>
      <c r="AV29" s="442"/>
      <c r="AW29" s="442"/>
      <c r="AX29" s="444"/>
      <c r="AY29" s="451"/>
      <c r="AZ29" s="452"/>
      <c r="BA29" s="452"/>
      <c r="BB29" s="453"/>
      <c r="BC29" s="445" t="s">
        <v>
192</v>
      </c>
      <c r="BD29" s="446"/>
      <c r="BE29" s="446"/>
      <c r="BF29" s="446"/>
      <c r="BG29" s="446"/>
      <c r="BH29" s="446"/>
      <c r="BI29" s="446"/>
      <c r="BJ29" s="446"/>
      <c r="BK29" s="446"/>
      <c r="BL29" s="446"/>
      <c r="BM29" s="447"/>
      <c r="BN29" s="465" t="s">
        <v>
188</v>
      </c>
      <c r="BO29" s="466"/>
      <c r="BP29" s="466"/>
      <c r="BQ29" s="466"/>
      <c r="BR29" s="466"/>
      <c r="BS29" s="466"/>
      <c r="BT29" s="466"/>
      <c r="BU29" s="467"/>
      <c r="BV29" s="465" t="s">
        <v>
138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193</v>
      </c>
      <c r="X30" s="518"/>
      <c r="Y30" s="518"/>
      <c r="Z30" s="518"/>
      <c r="AA30" s="518"/>
      <c r="AB30" s="518"/>
      <c r="AC30" s="518"/>
      <c r="AD30" s="518"/>
      <c r="AE30" s="518"/>
      <c r="AF30" s="518"/>
      <c r="AG30" s="519"/>
      <c r="AH30" s="429">
        <v>
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5274304</v>
      </c>
      <c r="BO30" s="469"/>
      <c r="BP30" s="469"/>
      <c r="BQ30" s="469"/>
      <c r="BR30" s="469"/>
      <c r="BS30" s="469"/>
      <c r="BT30" s="469"/>
      <c r="BU30" s="470"/>
      <c r="BV30" s="468">
        <v>
4706701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194</v>
      </c>
      <c r="D32" s="213"/>
      <c r="E32" s="213"/>
      <c r="F32" s="210"/>
      <c r="G32" s="210"/>
      <c r="H32" s="210"/>
      <c r="I32" s="210"/>
      <c r="J32" s="210"/>
      <c r="K32" s="210"/>
      <c r="L32" s="210"/>
      <c r="M32" s="210"/>
      <c r="N32" s="210"/>
      <c r="O32" s="210"/>
      <c r="P32" s="210"/>
      <c r="Q32" s="210"/>
      <c r="R32" s="210"/>
      <c r="S32" s="210"/>
      <c r="T32" s="210"/>
      <c r="U32" s="210" t="s">
        <v>
195</v>
      </c>
      <c r="V32" s="210"/>
      <c r="W32" s="210"/>
      <c r="X32" s="210"/>
      <c r="Y32" s="210"/>
      <c r="Z32" s="210"/>
      <c r="AA32" s="210"/>
      <c r="AB32" s="210"/>
      <c r="AC32" s="210"/>
      <c r="AD32" s="210"/>
      <c r="AE32" s="210"/>
      <c r="AF32" s="210"/>
      <c r="AG32" s="210"/>
      <c r="AH32" s="210"/>
      <c r="AI32" s="210"/>
      <c r="AJ32" s="210"/>
      <c r="AK32" s="210"/>
      <c r="AL32" s="210"/>
      <c r="AM32" s="214" t="s">
        <v>
196</v>
      </c>
      <c r="AN32" s="210"/>
      <c r="AO32" s="210"/>
      <c r="AP32" s="210"/>
      <c r="AQ32" s="210"/>
      <c r="AR32" s="210"/>
      <c r="AS32" s="214"/>
      <c r="AT32" s="214"/>
      <c r="AU32" s="214"/>
      <c r="AV32" s="214"/>
      <c r="AW32" s="214"/>
      <c r="AX32" s="214"/>
      <c r="AY32" s="214"/>
      <c r="AZ32" s="214"/>
      <c r="BA32" s="214"/>
      <c r="BB32" s="210"/>
      <c r="BC32" s="214"/>
      <c r="BD32" s="210"/>
      <c r="BE32" s="214" t="s">
        <v>
197</v>
      </c>
      <c r="BF32" s="210"/>
      <c r="BG32" s="210"/>
      <c r="BH32" s="210"/>
      <c r="BI32" s="210"/>
      <c r="BJ32" s="214"/>
      <c r="BK32" s="214"/>
      <c r="BL32" s="214"/>
      <c r="BM32" s="214"/>
      <c r="BN32" s="214"/>
      <c r="BO32" s="214"/>
      <c r="BP32" s="214"/>
      <c r="BQ32" s="214"/>
      <c r="BR32" s="210"/>
      <c r="BS32" s="210"/>
      <c r="BT32" s="210"/>
      <c r="BU32" s="210"/>
      <c r="BV32" s="210"/>
      <c r="BW32" s="210" t="s">
        <v>
198</v>
      </c>
      <c r="BX32" s="210"/>
      <c r="BY32" s="210"/>
      <c r="BZ32" s="210"/>
      <c r="CA32" s="210"/>
      <c r="CB32" s="214"/>
      <c r="CC32" s="214"/>
      <c r="CD32" s="214"/>
      <c r="CE32" s="214"/>
      <c r="CF32" s="214"/>
      <c r="CG32" s="214"/>
      <c r="CH32" s="214"/>
      <c r="CI32" s="214"/>
      <c r="CJ32" s="214"/>
      <c r="CK32" s="214"/>
      <c r="CL32" s="214"/>
      <c r="CM32" s="214"/>
      <c r="CN32" s="214"/>
      <c r="CO32" s="214" t="s">
        <v>
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200</v>
      </c>
      <c r="D33" s="428"/>
      <c r="E33" s="427" t="s">
        <v>
201</v>
      </c>
      <c r="F33" s="427"/>
      <c r="G33" s="427"/>
      <c r="H33" s="427"/>
      <c r="I33" s="427"/>
      <c r="J33" s="427"/>
      <c r="K33" s="427"/>
      <c r="L33" s="427"/>
      <c r="M33" s="427"/>
      <c r="N33" s="427"/>
      <c r="O33" s="427"/>
      <c r="P33" s="427"/>
      <c r="Q33" s="427"/>
      <c r="R33" s="427"/>
      <c r="S33" s="427"/>
      <c r="T33" s="215"/>
      <c r="U33" s="428" t="s">
        <v>
200</v>
      </c>
      <c r="V33" s="428"/>
      <c r="W33" s="427" t="s">
        <v>
202</v>
      </c>
      <c r="X33" s="427"/>
      <c r="Y33" s="427"/>
      <c r="Z33" s="427"/>
      <c r="AA33" s="427"/>
      <c r="AB33" s="427"/>
      <c r="AC33" s="427"/>
      <c r="AD33" s="427"/>
      <c r="AE33" s="427"/>
      <c r="AF33" s="427"/>
      <c r="AG33" s="427"/>
      <c r="AH33" s="427"/>
      <c r="AI33" s="427"/>
      <c r="AJ33" s="427"/>
      <c r="AK33" s="427"/>
      <c r="AL33" s="215"/>
      <c r="AM33" s="428" t="s">
        <v>
203</v>
      </c>
      <c r="AN33" s="428"/>
      <c r="AO33" s="427" t="s">
        <v>
202</v>
      </c>
      <c r="AP33" s="427"/>
      <c r="AQ33" s="427"/>
      <c r="AR33" s="427"/>
      <c r="AS33" s="427"/>
      <c r="AT33" s="427"/>
      <c r="AU33" s="427"/>
      <c r="AV33" s="427"/>
      <c r="AW33" s="427"/>
      <c r="AX33" s="427"/>
      <c r="AY33" s="427"/>
      <c r="AZ33" s="427"/>
      <c r="BA33" s="427"/>
      <c r="BB33" s="427"/>
      <c r="BC33" s="427"/>
      <c r="BD33" s="216"/>
      <c r="BE33" s="427" t="s">
        <v>
204</v>
      </c>
      <c r="BF33" s="427"/>
      <c r="BG33" s="427" t="s">
        <v>
205</v>
      </c>
      <c r="BH33" s="427"/>
      <c r="BI33" s="427"/>
      <c r="BJ33" s="427"/>
      <c r="BK33" s="427"/>
      <c r="BL33" s="427"/>
      <c r="BM33" s="427"/>
      <c r="BN33" s="427"/>
      <c r="BO33" s="427"/>
      <c r="BP33" s="427"/>
      <c r="BQ33" s="427"/>
      <c r="BR33" s="427"/>
      <c r="BS33" s="427"/>
      <c r="BT33" s="427"/>
      <c r="BU33" s="427"/>
      <c r="BV33" s="216"/>
      <c r="BW33" s="428" t="s">
        <v>
204</v>
      </c>
      <c r="BX33" s="428"/>
      <c r="BY33" s="427" t="s">
        <v>
206</v>
      </c>
      <c r="BZ33" s="427"/>
      <c r="CA33" s="427"/>
      <c r="CB33" s="427"/>
      <c r="CC33" s="427"/>
      <c r="CD33" s="427"/>
      <c r="CE33" s="427"/>
      <c r="CF33" s="427"/>
      <c r="CG33" s="427"/>
      <c r="CH33" s="427"/>
      <c r="CI33" s="427"/>
      <c r="CJ33" s="427"/>
      <c r="CK33" s="427"/>
      <c r="CL33" s="427"/>
      <c r="CM33" s="427"/>
      <c r="CN33" s="215"/>
      <c r="CO33" s="428" t="s">
        <v>
200</v>
      </c>
      <c r="CP33" s="428"/>
      <c r="CQ33" s="427" t="s">
        <v>
207</v>
      </c>
      <c r="CR33" s="427"/>
      <c r="CS33" s="427"/>
      <c r="CT33" s="427"/>
      <c r="CU33" s="427"/>
      <c r="CV33" s="427"/>
      <c r="CW33" s="427"/>
      <c r="CX33" s="427"/>
      <c r="CY33" s="427"/>
      <c r="CZ33" s="427"/>
      <c r="DA33" s="427"/>
      <c r="DB33" s="427"/>
      <c r="DC33" s="427"/>
      <c r="DD33" s="427"/>
      <c r="DE33" s="427"/>
      <c r="DF33" s="215"/>
      <c r="DG33" s="426" t="s">
        <v>
208</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国民健康保険特別会計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f>
IF(BG34="","",MAX(C34:D43,U34:V43,AM34:AN43)+1)</f>
        <v>
5</v>
      </c>
      <c r="BF34" s="424"/>
      <c r="BG34" s="423" t="str">
        <f>
IF('各会計、関係団体の財政状況及び健全化判断比率'!B31="","",'各会計、関係団体の財政状況及び健全化判断比率'!B31)</f>
        <v>
下水道事業特別会計</v>
      </c>
      <c r="BH34" s="423"/>
      <c r="BI34" s="423"/>
      <c r="BJ34" s="423"/>
      <c r="BK34" s="423"/>
      <c r="BL34" s="423"/>
      <c r="BM34" s="423"/>
      <c r="BN34" s="423"/>
      <c r="BO34" s="423"/>
      <c r="BP34" s="423"/>
      <c r="BQ34" s="423"/>
      <c r="BR34" s="423"/>
      <c r="BS34" s="423"/>
      <c r="BT34" s="423"/>
      <c r="BU34" s="423"/>
      <c r="BV34" s="213"/>
      <c r="BW34" s="424">
        <f>
IF(BY34="","",MAX(C34:D43,U34:V43,AM34:AN43,BE34:BF43)+1)</f>
        <v>
6</v>
      </c>
      <c r="BX34" s="424"/>
      <c r="BY34" s="423" t="str">
        <f>
IF('各会計、関係団体の財政状況及び健全化判断比率'!B68="","",'各会計、関係団体の財政状況及び健全化判断比率'!B68)</f>
        <v>
東京たま広域資源循環組合</v>
      </c>
      <c r="BZ34" s="423"/>
      <c r="CA34" s="423"/>
      <c r="CB34" s="423"/>
      <c r="CC34" s="423"/>
      <c r="CD34" s="423"/>
      <c r="CE34" s="423"/>
      <c r="CF34" s="423"/>
      <c r="CG34" s="423"/>
      <c r="CH34" s="423"/>
      <c r="CI34" s="423"/>
      <c r="CJ34" s="423"/>
      <c r="CK34" s="423"/>
      <c r="CL34" s="423"/>
      <c r="CM34" s="423"/>
      <c r="CN34" s="213"/>
      <c r="CO34" s="424">
        <f>
IF(CQ34="","",MAX(C34:D43,U34:V43,AM34:AN43,BE34:BF43,BW34:BX43)+1)</f>
        <v>
16</v>
      </c>
      <c r="CP34" s="424"/>
      <c r="CQ34" s="423" t="str">
        <f>
IF('各会計、関係団体の財政状況及び健全化判断比率'!BS7="","",'各会計、関係団体の財政状況及び健全化判断比率'!BS7)</f>
        <v>
小金井市体育協会</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7</v>
      </c>
      <c r="BX35" s="424"/>
      <c r="BY35" s="423" t="str">
        <f>
IF('各会計、関係団体の財政状況及び健全化判断比率'!B69="","",'各会計、関係団体の財政状況及び健全化判断比率'!B69)</f>
        <v>
湖南衛生組合</v>
      </c>
      <c r="BZ35" s="423"/>
      <c r="CA35" s="423"/>
      <c r="CB35" s="423"/>
      <c r="CC35" s="423"/>
      <c r="CD35" s="423"/>
      <c r="CE35" s="423"/>
      <c r="CF35" s="423"/>
      <c r="CG35" s="423"/>
      <c r="CH35" s="423"/>
      <c r="CI35" s="423"/>
      <c r="CJ35" s="423"/>
      <c r="CK35" s="423"/>
      <c r="CL35" s="423"/>
      <c r="CM35" s="423"/>
      <c r="CN35" s="213"/>
      <c r="CO35" s="424">
        <f t="shared" ref="CO35:CO43" si="3">
IF(CQ35="","",CO34+1)</f>
        <v>
17</v>
      </c>
      <c r="CP35" s="424"/>
      <c r="CQ35" s="423" t="str">
        <f>
IF('各会計、関係団体の財政状況及び健全化判断比率'!BS8="","",'各会計、関係団体の財政状況及び健全化判断比率'!BS8)</f>
        <v>
小金井市土地開発公社</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〇</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8</v>
      </c>
      <c r="BX36" s="424"/>
      <c r="BY36" s="423" t="str">
        <f>
IF('各会計、関係団体の財政状況及び健全化判断比率'!B70="","",'各会計、関係団体の財政状況及び健全化判断比率'!B70)</f>
        <v>
東京都十一市競輪事業組合</v>
      </c>
      <c r="BZ36" s="423"/>
      <c r="CA36" s="423"/>
      <c r="CB36" s="423"/>
      <c r="CC36" s="423"/>
      <c r="CD36" s="423"/>
      <c r="CE36" s="423"/>
      <c r="CF36" s="423"/>
      <c r="CG36" s="423"/>
      <c r="CH36" s="423"/>
      <c r="CI36" s="423"/>
      <c r="CJ36" s="423"/>
      <c r="CK36" s="423"/>
      <c r="CL36" s="423"/>
      <c r="CM36" s="423"/>
      <c r="CN36" s="213"/>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9</v>
      </c>
      <c r="BX37" s="424"/>
      <c r="BY37" s="423" t="str">
        <f>
IF('各会計、関係団体の財政状況及び健全化判断比率'!B71="","",'各会計、関係団体の財政状況及び健全化判断比率'!B71)</f>
        <v>
東京都六市競艇事業組合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10</v>
      </c>
      <c r="BX38" s="424"/>
      <c r="BY38" s="423" t="str">
        <f>
IF('各会計、関係団体の財政状況及び健全化判断比率'!B72="","",'各会計、関係団体の財政状況及び健全化判断比率'!B72)</f>
        <v>
東京市町村総合事務組合（一般会計）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11</v>
      </c>
      <c r="BX39" s="424"/>
      <c r="BY39" s="423" t="str">
        <f>
IF('各会計、関係団体の財政状況及び健全化判断比率'!B73="","",'各会計、関係団体の財政状況及び健全化判断比率'!B73)</f>
        <v>
東京市町村総合事務組合（交通災害共済事業特別会計）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
12</v>
      </c>
      <c r="BX40" s="424"/>
      <c r="BY40" s="423" t="str">
        <f>
IF('各会計、関係団体の財政状況及び健全化判断比率'!B74="","",'各会計、関係団体の財政状況及び健全化判断比率'!B74)</f>
        <v>
昭和病院企業団</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
13</v>
      </c>
      <c r="BX41" s="424"/>
      <c r="BY41" s="423" t="str">
        <f>
IF('各会計、関係団体の財政状況及び健全化判断比率'!B75="","",'各会計、関係団体の財政状況及び健全化判断比率'!B75)</f>
        <v>
東京都後期高齢者医療広域連合（一般会計）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
14</v>
      </c>
      <c r="BX42" s="424"/>
      <c r="BY42" s="423" t="str">
        <f>
IF('各会計、関係団体の財政状況及び健全化判断比率'!B76="","",'各会計、関係団体の財政状況及び健全化判断比率'!B76)</f>
        <v>
東京都後期高齢者医療広域連合（後期高齢者医療特別会計）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
15</v>
      </c>
      <c r="BX43" s="424"/>
      <c r="BY43" s="423" t="str">
        <f>
IF('各会計、関係団体の財政状況及び健全化判断比率'!B77="","",'各会計、関係団体の財政状況及び健全化判断比率'!B77)</f>
        <v>
浅川清流環境組合</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209</v>
      </c>
      <c r="C46" s="185"/>
      <c r="D46" s="185"/>
      <c r="E46" s="185" t="s">
        <v>
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213</v>
      </c>
    </row>
    <row r="50" spans="5:5" x14ac:dyDescent="0.2">
      <c r="E50" s="187" t="s">
        <v>
214</v>
      </c>
    </row>
    <row r="51" spans="5:5" x14ac:dyDescent="0.2">
      <c r="E51" s="187" t="s">
        <v>
215</v>
      </c>
    </row>
    <row r="52" spans="5:5" x14ac:dyDescent="0.2">
      <c r="E52" s="187" t="s">
        <v>
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EhtMgPTJLvnBZnkAdfoSmW8cF80Il/g0g4kJ79usAceAO0IU9r6Io6tvi5rVe34WWk8j0spn84FmpriNT8Ctw==" saltValue="Xrl5no+WKU5EOnma/uxp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217</v>
      </c>
      <c r="DI1" s="794"/>
      <c r="DJ1" s="794"/>
      <c r="DK1" s="794"/>
      <c r="DL1" s="794"/>
      <c r="DM1" s="794"/>
      <c r="DN1" s="795"/>
      <c r="DO1" s="225"/>
      <c r="DP1" s="793" t="s">
        <v>
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223</v>
      </c>
      <c r="S4" s="736"/>
      <c r="T4" s="736"/>
      <c r="U4" s="736"/>
      <c r="V4" s="736"/>
      <c r="W4" s="736"/>
      <c r="X4" s="736"/>
      <c r="Y4" s="737"/>
      <c r="Z4" s="735" t="s">
        <v>
224</v>
      </c>
      <c r="AA4" s="736"/>
      <c r="AB4" s="736"/>
      <c r="AC4" s="737"/>
      <c r="AD4" s="735" t="s">
        <v>
225</v>
      </c>
      <c r="AE4" s="736"/>
      <c r="AF4" s="736"/>
      <c r="AG4" s="736"/>
      <c r="AH4" s="736"/>
      <c r="AI4" s="736"/>
      <c r="AJ4" s="736"/>
      <c r="AK4" s="737"/>
      <c r="AL4" s="735" t="s">
        <v>
224</v>
      </c>
      <c r="AM4" s="736"/>
      <c r="AN4" s="736"/>
      <c r="AO4" s="737"/>
      <c r="AP4" s="796" t="s">
        <v>
226</v>
      </c>
      <c r="AQ4" s="796"/>
      <c r="AR4" s="796"/>
      <c r="AS4" s="796"/>
      <c r="AT4" s="796"/>
      <c r="AU4" s="796"/>
      <c r="AV4" s="796"/>
      <c r="AW4" s="796"/>
      <c r="AX4" s="796"/>
      <c r="AY4" s="796"/>
      <c r="AZ4" s="796"/>
      <c r="BA4" s="796"/>
      <c r="BB4" s="796"/>
      <c r="BC4" s="796"/>
      <c r="BD4" s="796"/>
      <c r="BE4" s="796"/>
      <c r="BF4" s="796"/>
      <c r="BG4" s="796" t="s">
        <v>
227</v>
      </c>
      <c r="BH4" s="796"/>
      <c r="BI4" s="796"/>
      <c r="BJ4" s="796"/>
      <c r="BK4" s="796"/>
      <c r="BL4" s="796"/>
      <c r="BM4" s="796"/>
      <c r="BN4" s="796"/>
      <c r="BO4" s="796" t="s">
        <v>
224</v>
      </c>
      <c r="BP4" s="796"/>
      <c r="BQ4" s="796"/>
      <c r="BR4" s="796"/>
      <c r="BS4" s="796" t="s">
        <v>
228</v>
      </c>
      <c r="BT4" s="796"/>
      <c r="BU4" s="796"/>
      <c r="BV4" s="796"/>
      <c r="BW4" s="796"/>
      <c r="BX4" s="796"/>
      <c r="BY4" s="796"/>
      <c r="BZ4" s="796"/>
      <c r="CA4" s="796"/>
      <c r="CB4" s="796"/>
      <c r="CD4" s="778" t="s">
        <v>
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230</v>
      </c>
      <c r="C5" s="761"/>
      <c r="D5" s="761"/>
      <c r="E5" s="761"/>
      <c r="F5" s="761"/>
      <c r="G5" s="761"/>
      <c r="H5" s="761"/>
      <c r="I5" s="761"/>
      <c r="J5" s="761"/>
      <c r="K5" s="761"/>
      <c r="L5" s="761"/>
      <c r="M5" s="761"/>
      <c r="N5" s="761"/>
      <c r="O5" s="761"/>
      <c r="P5" s="761"/>
      <c r="Q5" s="762"/>
      <c r="R5" s="726">
        <v>
21451213</v>
      </c>
      <c r="S5" s="727"/>
      <c r="T5" s="727"/>
      <c r="U5" s="727"/>
      <c r="V5" s="727"/>
      <c r="W5" s="727"/>
      <c r="X5" s="727"/>
      <c r="Y5" s="773"/>
      <c r="Z5" s="791">
        <v>
45.3</v>
      </c>
      <c r="AA5" s="791"/>
      <c r="AB5" s="791"/>
      <c r="AC5" s="791"/>
      <c r="AD5" s="792">
        <v>
19623667</v>
      </c>
      <c r="AE5" s="792"/>
      <c r="AF5" s="792"/>
      <c r="AG5" s="792"/>
      <c r="AH5" s="792"/>
      <c r="AI5" s="792"/>
      <c r="AJ5" s="792"/>
      <c r="AK5" s="792"/>
      <c r="AL5" s="774">
        <v>
87.5</v>
      </c>
      <c r="AM5" s="743"/>
      <c r="AN5" s="743"/>
      <c r="AO5" s="775"/>
      <c r="AP5" s="760" t="s">
        <v>
231</v>
      </c>
      <c r="AQ5" s="761"/>
      <c r="AR5" s="761"/>
      <c r="AS5" s="761"/>
      <c r="AT5" s="761"/>
      <c r="AU5" s="761"/>
      <c r="AV5" s="761"/>
      <c r="AW5" s="761"/>
      <c r="AX5" s="761"/>
      <c r="AY5" s="761"/>
      <c r="AZ5" s="761"/>
      <c r="BA5" s="761"/>
      <c r="BB5" s="761"/>
      <c r="BC5" s="761"/>
      <c r="BD5" s="761"/>
      <c r="BE5" s="761"/>
      <c r="BF5" s="762"/>
      <c r="BG5" s="661">
        <v>
19623667</v>
      </c>
      <c r="BH5" s="664"/>
      <c r="BI5" s="664"/>
      <c r="BJ5" s="664"/>
      <c r="BK5" s="664"/>
      <c r="BL5" s="664"/>
      <c r="BM5" s="664"/>
      <c r="BN5" s="665"/>
      <c r="BO5" s="723">
        <v>
91.5</v>
      </c>
      <c r="BP5" s="723"/>
      <c r="BQ5" s="723"/>
      <c r="BR5" s="723"/>
      <c r="BS5" s="724">
        <v>
74905</v>
      </c>
      <c r="BT5" s="724"/>
      <c r="BU5" s="724"/>
      <c r="BV5" s="724"/>
      <c r="BW5" s="724"/>
      <c r="BX5" s="724"/>
      <c r="BY5" s="724"/>
      <c r="BZ5" s="724"/>
      <c r="CA5" s="724"/>
      <c r="CB5" s="765"/>
      <c r="CD5" s="778" t="s">
        <v>
226</v>
      </c>
      <c r="CE5" s="779"/>
      <c r="CF5" s="779"/>
      <c r="CG5" s="779"/>
      <c r="CH5" s="779"/>
      <c r="CI5" s="779"/>
      <c r="CJ5" s="779"/>
      <c r="CK5" s="779"/>
      <c r="CL5" s="779"/>
      <c r="CM5" s="779"/>
      <c r="CN5" s="779"/>
      <c r="CO5" s="779"/>
      <c r="CP5" s="779"/>
      <c r="CQ5" s="780"/>
      <c r="CR5" s="778" t="s">
        <v>
232</v>
      </c>
      <c r="CS5" s="779"/>
      <c r="CT5" s="779"/>
      <c r="CU5" s="779"/>
      <c r="CV5" s="779"/>
      <c r="CW5" s="779"/>
      <c r="CX5" s="779"/>
      <c r="CY5" s="780"/>
      <c r="CZ5" s="778" t="s">
        <v>
224</v>
      </c>
      <c r="DA5" s="779"/>
      <c r="DB5" s="779"/>
      <c r="DC5" s="780"/>
      <c r="DD5" s="778" t="s">
        <v>
233</v>
      </c>
      <c r="DE5" s="779"/>
      <c r="DF5" s="779"/>
      <c r="DG5" s="779"/>
      <c r="DH5" s="779"/>
      <c r="DI5" s="779"/>
      <c r="DJ5" s="779"/>
      <c r="DK5" s="779"/>
      <c r="DL5" s="779"/>
      <c r="DM5" s="779"/>
      <c r="DN5" s="779"/>
      <c r="DO5" s="779"/>
      <c r="DP5" s="780"/>
      <c r="DQ5" s="778" t="s">
        <v>
234</v>
      </c>
      <c r="DR5" s="779"/>
      <c r="DS5" s="779"/>
      <c r="DT5" s="779"/>
      <c r="DU5" s="779"/>
      <c r="DV5" s="779"/>
      <c r="DW5" s="779"/>
      <c r="DX5" s="779"/>
      <c r="DY5" s="779"/>
      <c r="DZ5" s="779"/>
      <c r="EA5" s="779"/>
      <c r="EB5" s="779"/>
      <c r="EC5" s="780"/>
    </row>
    <row r="6" spans="2:143" ht="11.25" customHeight="1" x14ac:dyDescent="0.2">
      <c r="B6" s="658" t="s">
        <v>
235</v>
      </c>
      <c r="C6" s="659"/>
      <c r="D6" s="659"/>
      <c r="E6" s="659"/>
      <c r="F6" s="659"/>
      <c r="G6" s="659"/>
      <c r="H6" s="659"/>
      <c r="I6" s="659"/>
      <c r="J6" s="659"/>
      <c r="K6" s="659"/>
      <c r="L6" s="659"/>
      <c r="M6" s="659"/>
      <c r="N6" s="659"/>
      <c r="O6" s="659"/>
      <c r="P6" s="659"/>
      <c r="Q6" s="660"/>
      <c r="R6" s="661">
        <v>
162933</v>
      </c>
      <c r="S6" s="664"/>
      <c r="T6" s="664"/>
      <c r="U6" s="664"/>
      <c r="V6" s="664"/>
      <c r="W6" s="664"/>
      <c r="X6" s="664"/>
      <c r="Y6" s="665"/>
      <c r="Z6" s="723">
        <v>
0.3</v>
      </c>
      <c r="AA6" s="723"/>
      <c r="AB6" s="723"/>
      <c r="AC6" s="723"/>
      <c r="AD6" s="724">
        <v>
162933</v>
      </c>
      <c r="AE6" s="724"/>
      <c r="AF6" s="724"/>
      <c r="AG6" s="724"/>
      <c r="AH6" s="724"/>
      <c r="AI6" s="724"/>
      <c r="AJ6" s="724"/>
      <c r="AK6" s="724"/>
      <c r="AL6" s="666">
        <v>
0.7</v>
      </c>
      <c r="AM6" s="667"/>
      <c r="AN6" s="667"/>
      <c r="AO6" s="725"/>
      <c r="AP6" s="658" t="s">
        <v>
236</v>
      </c>
      <c r="AQ6" s="659"/>
      <c r="AR6" s="659"/>
      <c r="AS6" s="659"/>
      <c r="AT6" s="659"/>
      <c r="AU6" s="659"/>
      <c r="AV6" s="659"/>
      <c r="AW6" s="659"/>
      <c r="AX6" s="659"/>
      <c r="AY6" s="659"/>
      <c r="AZ6" s="659"/>
      <c r="BA6" s="659"/>
      <c r="BB6" s="659"/>
      <c r="BC6" s="659"/>
      <c r="BD6" s="659"/>
      <c r="BE6" s="659"/>
      <c r="BF6" s="660"/>
      <c r="BG6" s="661">
        <v>
19623667</v>
      </c>
      <c r="BH6" s="664"/>
      <c r="BI6" s="664"/>
      <c r="BJ6" s="664"/>
      <c r="BK6" s="664"/>
      <c r="BL6" s="664"/>
      <c r="BM6" s="664"/>
      <c r="BN6" s="665"/>
      <c r="BO6" s="723">
        <v>
91.5</v>
      </c>
      <c r="BP6" s="723"/>
      <c r="BQ6" s="723"/>
      <c r="BR6" s="723"/>
      <c r="BS6" s="724">
        <v>
74905</v>
      </c>
      <c r="BT6" s="724"/>
      <c r="BU6" s="724"/>
      <c r="BV6" s="724"/>
      <c r="BW6" s="724"/>
      <c r="BX6" s="724"/>
      <c r="BY6" s="724"/>
      <c r="BZ6" s="724"/>
      <c r="CA6" s="724"/>
      <c r="CB6" s="765"/>
      <c r="CD6" s="732" t="s">
        <v>
237</v>
      </c>
      <c r="CE6" s="733"/>
      <c r="CF6" s="733"/>
      <c r="CG6" s="733"/>
      <c r="CH6" s="733"/>
      <c r="CI6" s="733"/>
      <c r="CJ6" s="733"/>
      <c r="CK6" s="733"/>
      <c r="CL6" s="733"/>
      <c r="CM6" s="733"/>
      <c r="CN6" s="733"/>
      <c r="CO6" s="733"/>
      <c r="CP6" s="733"/>
      <c r="CQ6" s="734"/>
      <c r="CR6" s="661">
        <v>
364160</v>
      </c>
      <c r="CS6" s="664"/>
      <c r="CT6" s="664"/>
      <c r="CU6" s="664"/>
      <c r="CV6" s="664"/>
      <c r="CW6" s="664"/>
      <c r="CX6" s="664"/>
      <c r="CY6" s="665"/>
      <c r="CZ6" s="774">
        <v>
0.8</v>
      </c>
      <c r="DA6" s="743"/>
      <c r="DB6" s="743"/>
      <c r="DC6" s="777"/>
      <c r="DD6" s="669" t="s">
        <v>
238</v>
      </c>
      <c r="DE6" s="664"/>
      <c r="DF6" s="664"/>
      <c r="DG6" s="664"/>
      <c r="DH6" s="664"/>
      <c r="DI6" s="664"/>
      <c r="DJ6" s="664"/>
      <c r="DK6" s="664"/>
      <c r="DL6" s="664"/>
      <c r="DM6" s="664"/>
      <c r="DN6" s="664"/>
      <c r="DO6" s="664"/>
      <c r="DP6" s="665"/>
      <c r="DQ6" s="669">
        <v>
363758</v>
      </c>
      <c r="DR6" s="664"/>
      <c r="DS6" s="664"/>
      <c r="DT6" s="664"/>
      <c r="DU6" s="664"/>
      <c r="DV6" s="664"/>
      <c r="DW6" s="664"/>
      <c r="DX6" s="664"/>
      <c r="DY6" s="664"/>
      <c r="DZ6" s="664"/>
      <c r="EA6" s="664"/>
      <c r="EB6" s="664"/>
      <c r="EC6" s="704"/>
    </row>
    <row r="7" spans="2:143" ht="11.25" customHeight="1" x14ac:dyDescent="0.2">
      <c r="B7" s="658" t="s">
        <v>
239</v>
      </c>
      <c r="C7" s="659"/>
      <c r="D7" s="659"/>
      <c r="E7" s="659"/>
      <c r="F7" s="659"/>
      <c r="G7" s="659"/>
      <c r="H7" s="659"/>
      <c r="I7" s="659"/>
      <c r="J7" s="659"/>
      <c r="K7" s="659"/>
      <c r="L7" s="659"/>
      <c r="M7" s="659"/>
      <c r="N7" s="659"/>
      <c r="O7" s="659"/>
      <c r="P7" s="659"/>
      <c r="Q7" s="660"/>
      <c r="R7" s="661">
        <v>
48199</v>
      </c>
      <c r="S7" s="664"/>
      <c r="T7" s="664"/>
      <c r="U7" s="664"/>
      <c r="V7" s="664"/>
      <c r="W7" s="664"/>
      <c r="X7" s="664"/>
      <c r="Y7" s="665"/>
      <c r="Z7" s="723">
        <v>
0.1</v>
      </c>
      <c r="AA7" s="723"/>
      <c r="AB7" s="723"/>
      <c r="AC7" s="723"/>
      <c r="AD7" s="724">
        <v>
48199</v>
      </c>
      <c r="AE7" s="724"/>
      <c r="AF7" s="724"/>
      <c r="AG7" s="724"/>
      <c r="AH7" s="724"/>
      <c r="AI7" s="724"/>
      <c r="AJ7" s="724"/>
      <c r="AK7" s="724"/>
      <c r="AL7" s="666">
        <v>
0.2</v>
      </c>
      <c r="AM7" s="667"/>
      <c r="AN7" s="667"/>
      <c r="AO7" s="725"/>
      <c r="AP7" s="658" t="s">
        <v>
240</v>
      </c>
      <c r="AQ7" s="659"/>
      <c r="AR7" s="659"/>
      <c r="AS7" s="659"/>
      <c r="AT7" s="659"/>
      <c r="AU7" s="659"/>
      <c r="AV7" s="659"/>
      <c r="AW7" s="659"/>
      <c r="AX7" s="659"/>
      <c r="AY7" s="659"/>
      <c r="AZ7" s="659"/>
      <c r="BA7" s="659"/>
      <c r="BB7" s="659"/>
      <c r="BC7" s="659"/>
      <c r="BD7" s="659"/>
      <c r="BE7" s="659"/>
      <c r="BF7" s="660"/>
      <c r="BG7" s="661">
        <v>
11593047</v>
      </c>
      <c r="BH7" s="664"/>
      <c r="BI7" s="664"/>
      <c r="BJ7" s="664"/>
      <c r="BK7" s="664"/>
      <c r="BL7" s="664"/>
      <c r="BM7" s="664"/>
      <c r="BN7" s="665"/>
      <c r="BO7" s="723">
        <v>
54</v>
      </c>
      <c r="BP7" s="723"/>
      <c r="BQ7" s="723"/>
      <c r="BR7" s="723"/>
      <c r="BS7" s="724">
        <v>
74905</v>
      </c>
      <c r="BT7" s="724"/>
      <c r="BU7" s="724"/>
      <c r="BV7" s="724"/>
      <c r="BW7" s="724"/>
      <c r="BX7" s="724"/>
      <c r="BY7" s="724"/>
      <c r="BZ7" s="724"/>
      <c r="CA7" s="724"/>
      <c r="CB7" s="765"/>
      <c r="CD7" s="705" t="s">
        <v>
241</v>
      </c>
      <c r="CE7" s="702"/>
      <c r="CF7" s="702"/>
      <c r="CG7" s="702"/>
      <c r="CH7" s="702"/>
      <c r="CI7" s="702"/>
      <c r="CJ7" s="702"/>
      <c r="CK7" s="702"/>
      <c r="CL7" s="702"/>
      <c r="CM7" s="702"/>
      <c r="CN7" s="702"/>
      <c r="CO7" s="702"/>
      <c r="CP7" s="702"/>
      <c r="CQ7" s="703"/>
      <c r="CR7" s="661">
        <v>
5672748</v>
      </c>
      <c r="CS7" s="664"/>
      <c r="CT7" s="664"/>
      <c r="CU7" s="664"/>
      <c r="CV7" s="664"/>
      <c r="CW7" s="664"/>
      <c r="CX7" s="664"/>
      <c r="CY7" s="665"/>
      <c r="CZ7" s="723">
        <v>
12.5</v>
      </c>
      <c r="DA7" s="723"/>
      <c r="DB7" s="723"/>
      <c r="DC7" s="723"/>
      <c r="DD7" s="669">
        <v>
2376</v>
      </c>
      <c r="DE7" s="664"/>
      <c r="DF7" s="664"/>
      <c r="DG7" s="664"/>
      <c r="DH7" s="664"/>
      <c r="DI7" s="664"/>
      <c r="DJ7" s="664"/>
      <c r="DK7" s="664"/>
      <c r="DL7" s="664"/>
      <c r="DM7" s="664"/>
      <c r="DN7" s="664"/>
      <c r="DO7" s="664"/>
      <c r="DP7" s="665"/>
      <c r="DQ7" s="669">
        <v>
5283389</v>
      </c>
      <c r="DR7" s="664"/>
      <c r="DS7" s="664"/>
      <c r="DT7" s="664"/>
      <c r="DU7" s="664"/>
      <c r="DV7" s="664"/>
      <c r="DW7" s="664"/>
      <c r="DX7" s="664"/>
      <c r="DY7" s="664"/>
      <c r="DZ7" s="664"/>
      <c r="EA7" s="664"/>
      <c r="EB7" s="664"/>
      <c r="EC7" s="704"/>
    </row>
    <row r="8" spans="2:143" ht="11.25" customHeight="1" x14ac:dyDescent="0.2">
      <c r="B8" s="658" t="s">
        <v>
242</v>
      </c>
      <c r="C8" s="659"/>
      <c r="D8" s="659"/>
      <c r="E8" s="659"/>
      <c r="F8" s="659"/>
      <c r="G8" s="659"/>
      <c r="H8" s="659"/>
      <c r="I8" s="659"/>
      <c r="J8" s="659"/>
      <c r="K8" s="659"/>
      <c r="L8" s="659"/>
      <c r="M8" s="659"/>
      <c r="N8" s="659"/>
      <c r="O8" s="659"/>
      <c r="P8" s="659"/>
      <c r="Q8" s="660"/>
      <c r="R8" s="661">
        <v>
160460</v>
      </c>
      <c r="S8" s="664"/>
      <c r="T8" s="664"/>
      <c r="U8" s="664"/>
      <c r="V8" s="664"/>
      <c r="W8" s="664"/>
      <c r="X8" s="664"/>
      <c r="Y8" s="665"/>
      <c r="Z8" s="723">
        <v>
0.3</v>
      </c>
      <c r="AA8" s="723"/>
      <c r="AB8" s="723"/>
      <c r="AC8" s="723"/>
      <c r="AD8" s="724">
        <v>
160460</v>
      </c>
      <c r="AE8" s="724"/>
      <c r="AF8" s="724"/>
      <c r="AG8" s="724"/>
      <c r="AH8" s="724"/>
      <c r="AI8" s="724"/>
      <c r="AJ8" s="724"/>
      <c r="AK8" s="724"/>
      <c r="AL8" s="666">
        <v>
0.7</v>
      </c>
      <c r="AM8" s="667"/>
      <c r="AN8" s="667"/>
      <c r="AO8" s="725"/>
      <c r="AP8" s="658" t="s">
        <v>
243</v>
      </c>
      <c r="AQ8" s="659"/>
      <c r="AR8" s="659"/>
      <c r="AS8" s="659"/>
      <c r="AT8" s="659"/>
      <c r="AU8" s="659"/>
      <c r="AV8" s="659"/>
      <c r="AW8" s="659"/>
      <c r="AX8" s="659"/>
      <c r="AY8" s="659"/>
      <c r="AZ8" s="659"/>
      <c r="BA8" s="659"/>
      <c r="BB8" s="659"/>
      <c r="BC8" s="659"/>
      <c r="BD8" s="659"/>
      <c r="BE8" s="659"/>
      <c r="BF8" s="660"/>
      <c r="BG8" s="661">
        <v>
227941</v>
      </c>
      <c r="BH8" s="664"/>
      <c r="BI8" s="664"/>
      <c r="BJ8" s="664"/>
      <c r="BK8" s="664"/>
      <c r="BL8" s="664"/>
      <c r="BM8" s="664"/>
      <c r="BN8" s="665"/>
      <c r="BO8" s="723">
        <v>
1.1000000000000001</v>
      </c>
      <c r="BP8" s="723"/>
      <c r="BQ8" s="723"/>
      <c r="BR8" s="723"/>
      <c r="BS8" s="669" t="s">
        <v>
238</v>
      </c>
      <c r="BT8" s="664"/>
      <c r="BU8" s="664"/>
      <c r="BV8" s="664"/>
      <c r="BW8" s="664"/>
      <c r="BX8" s="664"/>
      <c r="BY8" s="664"/>
      <c r="BZ8" s="664"/>
      <c r="CA8" s="664"/>
      <c r="CB8" s="704"/>
      <c r="CD8" s="705" t="s">
        <v>
244</v>
      </c>
      <c r="CE8" s="702"/>
      <c r="CF8" s="702"/>
      <c r="CG8" s="702"/>
      <c r="CH8" s="702"/>
      <c r="CI8" s="702"/>
      <c r="CJ8" s="702"/>
      <c r="CK8" s="702"/>
      <c r="CL8" s="702"/>
      <c r="CM8" s="702"/>
      <c r="CN8" s="702"/>
      <c r="CO8" s="702"/>
      <c r="CP8" s="702"/>
      <c r="CQ8" s="703"/>
      <c r="CR8" s="661">
        <v>
20363067</v>
      </c>
      <c r="CS8" s="664"/>
      <c r="CT8" s="664"/>
      <c r="CU8" s="664"/>
      <c r="CV8" s="664"/>
      <c r="CW8" s="664"/>
      <c r="CX8" s="664"/>
      <c r="CY8" s="665"/>
      <c r="CZ8" s="723">
        <v>
44.7</v>
      </c>
      <c r="DA8" s="723"/>
      <c r="DB8" s="723"/>
      <c r="DC8" s="723"/>
      <c r="DD8" s="669">
        <v>
655343</v>
      </c>
      <c r="DE8" s="664"/>
      <c r="DF8" s="664"/>
      <c r="DG8" s="664"/>
      <c r="DH8" s="664"/>
      <c r="DI8" s="664"/>
      <c r="DJ8" s="664"/>
      <c r="DK8" s="664"/>
      <c r="DL8" s="664"/>
      <c r="DM8" s="664"/>
      <c r="DN8" s="664"/>
      <c r="DO8" s="664"/>
      <c r="DP8" s="665"/>
      <c r="DQ8" s="669">
        <v>
9211236</v>
      </c>
      <c r="DR8" s="664"/>
      <c r="DS8" s="664"/>
      <c r="DT8" s="664"/>
      <c r="DU8" s="664"/>
      <c r="DV8" s="664"/>
      <c r="DW8" s="664"/>
      <c r="DX8" s="664"/>
      <c r="DY8" s="664"/>
      <c r="DZ8" s="664"/>
      <c r="EA8" s="664"/>
      <c r="EB8" s="664"/>
      <c r="EC8" s="704"/>
    </row>
    <row r="9" spans="2:143" ht="11.25" customHeight="1" x14ac:dyDescent="0.2">
      <c r="B9" s="658" t="s">
        <v>
245</v>
      </c>
      <c r="C9" s="659"/>
      <c r="D9" s="659"/>
      <c r="E9" s="659"/>
      <c r="F9" s="659"/>
      <c r="G9" s="659"/>
      <c r="H9" s="659"/>
      <c r="I9" s="659"/>
      <c r="J9" s="659"/>
      <c r="K9" s="659"/>
      <c r="L9" s="659"/>
      <c r="M9" s="659"/>
      <c r="N9" s="659"/>
      <c r="O9" s="659"/>
      <c r="P9" s="659"/>
      <c r="Q9" s="660"/>
      <c r="R9" s="661">
        <v>
130628</v>
      </c>
      <c r="S9" s="664"/>
      <c r="T9" s="664"/>
      <c r="U9" s="664"/>
      <c r="V9" s="664"/>
      <c r="W9" s="664"/>
      <c r="X9" s="664"/>
      <c r="Y9" s="665"/>
      <c r="Z9" s="723">
        <v>
0.3</v>
      </c>
      <c r="AA9" s="723"/>
      <c r="AB9" s="723"/>
      <c r="AC9" s="723"/>
      <c r="AD9" s="724">
        <v>
130628</v>
      </c>
      <c r="AE9" s="724"/>
      <c r="AF9" s="724"/>
      <c r="AG9" s="724"/>
      <c r="AH9" s="724"/>
      <c r="AI9" s="724"/>
      <c r="AJ9" s="724"/>
      <c r="AK9" s="724"/>
      <c r="AL9" s="666">
        <v>
0.6</v>
      </c>
      <c r="AM9" s="667"/>
      <c r="AN9" s="667"/>
      <c r="AO9" s="725"/>
      <c r="AP9" s="658" t="s">
        <v>
246</v>
      </c>
      <c r="AQ9" s="659"/>
      <c r="AR9" s="659"/>
      <c r="AS9" s="659"/>
      <c r="AT9" s="659"/>
      <c r="AU9" s="659"/>
      <c r="AV9" s="659"/>
      <c r="AW9" s="659"/>
      <c r="AX9" s="659"/>
      <c r="AY9" s="659"/>
      <c r="AZ9" s="659"/>
      <c r="BA9" s="659"/>
      <c r="BB9" s="659"/>
      <c r="BC9" s="659"/>
      <c r="BD9" s="659"/>
      <c r="BE9" s="659"/>
      <c r="BF9" s="660"/>
      <c r="BG9" s="661">
        <v>
10590348</v>
      </c>
      <c r="BH9" s="664"/>
      <c r="BI9" s="664"/>
      <c r="BJ9" s="664"/>
      <c r="BK9" s="664"/>
      <c r="BL9" s="664"/>
      <c r="BM9" s="664"/>
      <c r="BN9" s="665"/>
      <c r="BO9" s="723">
        <v>
49.4</v>
      </c>
      <c r="BP9" s="723"/>
      <c r="BQ9" s="723"/>
      <c r="BR9" s="723"/>
      <c r="BS9" s="669" t="s">
        <v>
238</v>
      </c>
      <c r="BT9" s="664"/>
      <c r="BU9" s="664"/>
      <c r="BV9" s="664"/>
      <c r="BW9" s="664"/>
      <c r="BX9" s="664"/>
      <c r="BY9" s="664"/>
      <c r="BZ9" s="664"/>
      <c r="CA9" s="664"/>
      <c r="CB9" s="704"/>
      <c r="CD9" s="705" t="s">
        <v>
247</v>
      </c>
      <c r="CE9" s="702"/>
      <c r="CF9" s="702"/>
      <c r="CG9" s="702"/>
      <c r="CH9" s="702"/>
      <c r="CI9" s="702"/>
      <c r="CJ9" s="702"/>
      <c r="CK9" s="702"/>
      <c r="CL9" s="702"/>
      <c r="CM9" s="702"/>
      <c r="CN9" s="702"/>
      <c r="CO9" s="702"/>
      <c r="CP9" s="702"/>
      <c r="CQ9" s="703"/>
      <c r="CR9" s="661">
        <v>
4166237</v>
      </c>
      <c r="CS9" s="664"/>
      <c r="CT9" s="664"/>
      <c r="CU9" s="664"/>
      <c r="CV9" s="664"/>
      <c r="CW9" s="664"/>
      <c r="CX9" s="664"/>
      <c r="CY9" s="665"/>
      <c r="CZ9" s="723">
        <v>
9.1</v>
      </c>
      <c r="DA9" s="723"/>
      <c r="DB9" s="723"/>
      <c r="DC9" s="723"/>
      <c r="DD9" s="669" t="s">
        <v>
130</v>
      </c>
      <c r="DE9" s="664"/>
      <c r="DF9" s="664"/>
      <c r="DG9" s="664"/>
      <c r="DH9" s="664"/>
      <c r="DI9" s="664"/>
      <c r="DJ9" s="664"/>
      <c r="DK9" s="664"/>
      <c r="DL9" s="664"/>
      <c r="DM9" s="664"/>
      <c r="DN9" s="664"/>
      <c r="DO9" s="664"/>
      <c r="DP9" s="665"/>
      <c r="DQ9" s="669">
        <v>
2564127</v>
      </c>
      <c r="DR9" s="664"/>
      <c r="DS9" s="664"/>
      <c r="DT9" s="664"/>
      <c r="DU9" s="664"/>
      <c r="DV9" s="664"/>
      <c r="DW9" s="664"/>
      <c r="DX9" s="664"/>
      <c r="DY9" s="664"/>
      <c r="DZ9" s="664"/>
      <c r="EA9" s="664"/>
      <c r="EB9" s="664"/>
      <c r="EC9" s="704"/>
    </row>
    <row r="10" spans="2:143" ht="11.25" customHeight="1" x14ac:dyDescent="0.2">
      <c r="B10" s="658" t="s">
        <v>
248</v>
      </c>
      <c r="C10" s="659"/>
      <c r="D10" s="659"/>
      <c r="E10" s="659"/>
      <c r="F10" s="659"/>
      <c r="G10" s="659"/>
      <c r="H10" s="659"/>
      <c r="I10" s="659"/>
      <c r="J10" s="659"/>
      <c r="K10" s="659"/>
      <c r="L10" s="659"/>
      <c r="M10" s="659"/>
      <c r="N10" s="659"/>
      <c r="O10" s="659"/>
      <c r="P10" s="659"/>
      <c r="Q10" s="660"/>
      <c r="R10" s="661" t="s">
        <v>
130</v>
      </c>
      <c r="S10" s="664"/>
      <c r="T10" s="664"/>
      <c r="U10" s="664"/>
      <c r="V10" s="664"/>
      <c r="W10" s="664"/>
      <c r="X10" s="664"/>
      <c r="Y10" s="665"/>
      <c r="Z10" s="723" t="s">
        <v>
238</v>
      </c>
      <c r="AA10" s="723"/>
      <c r="AB10" s="723"/>
      <c r="AC10" s="723"/>
      <c r="AD10" s="724" t="s">
        <v>
238</v>
      </c>
      <c r="AE10" s="724"/>
      <c r="AF10" s="724"/>
      <c r="AG10" s="724"/>
      <c r="AH10" s="724"/>
      <c r="AI10" s="724"/>
      <c r="AJ10" s="724"/>
      <c r="AK10" s="724"/>
      <c r="AL10" s="666" t="s">
        <v>
130</v>
      </c>
      <c r="AM10" s="667"/>
      <c r="AN10" s="667"/>
      <c r="AO10" s="725"/>
      <c r="AP10" s="658" t="s">
        <v>
249</v>
      </c>
      <c r="AQ10" s="659"/>
      <c r="AR10" s="659"/>
      <c r="AS10" s="659"/>
      <c r="AT10" s="659"/>
      <c r="AU10" s="659"/>
      <c r="AV10" s="659"/>
      <c r="AW10" s="659"/>
      <c r="AX10" s="659"/>
      <c r="AY10" s="659"/>
      <c r="AZ10" s="659"/>
      <c r="BA10" s="659"/>
      <c r="BB10" s="659"/>
      <c r="BC10" s="659"/>
      <c r="BD10" s="659"/>
      <c r="BE10" s="659"/>
      <c r="BF10" s="660"/>
      <c r="BG10" s="661">
        <v>
240192</v>
      </c>
      <c r="BH10" s="664"/>
      <c r="BI10" s="664"/>
      <c r="BJ10" s="664"/>
      <c r="BK10" s="664"/>
      <c r="BL10" s="664"/>
      <c r="BM10" s="664"/>
      <c r="BN10" s="665"/>
      <c r="BO10" s="723">
        <v>
1.1000000000000001</v>
      </c>
      <c r="BP10" s="723"/>
      <c r="BQ10" s="723"/>
      <c r="BR10" s="723"/>
      <c r="BS10" s="669" t="s">
        <v>
238</v>
      </c>
      <c r="BT10" s="664"/>
      <c r="BU10" s="664"/>
      <c r="BV10" s="664"/>
      <c r="BW10" s="664"/>
      <c r="BX10" s="664"/>
      <c r="BY10" s="664"/>
      <c r="BZ10" s="664"/>
      <c r="CA10" s="664"/>
      <c r="CB10" s="704"/>
      <c r="CD10" s="705" t="s">
        <v>
250</v>
      </c>
      <c r="CE10" s="702"/>
      <c r="CF10" s="702"/>
      <c r="CG10" s="702"/>
      <c r="CH10" s="702"/>
      <c r="CI10" s="702"/>
      <c r="CJ10" s="702"/>
      <c r="CK10" s="702"/>
      <c r="CL10" s="702"/>
      <c r="CM10" s="702"/>
      <c r="CN10" s="702"/>
      <c r="CO10" s="702"/>
      <c r="CP10" s="702"/>
      <c r="CQ10" s="703"/>
      <c r="CR10" s="661">
        <v>
280787</v>
      </c>
      <c r="CS10" s="664"/>
      <c r="CT10" s="664"/>
      <c r="CU10" s="664"/>
      <c r="CV10" s="664"/>
      <c r="CW10" s="664"/>
      <c r="CX10" s="664"/>
      <c r="CY10" s="665"/>
      <c r="CZ10" s="723">
        <v>
0.6</v>
      </c>
      <c r="DA10" s="723"/>
      <c r="DB10" s="723"/>
      <c r="DC10" s="723"/>
      <c r="DD10" s="669" t="s">
        <v>
130</v>
      </c>
      <c r="DE10" s="664"/>
      <c r="DF10" s="664"/>
      <c r="DG10" s="664"/>
      <c r="DH10" s="664"/>
      <c r="DI10" s="664"/>
      <c r="DJ10" s="664"/>
      <c r="DK10" s="664"/>
      <c r="DL10" s="664"/>
      <c r="DM10" s="664"/>
      <c r="DN10" s="664"/>
      <c r="DO10" s="664"/>
      <c r="DP10" s="665"/>
      <c r="DQ10" s="669">
        <v>
186487</v>
      </c>
      <c r="DR10" s="664"/>
      <c r="DS10" s="664"/>
      <c r="DT10" s="664"/>
      <c r="DU10" s="664"/>
      <c r="DV10" s="664"/>
      <c r="DW10" s="664"/>
      <c r="DX10" s="664"/>
      <c r="DY10" s="664"/>
      <c r="DZ10" s="664"/>
      <c r="EA10" s="664"/>
      <c r="EB10" s="664"/>
      <c r="EC10" s="704"/>
    </row>
    <row r="11" spans="2:143" ht="11.25" customHeight="1" x14ac:dyDescent="0.2">
      <c r="B11" s="658" t="s">
        <v>
251</v>
      </c>
      <c r="C11" s="659"/>
      <c r="D11" s="659"/>
      <c r="E11" s="659"/>
      <c r="F11" s="659"/>
      <c r="G11" s="659"/>
      <c r="H11" s="659"/>
      <c r="I11" s="659"/>
      <c r="J11" s="659"/>
      <c r="K11" s="659"/>
      <c r="L11" s="659"/>
      <c r="M11" s="659"/>
      <c r="N11" s="659"/>
      <c r="O11" s="659"/>
      <c r="P11" s="659"/>
      <c r="Q11" s="660"/>
      <c r="R11" s="661" t="s">
        <v>
130</v>
      </c>
      <c r="S11" s="664"/>
      <c r="T11" s="664"/>
      <c r="U11" s="664"/>
      <c r="V11" s="664"/>
      <c r="W11" s="664"/>
      <c r="X11" s="664"/>
      <c r="Y11" s="665"/>
      <c r="Z11" s="723" t="s">
        <v>
130</v>
      </c>
      <c r="AA11" s="723"/>
      <c r="AB11" s="723"/>
      <c r="AC11" s="723"/>
      <c r="AD11" s="724" t="s">
        <v>
130</v>
      </c>
      <c r="AE11" s="724"/>
      <c r="AF11" s="724"/>
      <c r="AG11" s="724"/>
      <c r="AH11" s="724"/>
      <c r="AI11" s="724"/>
      <c r="AJ11" s="724"/>
      <c r="AK11" s="724"/>
      <c r="AL11" s="666" t="s">
        <v>
130</v>
      </c>
      <c r="AM11" s="667"/>
      <c r="AN11" s="667"/>
      <c r="AO11" s="725"/>
      <c r="AP11" s="658" t="s">
        <v>
252</v>
      </c>
      <c r="AQ11" s="659"/>
      <c r="AR11" s="659"/>
      <c r="AS11" s="659"/>
      <c r="AT11" s="659"/>
      <c r="AU11" s="659"/>
      <c r="AV11" s="659"/>
      <c r="AW11" s="659"/>
      <c r="AX11" s="659"/>
      <c r="AY11" s="659"/>
      <c r="AZ11" s="659"/>
      <c r="BA11" s="659"/>
      <c r="BB11" s="659"/>
      <c r="BC11" s="659"/>
      <c r="BD11" s="659"/>
      <c r="BE11" s="659"/>
      <c r="BF11" s="660"/>
      <c r="BG11" s="661">
        <v>
534566</v>
      </c>
      <c r="BH11" s="664"/>
      <c r="BI11" s="664"/>
      <c r="BJ11" s="664"/>
      <c r="BK11" s="664"/>
      <c r="BL11" s="664"/>
      <c r="BM11" s="664"/>
      <c r="BN11" s="665"/>
      <c r="BO11" s="723">
        <v>
2.5</v>
      </c>
      <c r="BP11" s="723"/>
      <c r="BQ11" s="723"/>
      <c r="BR11" s="723"/>
      <c r="BS11" s="669">
        <v>
74905</v>
      </c>
      <c r="BT11" s="664"/>
      <c r="BU11" s="664"/>
      <c r="BV11" s="664"/>
      <c r="BW11" s="664"/>
      <c r="BX11" s="664"/>
      <c r="BY11" s="664"/>
      <c r="BZ11" s="664"/>
      <c r="CA11" s="664"/>
      <c r="CB11" s="704"/>
      <c r="CD11" s="705" t="s">
        <v>
253</v>
      </c>
      <c r="CE11" s="702"/>
      <c r="CF11" s="702"/>
      <c r="CG11" s="702"/>
      <c r="CH11" s="702"/>
      <c r="CI11" s="702"/>
      <c r="CJ11" s="702"/>
      <c r="CK11" s="702"/>
      <c r="CL11" s="702"/>
      <c r="CM11" s="702"/>
      <c r="CN11" s="702"/>
      <c r="CO11" s="702"/>
      <c r="CP11" s="702"/>
      <c r="CQ11" s="703"/>
      <c r="CR11" s="661">
        <v>
39413</v>
      </c>
      <c r="CS11" s="664"/>
      <c r="CT11" s="664"/>
      <c r="CU11" s="664"/>
      <c r="CV11" s="664"/>
      <c r="CW11" s="664"/>
      <c r="CX11" s="664"/>
      <c r="CY11" s="665"/>
      <c r="CZ11" s="723">
        <v>
0.1</v>
      </c>
      <c r="DA11" s="723"/>
      <c r="DB11" s="723"/>
      <c r="DC11" s="723"/>
      <c r="DD11" s="669">
        <v>
16124</v>
      </c>
      <c r="DE11" s="664"/>
      <c r="DF11" s="664"/>
      <c r="DG11" s="664"/>
      <c r="DH11" s="664"/>
      <c r="DI11" s="664"/>
      <c r="DJ11" s="664"/>
      <c r="DK11" s="664"/>
      <c r="DL11" s="664"/>
      <c r="DM11" s="664"/>
      <c r="DN11" s="664"/>
      <c r="DO11" s="664"/>
      <c r="DP11" s="665"/>
      <c r="DQ11" s="669">
        <v>
27178</v>
      </c>
      <c r="DR11" s="664"/>
      <c r="DS11" s="664"/>
      <c r="DT11" s="664"/>
      <c r="DU11" s="664"/>
      <c r="DV11" s="664"/>
      <c r="DW11" s="664"/>
      <c r="DX11" s="664"/>
      <c r="DY11" s="664"/>
      <c r="DZ11" s="664"/>
      <c r="EA11" s="664"/>
      <c r="EB11" s="664"/>
      <c r="EC11" s="704"/>
    </row>
    <row r="12" spans="2:143" ht="11.25" customHeight="1" x14ac:dyDescent="0.2">
      <c r="B12" s="658" t="s">
        <v>
254</v>
      </c>
      <c r="C12" s="659"/>
      <c r="D12" s="659"/>
      <c r="E12" s="659"/>
      <c r="F12" s="659"/>
      <c r="G12" s="659"/>
      <c r="H12" s="659"/>
      <c r="I12" s="659"/>
      <c r="J12" s="659"/>
      <c r="K12" s="659"/>
      <c r="L12" s="659"/>
      <c r="M12" s="659"/>
      <c r="N12" s="659"/>
      <c r="O12" s="659"/>
      <c r="P12" s="659"/>
      <c r="Q12" s="660"/>
      <c r="R12" s="661">
        <v>
2012268</v>
      </c>
      <c r="S12" s="664"/>
      <c r="T12" s="664"/>
      <c r="U12" s="664"/>
      <c r="V12" s="664"/>
      <c r="W12" s="664"/>
      <c r="X12" s="664"/>
      <c r="Y12" s="665"/>
      <c r="Z12" s="723">
        <v>
4.2</v>
      </c>
      <c r="AA12" s="723"/>
      <c r="AB12" s="723"/>
      <c r="AC12" s="723"/>
      <c r="AD12" s="724">
        <v>
2012268</v>
      </c>
      <c r="AE12" s="724"/>
      <c r="AF12" s="724"/>
      <c r="AG12" s="724"/>
      <c r="AH12" s="724"/>
      <c r="AI12" s="724"/>
      <c r="AJ12" s="724"/>
      <c r="AK12" s="724"/>
      <c r="AL12" s="666">
        <v>
9</v>
      </c>
      <c r="AM12" s="667"/>
      <c r="AN12" s="667"/>
      <c r="AO12" s="725"/>
      <c r="AP12" s="658" t="s">
        <v>
255</v>
      </c>
      <c r="AQ12" s="659"/>
      <c r="AR12" s="659"/>
      <c r="AS12" s="659"/>
      <c r="AT12" s="659"/>
      <c r="AU12" s="659"/>
      <c r="AV12" s="659"/>
      <c r="AW12" s="659"/>
      <c r="AX12" s="659"/>
      <c r="AY12" s="659"/>
      <c r="AZ12" s="659"/>
      <c r="BA12" s="659"/>
      <c r="BB12" s="659"/>
      <c r="BC12" s="659"/>
      <c r="BD12" s="659"/>
      <c r="BE12" s="659"/>
      <c r="BF12" s="660"/>
      <c r="BG12" s="661">
        <v>
7486440</v>
      </c>
      <c r="BH12" s="664"/>
      <c r="BI12" s="664"/>
      <c r="BJ12" s="664"/>
      <c r="BK12" s="664"/>
      <c r="BL12" s="664"/>
      <c r="BM12" s="664"/>
      <c r="BN12" s="665"/>
      <c r="BO12" s="723">
        <v>
34.9</v>
      </c>
      <c r="BP12" s="723"/>
      <c r="BQ12" s="723"/>
      <c r="BR12" s="723"/>
      <c r="BS12" s="669" t="s">
        <v>
238</v>
      </c>
      <c r="BT12" s="664"/>
      <c r="BU12" s="664"/>
      <c r="BV12" s="664"/>
      <c r="BW12" s="664"/>
      <c r="BX12" s="664"/>
      <c r="BY12" s="664"/>
      <c r="BZ12" s="664"/>
      <c r="CA12" s="664"/>
      <c r="CB12" s="704"/>
      <c r="CD12" s="705" t="s">
        <v>
256</v>
      </c>
      <c r="CE12" s="702"/>
      <c r="CF12" s="702"/>
      <c r="CG12" s="702"/>
      <c r="CH12" s="702"/>
      <c r="CI12" s="702"/>
      <c r="CJ12" s="702"/>
      <c r="CK12" s="702"/>
      <c r="CL12" s="702"/>
      <c r="CM12" s="702"/>
      <c r="CN12" s="702"/>
      <c r="CO12" s="702"/>
      <c r="CP12" s="702"/>
      <c r="CQ12" s="703"/>
      <c r="CR12" s="661">
        <v>
165664</v>
      </c>
      <c r="CS12" s="664"/>
      <c r="CT12" s="664"/>
      <c r="CU12" s="664"/>
      <c r="CV12" s="664"/>
      <c r="CW12" s="664"/>
      <c r="CX12" s="664"/>
      <c r="CY12" s="665"/>
      <c r="CZ12" s="723">
        <v>
0.4</v>
      </c>
      <c r="DA12" s="723"/>
      <c r="DB12" s="723"/>
      <c r="DC12" s="723"/>
      <c r="DD12" s="669">
        <v>
500</v>
      </c>
      <c r="DE12" s="664"/>
      <c r="DF12" s="664"/>
      <c r="DG12" s="664"/>
      <c r="DH12" s="664"/>
      <c r="DI12" s="664"/>
      <c r="DJ12" s="664"/>
      <c r="DK12" s="664"/>
      <c r="DL12" s="664"/>
      <c r="DM12" s="664"/>
      <c r="DN12" s="664"/>
      <c r="DO12" s="664"/>
      <c r="DP12" s="665"/>
      <c r="DQ12" s="669">
        <v>
143879</v>
      </c>
      <c r="DR12" s="664"/>
      <c r="DS12" s="664"/>
      <c r="DT12" s="664"/>
      <c r="DU12" s="664"/>
      <c r="DV12" s="664"/>
      <c r="DW12" s="664"/>
      <c r="DX12" s="664"/>
      <c r="DY12" s="664"/>
      <c r="DZ12" s="664"/>
      <c r="EA12" s="664"/>
      <c r="EB12" s="664"/>
      <c r="EC12" s="704"/>
    </row>
    <row r="13" spans="2:143" ht="11.25" customHeight="1" x14ac:dyDescent="0.2">
      <c r="B13" s="658" t="s">
        <v>
257</v>
      </c>
      <c r="C13" s="659"/>
      <c r="D13" s="659"/>
      <c r="E13" s="659"/>
      <c r="F13" s="659"/>
      <c r="G13" s="659"/>
      <c r="H13" s="659"/>
      <c r="I13" s="659"/>
      <c r="J13" s="659"/>
      <c r="K13" s="659"/>
      <c r="L13" s="659"/>
      <c r="M13" s="659"/>
      <c r="N13" s="659"/>
      <c r="O13" s="659"/>
      <c r="P13" s="659"/>
      <c r="Q13" s="660"/>
      <c r="R13" s="661" t="s">
        <v>
238</v>
      </c>
      <c r="S13" s="664"/>
      <c r="T13" s="664"/>
      <c r="U13" s="664"/>
      <c r="V13" s="664"/>
      <c r="W13" s="664"/>
      <c r="X13" s="664"/>
      <c r="Y13" s="665"/>
      <c r="Z13" s="723" t="s">
        <v>
238</v>
      </c>
      <c r="AA13" s="723"/>
      <c r="AB13" s="723"/>
      <c r="AC13" s="723"/>
      <c r="AD13" s="724" t="s">
        <v>
238</v>
      </c>
      <c r="AE13" s="724"/>
      <c r="AF13" s="724"/>
      <c r="AG13" s="724"/>
      <c r="AH13" s="724"/>
      <c r="AI13" s="724"/>
      <c r="AJ13" s="724"/>
      <c r="AK13" s="724"/>
      <c r="AL13" s="666" t="s">
        <v>
238</v>
      </c>
      <c r="AM13" s="667"/>
      <c r="AN13" s="667"/>
      <c r="AO13" s="725"/>
      <c r="AP13" s="658" t="s">
        <v>
258</v>
      </c>
      <c r="AQ13" s="659"/>
      <c r="AR13" s="659"/>
      <c r="AS13" s="659"/>
      <c r="AT13" s="659"/>
      <c r="AU13" s="659"/>
      <c r="AV13" s="659"/>
      <c r="AW13" s="659"/>
      <c r="AX13" s="659"/>
      <c r="AY13" s="659"/>
      <c r="AZ13" s="659"/>
      <c r="BA13" s="659"/>
      <c r="BB13" s="659"/>
      <c r="BC13" s="659"/>
      <c r="BD13" s="659"/>
      <c r="BE13" s="659"/>
      <c r="BF13" s="660"/>
      <c r="BG13" s="661">
        <v>
7337539</v>
      </c>
      <c r="BH13" s="664"/>
      <c r="BI13" s="664"/>
      <c r="BJ13" s="664"/>
      <c r="BK13" s="664"/>
      <c r="BL13" s="664"/>
      <c r="BM13" s="664"/>
      <c r="BN13" s="665"/>
      <c r="BO13" s="723">
        <v>
34.200000000000003</v>
      </c>
      <c r="BP13" s="723"/>
      <c r="BQ13" s="723"/>
      <c r="BR13" s="723"/>
      <c r="BS13" s="669" t="s">
        <v>
130</v>
      </c>
      <c r="BT13" s="664"/>
      <c r="BU13" s="664"/>
      <c r="BV13" s="664"/>
      <c r="BW13" s="664"/>
      <c r="BX13" s="664"/>
      <c r="BY13" s="664"/>
      <c r="BZ13" s="664"/>
      <c r="CA13" s="664"/>
      <c r="CB13" s="704"/>
      <c r="CD13" s="705" t="s">
        <v>
259</v>
      </c>
      <c r="CE13" s="702"/>
      <c r="CF13" s="702"/>
      <c r="CG13" s="702"/>
      <c r="CH13" s="702"/>
      <c r="CI13" s="702"/>
      <c r="CJ13" s="702"/>
      <c r="CK13" s="702"/>
      <c r="CL13" s="702"/>
      <c r="CM13" s="702"/>
      <c r="CN13" s="702"/>
      <c r="CO13" s="702"/>
      <c r="CP13" s="702"/>
      <c r="CQ13" s="703"/>
      <c r="CR13" s="661">
        <v>
7066338</v>
      </c>
      <c r="CS13" s="664"/>
      <c r="CT13" s="664"/>
      <c r="CU13" s="664"/>
      <c r="CV13" s="664"/>
      <c r="CW13" s="664"/>
      <c r="CX13" s="664"/>
      <c r="CY13" s="665"/>
      <c r="CZ13" s="723">
        <v>
15.5</v>
      </c>
      <c r="DA13" s="723"/>
      <c r="DB13" s="723"/>
      <c r="DC13" s="723"/>
      <c r="DD13" s="669">
        <v>
5636074</v>
      </c>
      <c r="DE13" s="664"/>
      <c r="DF13" s="664"/>
      <c r="DG13" s="664"/>
      <c r="DH13" s="664"/>
      <c r="DI13" s="664"/>
      <c r="DJ13" s="664"/>
      <c r="DK13" s="664"/>
      <c r="DL13" s="664"/>
      <c r="DM13" s="664"/>
      <c r="DN13" s="664"/>
      <c r="DO13" s="664"/>
      <c r="DP13" s="665"/>
      <c r="DQ13" s="669">
        <v>
2043968</v>
      </c>
      <c r="DR13" s="664"/>
      <c r="DS13" s="664"/>
      <c r="DT13" s="664"/>
      <c r="DU13" s="664"/>
      <c r="DV13" s="664"/>
      <c r="DW13" s="664"/>
      <c r="DX13" s="664"/>
      <c r="DY13" s="664"/>
      <c r="DZ13" s="664"/>
      <c r="EA13" s="664"/>
      <c r="EB13" s="664"/>
      <c r="EC13" s="704"/>
    </row>
    <row r="14" spans="2:143" ht="11.25" customHeight="1" x14ac:dyDescent="0.2">
      <c r="B14" s="658" t="s">
        <v>
260</v>
      </c>
      <c r="C14" s="659"/>
      <c r="D14" s="659"/>
      <c r="E14" s="659"/>
      <c r="F14" s="659"/>
      <c r="G14" s="659"/>
      <c r="H14" s="659"/>
      <c r="I14" s="659"/>
      <c r="J14" s="659"/>
      <c r="K14" s="659"/>
      <c r="L14" s="659"/>
      <c r="M14" s="659"/>
      <c r="N14" s="659"/>
      <c r="O14" s="659"/>
      <c r="P14" s="659"/>
      <c r="Q14" s="660"/>
      <c r="R14" s="661" t="s">
        <v>
238</v>
      </c>
      <c r="S14" s="664"/>
      <c r="T14" s="664"/>
      <c r="U14" s="664"/>
      <c r="V14" s="664"/>
      <c r="W14" s="664"/>
      <c r="X14" s="664"/>
      <c r="Y14" s="665"/>
      <c r="Z14" s="723" t="s">
        <v>
130</v>
      </c>
      <c r="AA14" s="723"/>
      <c r="AB14" s="723"/>
      <c r="AC14" s="723"/>
      <c r="AD14" s="724" t="s">
        <v>
238</v>
      </c>
      <c r="AE14" s="724"/>
      <c r="AF14" s="724"/>
      <c r="AG14" s="724"/>
      <c r="AH14" s="724"/>
      <c r="AI14" s="724"/>
      <c r="AJ14" s="724"/>
      <c r="AK14" s="724"/>
      <c r="AL14" s="666" t="s">
        <v>
130</v>
      </c>
      <c r="AM14" s="667"/>
      <c r="AN14" s="667"/>
      <c r="AO14" s="725"/>
      <c r="AP14" s="658" t="s">
        <v>
261</v>
      </c>
      <c r="AQ14" s="659"/>
      <c r="AR14" s="659"/>
      <c r="AS14" s="659"/>
      <c r="AT14" s="659"/>
      <c r="AU14" s="659"/>
      <c r="AV14" s="659"/>
      <c r="AW14" s="659"/>
      <c r="AX14" s="659"/>
      <c r="AY14" s="659"/>
      <c r="AZ14" s="659"/>
      <c r="BA14" s="659"/>
      <c r="BB14" s="659"/>
      <c r="BC14" s="659"/>
      <c r="BD14" s="659"/>
      <c r="BE14" s="659"/>
      <c r="BF14" s="660"/>
      <c r="BG14" s="661">
        <v>
59482</v>
      </c>
      <c r="BH14" s="664"/>
      <c r="BI14" s="664"/>
      <c r="BJ14" s="664"/>
      <c r="BK14" s="664"/>
      <c r="BL14" s="664"/>
      <c r="BM14" s="664"/>
      <c r="BN14" s="665"/>
      <c r="BO14" s="723">
        <v>
0.3</v>
      </c>
      <c r="BP14" s="723"/>
      <c r="BQ14" s="723"/>
      <c r="BR14" s="723"/>
      <c r="BS14" s="669" t="s">
        <v>
238</v>
      </c>
      <c r="BT14" s="664"/>
      <c r="BU14" s="664"/>
      <c r="BV14" s="664"/>
      <c r="BW14" s="664"/>
      <c r="BX14" s="664"/>
      <c r="BY14" s="664"/>
      <c r="BZ14" s="664"/>
      <c r="CA14" s="664"/>
      <c r="CB14" s="704"/>
      <c r="CD14" s="705" t="s">
        <v>
262</v>
      </c>
      <c r="CE14" s="702"/>
      <c r="CF14" s="702"/>
      <c r="CG14" s="702"/>
      <c r="CH14" s="702"/>
      <c r="CI14" s="702"/>
      <c r="CJ14" s="702"/>
      <c r="CK14" s="702"/>
      <c r="CL14" s="702"/>
      <c r="CM14" s="702"/>
      <c r="CN14" s="702"/>
      <c r="CO14" s="702"/>
      <c r="CP14" s="702"/>
      <c r="CQ14" s="703"/>
      <c r="CR14" s="661">
        <v>
1486207</v>
      </c>
      <c r="CS14" s="664"/>
      <c r="CT14" s="664"/>
      <c r="CU14" s="664"/>
      <c r="CV14" s="664"/>
      <c r="CW14" s="664"/>
      <c r="CX14" s="664"/>
      <c r="CY14" s="665"/>
      <c r="CZ14" s="723">
        <v>
3.3</v>
      </c>
      <c r="DA14" s="723"/>
      <c r="DB14" s="723"/>
      <c r="DC14" s="723"/>
      <c r="DD14" s="669">
        <v>
2376</v>
      </c>
      <c r="DE14" s="664"/>
      <c r="DF14" s="664"/>
      <c r="DG14" s="664"/>
      <c r="DH14" s="664"/>
      <c r="DI14" s="664"/>
      <c r="DJ14" s="664"/>
      <c r="DK14" s="664"/>
      <c r="DL14" s="664"/>
      <c r="DM14" s="664"/>
      <c r="DN14" s="664"/>
      <c r="DO14" s="664"/>
      <c r="DP14" s="665"/>
      <c r="DQ14" s="669">
        <v>
1342997</v>
      </c>
      <c r="DR14" s="664"/>
      <c r="DS14" s="664"/>
      <c r="DT14" s="664"/>
      <c r="DU14" s="664"/>
      <c r="DV14" s="664"/>
      <c r="DW14" s="664"/>
      <c r="DX14" s="664"/>
      <c r="DY14" s="664"/>
      <c r="DZ14" s="664"/>
      <c r="EA14" s="664"/>
      <c r="EB14" s="664"/>
      <c r="EC14" s="704"/>
    </row>
    <row r="15" spans="2:143" ht="11.25" customHeight="1" x14ac:dyDescent="0.2">
      <c r="B15" s="658" t="s">
        <v>
263</v>
      </c>
      <c r="C15" s="659"/>
      <c r="D15" s="659"/>
      <c r="E15" s="659"/>
      <c r="F15" s="659"/>
      <c r="G15" s="659"/>
      <c r="H15" s="659"/>
      <c r="I15" s="659"/>
      <c r="J15" s="659"/>
      <c r="K15" s="659"/>
      <c r="L15" s="659"/>
      <c r="M15" s="659"/>
      <c r="N15" s="659"/>
      <c r="O15" s="659"/>
      <c r="P15" s="659"/>
      <c r="Q15" s="660"/>
      <c r="R15" s="661">
        <v>
96708</v>
      </c>
      <c r="S15" s="664"/>
      <c r="T15" s="664"/>
      <c r="U15" s="664"/>
      <c r="V15" s="664"/>
      <c r="W15" s="664"/>
      <c r="X15" s="664"/>
      <c r="Y15" s="665"/>
      <c r="Z15" s="723">
        <v>
0.2</v>
      </c>
      <c r="AA15" s="723"/>
      <c r="AB15" s="723"/>
      <c r="AC15" s="723"/>
      <c r="AD15" s="724">
        <v>
96708</v>
      </c>
      <c r="AE15" s="724"/>
      <c r="AF15" s="724"/>
      <c r="AG15" s="724"/>
      <c r="AH15" s="724"/>
      <c r="AI15" s="724"/>
      <c r="AJ15" s="724"/>
      <c r="AK15" s="724"/>
      <c r="AL15" s="666">
        <v>
0.4</v>
      </c>
      <c r="AM15" s="667"/>
      <c r="AN15" s="667"/>
      <c r="AO15" s="725"/>
      <c r="AP15" s="658" t="s">
        <v>
264</v>
      </c>
      <c r="AQ15" s="659"/>
      <c r="AR15" s="659"/>
      <c r="AS15" s="659"/>
      <c r="AT15" s="659"/>
      <c r="AU15" s="659"/>
      <c r="AV15" s="659"/>
      <c r="AW15" s="659"/>
      <c r="AX15" s="659"/>
      <c r="AY15" s="659"/>
      <c r="AZ15" s="659"/>
      <c r="BA15" s="659"/>
      <c r="BB15" s="659"/>
      <c r="BC15" s="659"/>
      <c r="BD15" s="659"/>
      <c r="BE15" s="659"/>
      <c r="BF15" s="660"/>
      <c r="BG15" s="661">
        <v>
484698</v>
      </c>
      <c r="BH15" s="664"/>
      <c r="BI15" s="664"/>
      <c r="BJ15" s="664"/>
      <c r="BK15" s="664"/>
      <c r="BL15" s="664"/>
      <c r="BM15" s="664"/>
      <c r="BN15" s="665"/>
      <c r="BO15" s="723">
        <v>
2.2999999999999998</v>
      </c>
      <c r="BP15" s="723"/>
      <c r="BQ15" s="723"/>
      <c r="BR15" s="723"/>
      <c r="BS15" s="669" t="s">
        <v>
130</v>
      </c>
      <c r="BT15" s="664"/>
      <c r="BU15" s="664"/>
      <c r="BV15" s="664"/>
      <c r="BW15" s="664"/>
      <c r="BX15" s="664"/>
      <c r="BY15" s="664"/>
      <c r="BZ15" s="664"/>
      <c r="CA15" s="664"/>
      <c r="CB15" s="704"/>
      <c r="CD15" s="705" t="s">
        <v>
265</v>
      </c>
      <c r="CE15" s="702"/>
      <c r="CF15" s="702"/>
      <c r="CG15" s="702"/>
      <c r="CH15" s="702"/>
      <c r="CI15" s="702"/>
      <c r="CJ15" s="702"/>
      <c r="CK15" s="702"/>
      <c r="CL15" s="702"/>
      <c r="CM15" s="702"/>
      <c r="CN15" s="702"/>
      <c r="CO15" s="702"/>
      <c r="CP15" s="702"/>
      <c r="CQ15" s="703"/>
      <c r="CR15" s="661">
        <v>
3453137</v>
      </c>
      <c r="CS15" s="664"/>
      <c r="CT15" s="664"/>
      <c r="CU15" s="664"/>
      <c r="CV15" s="664"/>
      <c r="CW15" s="664"/>
      <c r="CX15" s="664"/>
      <c r="CY15" s="665"/>
      <c r="CZ15" s="723">
        <v>
7.6</v>
      </c>
      <c r="DA15" s="723"/>
      <c r="DB15" s="723"/>
      <c r="DC15" s="723"/>
      <c r="DD15" s="669">
        <v>
224528</v>
      </c>
      <c r="DE15" s="664"/>
      <c r="DF15" s="664"/>
      <c r="DG15" s="664"/>
      <c r="DH15" s="664"/>
      <c r="DI15" s="664"/>
      <c r="DJ15" s="664"/>
      <c r="DK15" s="664"/>
      <c r="DL15" s="664"/>
      <c r="DM15" s="664"/>
      <c r="DN15" s="664"/>
      <c r="DO15" s="664"/>
      <c r="DP15" s="665"/>
      <c r="DQ15" s="669">
        <v>
3040639</v>
      </c>
      <c r="DR15" s="664"/>
      <c r="DS15" s="664"/>
      <c r="DT15" s="664"/>
      <c r="DU15" s="664"/>
      <c r="DV15" s="664"/>
      <c r="DW15" s="664"/>
      <c r="DX15" s="664"/>
      <c r="DY15" s="664"/>
      <c r="DZ15" s="664"/>
      <c r="EA15" s="664"/>
      <c r="EB15" s="664"/>
      <c r="EC15" s="704"/>
    </row>
    <row r="16" spans="2:143" ht="11.25" customHeight="1" x14ac:dyDescent="0.2">
      <c r="B16" s="658" t="s">
        <v>
266</v>
      </c>
      <c r="C16" s="659"/>
      <c r="D16" s="659"/>
      <c r="E16" s="659"/>
      <c r="F16" s="659"/>
      <c r="G16" s="659"/>
      <c r="H16" s="659"/>
      <c r="I16" s="659"/>
      <c r="J16" s="659"/>
      <c r="K16" s="659"/>
      <c r="L16" s="659"/>
      <c r="M16" s="659"/>
      <c r="N16" s="659"/>
      <c r="O16" s="659"/>
      <c r="P16" s="659"/>
      <c r="Q16" s="660"/>
      <c r="R16" s="661" t="s">
        <v>
238</v>
      </c>
      <c r="S16" s="664"/>
      <c r="T16" s="664"/>
      <c r="U16" s="664"/>
      <c r="V16" s="664"/>
      <c r="W16" s="664"/>
      <c r="X16" s="664"/>
      <c r="Y16" s="665"/>
      <c r="Z16" s="723" t="s">
        <v>
130</v>
      </c>
      <c r="AA16" s="723"/>
      <c r="AB16" s="723"/>
      <c r="AC16" s="723"/>
      <c r="AD16" s="724" t="s">
        <v>
238</v>
      </c>
      <c r="AE16" s="724"/>
      <c r="AF16" s="724"/>
      <c r="AG16" s="724"/>
      <c r="AH16" s="724"/>
      <c r="AI16" s="724"/>
      <c r="AJ16" s="724"/>
      <c r="AK16" s="724"/>
      <c r="AL16" s="666" t="s">
        <v>
238</v>
      </c>
      <c r="AM16" s="667"/>
      <c r="AN16" s="667"/>
      <c r="AO16" s="725"/>
      <c r="AP16" s="658" t="s">
        <v>
267</v>
      </c>
      <c r="AQ16" s="659"/>
      <c r="AR16" s="659"/>
      <c r="AS16" s="659"/>
      <c r="AT16" s="659"/>
      <c r="AU16" s="659"/>
      <c r="AV16" s="659"/>
      <c r="AW16" s="659"/>
      <c r="AX16" s="659"/>
      <c r="AY16" s="659"/>
      <c r="AZ16" s="659"/>
      <c r="BA16" s="659"/>
      <c r="BB16" s="659"/>
      <c r="BC16" s="659"/>
      <c r="BD16" s="659"/>
      <c r="BE16" s="659"/>
      <c r="BF16" s="660"/>
      <c r="BG16" s="661" t="s">
        <v>
130</v>
      </c>
      <c r="BH16" s="664"/>
      <c r="BI16" s="664"/>
      <c r="BJ16" s="664"/>
      <c r="BK16" s="664"/>
      <c r="BL16" s="664"/>
      <c r="BM16" s="664"/>
      <c r="BN16" s="665"/>
      <c r="BO16" s="723" t="s">
        <v>
238</v>
      </c>
      <c r="BP16" s="723"/>
      <c r="BQ16" s="723"/>
      <c r="BR16" s="723"/>
      <c r="BS16" s="669" t="s">
        <v>
238</v>
      </c>
      <c r="BT16" s="664"/>
      <c r="BU16" s="664"/>
      <c r="BV16" s="664"/>
      <c r="BW16" s="664"/>
      <c r="BX16" s="664"/>
      <c r="BY16" s="664"/>
      <c r="BZ16" s="664"/>
      <c r="CA16" s="664"/>
      <c r="CB16" s="704"/>
      <c r="CD16" s="705" t="s">
        <v>
268</v>
      </c>
      <c r="CE16" s="702"/>
      <c r="CF16" s="702"/>
      <c r="CG16" s="702"/>
      <c r="CH16" s="702"/>
      <c r="CI16" s="702"/>
      <c r="CJ16" s="702"/>
      <c r="CK16" s="702"/>
      <c r="CL16" s="702"/>
      <c r="CM16" s="702"/>
      <c r="CN16" s="702"/>
      <c r="CO16" s="702"/>
      <c r="CP16" s="702"/>
      <c r="CQ16" s="703"/>
      <c r="CR16" s="661" t="s">
        <v>
130</v>
      </c>
      <c r="CS16" s="664"/>
      <c r="CT16" s="664"/>
      <c r="CU16" s="664"/>
      <c r="CV16" s="664"/>
      <c r="CW16" s="664"/>
      <c r="CX16" s="664"/>
      <c r="CY16" s="665"/>
      <c r="CZ16" s="723" t="s">
        <v>
130</v>
      </c>
      <c r="DA16" s="723"/>
      <c r="DB16" s="723"/>
      <c r="DC16" s="723"/>
      <c r="DD16" s="669" t="s">
        <v>
130</v>
      </c>
      <c r="DE16" s="664"/>
      <c r="DF16" s="664"/>
      <c r="DG16" s="664"/>
      <c r="DH16" s="664"/>
      <c r="DI16" s="664"/>
      <c r="DJ16" s="664"/>
      <c r="DK16" s="664"/>
      <c r="DL16" s="664"/>
      <c r="DM16" s="664"/>
      <c r="DN16" s="664"/>
      <c r="DO16" s="664"/>
      <c r="DP16" s="665"/>
      <c r="DQ16" s="669" t="s">
        <v>
238</v>
      </c>
      <c r="DR16" s="664"/>
      <c r="DS16" s="664"/>
      <c r="DT16" s="664"/>
      <c r="DU16" s="664"/>
      <c r="DV16" s="664"/>
      <c r="DW16" s="664"/>
      <c r="DX16" s="664"/>
      <c r="DY16" s="664"/>
      <c r="DZ16" s="664"/>
      <c r="EA16" s="664"/>
      <c r="EB16" s="664"/>
      <c r="EC16" s="704"/>
    </row>
    <row r="17" spans="2:133" ht="11.25" customHeight="1" x14ac:dyDescent="0.2">
      <c r="B17" s="658" t="s">
        <v>
269</v>
      </c>
      <c r="C17" s="659"/>
      <c r="D17" s="659"/>
      <c r="E17" s="659"/>
      <c r="F17" s="659"/>
      <c r="G17" s="659"/>
      <c r="H17" s="659"/>
      <c r="I17" s="659"/>
      <c r="J17" s="659"/>
      <c r="K17" s="659"/>
      <c r="L17" s="659"/>
      <c r="M17" s="659"/>
      <c r="N17" s="659"/>
      <c r="O17" s="659"/>
      <c r="P17" s="659"/>
      <c r="Q17" s="660"/>
      <c r="R17" s="661">
        <v>
87766</v>
      </c>
      <c r="S17" s="664"/>
      <c r="T17" s="664"/>
      <c r="U17" s="664"/>
      <c r="V17" s="664"/>
      <c r="W17" s="664"/>
      <c r="X17" s="664"/>
      <c r="Y17" s="665"/>
      <c r="Z17" s="723">
        <v>
0.2</v>
      </c>
      <c r="AA17" s="723"/>
      <c r="AB17" s="723"/>
      <c r="AC17" s="723"/>
      <c r="AD17" s="724">
        <v>
87766</v>
      </c>
      <c r="AE17" s="724"/>
      <c r="AF17" s="724"/>
      <c r="AG17" s="724"/>
      <c r="AH17" s="724"/>
      <c r="AI17" s="724"/>
      <c r="AJ17" s="724"/>
      <c r="AK17" s="724"/>
      <c r="AL17" s="666">
        <v>
0.4</v>
      </c>
      <c r="AM17" s="667"/>
      <c r="AN17" s="667"/>
      <c r="AO17" s="725"/>
      <c r="AP17" s="658" t="s">
        <v>
270</v>
      </c>
      <c r="AQ17" s="659"/>
      <c r="AR17" s="659"/>
      <c r="AS17" s="659"/>
      <c r="AT17" s="659"/>
      <c r="AU17" s="659"/>
      <c r="AV17" s="659"/>
      <c r="AW17" s="659"/>
      <c r="AX17" s="659"/>
      <c r="AY17" s="659"/>
      <c r="AZ17" s="659"/>
      <c r="BA17" s="659"/>
      <c r="BB17" s="659"/>
      <c r="BC17" s="659"/>
      <c r="BD17" s="659"/>
      <c r="BE17" s="659"/>
      <c r="BF17" s="660"/>
      <c r="BG17" s="661" t="s">
        <v>
238</v>
      </c>
      <c r="BH17" s="664"/>
      <c r="BI17" s="664"/>
      <c r="BJ17" s="664"/>
      <c r="BK17" s="664"/>
      <c r="BL17" s="664"/>
      <c r="BM17" s="664"/>
      <c r="BN17" s="665"/>
      <c r="BO17" s="723" t="s">
        <v>
130</v>
      </c>
      <c r="BP17" s="723"/>
      <c r="BQ17" s="723"/>
      <c r="BR17" s="723"/>
      <c r="BS17" s="669" t="s">
        <v>
130</v>
      </c>
      <c r="BT17" s="664"/>
      <c r="BU17" s="664"/>
      <c r="BV17" s="664"/>
      <c r="BW17" s="664"/>
      <c r="BX17" s="664"/>
      <c r="BY17" s="664"/>
      <c r="BZ17" s="664"/>
      <c r="CA17" s="664"/>
      <c r="CB17" s="704"/>
      <c r="CD17" s="705" t="s">
        <v>
271</v>
      </c>
      <c r="CE17" s="702"/>
      <c r="CF17" s="702"/>
      <c r="CG17" s="702"/>
      <c r="CH17" s="702"/>
      <c r="CI17" s="702"/>
      <c r="CJ17" s="702"/>
      <c r="CK17" s="702"/>
      <c r="CL17" s="702"/>
      <c r="CM17" s="702"/>
      <c r="CN17" s="702"/>
      <c r="CO17" s="702"/>
      <c r="CP17" s="702"/>
      <c r="CQ17" s="703"/>
      <c r="CR17" s="661">
        <v>
2503413</v>
      </c>
      <c r="CS17" s="664"/>
      <c r="CT17" s="664"/>
      <c r="CU17" s="664"/>
      <c r="CV17" s="664"/>
      <c r="CW17" s="664"/>
      <c r="CX17" s="664"/>
      <c r="CY17" s="665"/>
      <c r="CZ17" s="723">
        <v>
5.5</v>
      </c>
      <c r="DA17" s="723"/>
      <c r="DB17" s="723"/>
      <c r="DC17" s="723"/>
      <c r="DD17" s="669" t="s">
        <v>
238</v>
      </c>
      <c r="DE17" s="664"/>
      <c r="DF17" s="664"/>
      <c r="DG17" s="664"/>
      <c r="DH17" s="664"/>
      <c r="DI17" s="664"/>
      <c r="DJ17" s="664"/>
      <c r="DK17" s="664"/>
      <c r="DL17" s="664"/>
      <c r="DM17" s="664"/>
      <c r="DN17" s="664"/>
      <c r="DO17" s="664"/>
      <c r="DP17" s="665"/>
      <c r="DQ17" s="669">
        <v>
2503413</v>
      </c>
      <c r="DR17" s="664"/>
      <c r="DS17" s="664"/>
      <c r="DT17" s="664"/>
      <c r="DU17" s="664"/>
      <c r="DV17" s="664"/>
      <c r="DW17" s="664"/>
      <c r="DX17" s="664"/>
      <c r="DY17" s="664"/>
      <c r="DZ17" s="664"/>
      <c r="EA17" s="664"/>
      <c r="EB17" s="664"/>
      <c r="EC17" s="704"/>
    </row>
    <row r="18" spans="2:133" ht="11.25" customHeight="1" x14ac:dyDescent="0.2">
      <c r="B18" s="658" t="s">
        <v>
272</v>
      </c>
      <c r="C18" s="659"/>
      <c r="D18" s="659"/>
      <c r="E18" s="659"/>
      <c r="F18" s="659"/>
      <c r="G18" s="659"/>
      <c r="H18" s="659"/>
      <c r="I18" s="659"/>
      <c r="J18" s="659"/>
      <c r="K18" s="659"/>
      <c r="L18" s="659"/>
      <c r="M18" s="659"/>
      <c r="N18" s="659"/>
      <c r="O18" s="659"/>
      <c r="P18" s="659"/>
      <c r="Q18" s="660"/>
      <c r="R18" s="661">
        <v>
39155</v>
      </c>
      <c r="S18" s="664"/>
      <c r="T18" s="664"/>
      <c r="U18" s="664"/>
      <c r="V18" s="664"/>
      <c r="W18" s="664"/>
      <c r="X18" s="664"/>
      <c r="Y18" s="665"/>
      <c r="Z18" s="723">
        <v>
0.1</v>
      </c>
      <c r="AA18" s="723"/>
      <c r="AB18" s="723"/>
      <c r="AC18" s="723"/>
      <c r="AD18" s="724" t="s">
        <v>
238</v>
      </c>
      <c r="AE18" s="724"/>
      <c r="AF18" s="724"/>
      <c r="AG18" s="724"/>
      <c r="AH18" s="724"/>
      <c r="AI18" s="724"/>
      <c r="AJ18" s="724"/>
      <c r="AK18" s="724"/>
      <c r="AL18" s="666" t="s">
        <v>
238</v>
      </c>
      <c r="AM18" s="667"/>
      <c r="AN18" s="667"/>
      <c r="AO18" s="725"/>
      <c r="AP18" s="658" t="s">
        <v>
273</v>
      </c>
      <c r="AQ18" s="659"/>
      <c r="AR18" s="659"/>
      <c r="AS18" s="659"/>
      <c r="AT18" s="659"/>
      <c r="AU18" s="659"/>
      <c r="AV18" s="659"/>
      <c r="AW18" s="659"/>
      <c r="AX18" s="659"/>
      <c r="AY18" s="659"/>
      <c r="AZ18" s="659"/>
      <c r="BA18" s="659"/>
      <c r="BB18" s="659"/>
      <c r="BC18" s="659"/>
      <c r="BD18" s="659"/>
      <c r="BE18" s="659"/>
      <c r="BF18" s="660"/>
      <c r="BG18" s="661" t="s">
        <v>
238</v>
      </c>
      <c r="BH18" s="664"/>
      <c r="BI18" s="664"/>
      <c r="BJ18" s="664"/>
      <c r="BK18" s="664"/>
      <c r="BL18" s="664"/>
      <c r="BM18" s="664"/>
      <c r="BN18" s="665"/>
      <c r="BO18" s="723" t="s">
        <v>
130</v>
      </c>
      <c r="BP18" s="723"/>
      <c r="BQ18" s="723"/>
      <c r="BR18" s="723"/>
      <c r="BS18" s="669" t="s">
        <v>
130</v>
      </c>
      <c r="BT18" s="664"/>
      <c r="BU18" s="664"/>
      <c r="BV18" s="664"/>
      <c r="BW18" s="664"/>
      <c r="BX18" s="664"/>
      <c r="BY18" s="664"/>
      <c r="BZ18" s="664"/>
      <c r="CA18" s="664"/>
      <c r="CB18" s="704"/>
      <c r="CD18" s="705" t="s">
        <v>
274</v>
      </c>
      <c r="CE18" s="702"/>
      <c r="CF18" s="702"/>
      <c r="CG18" s="702"/>
      <c r="CH18" s="702"/>
      <c r="CI18" s="702"/>
      <c r="CJ18" s="702"/>
      <c r="CK18" s="702"/>
      <c r="CL18" s="702"/>
      <c r="CM18" s="702"/>
      <c r="CN18" s="702"/>
      <c r="CO18" s="702"/>
      <c r="CP18" s="702"/>
      <c r="CQ18" s="703"/>
      <c r="CR18" s="661" t="s">
        <v>
130</v>
      </c>
      <c r="CS18" s="664"/>
      <c r="CT18" s="664"/>
      <c r="CU18" s="664"/>
      <c r="CV18" s="664"/>
      <c r="CW18" s="664"/>
      <c r="CX18" s="664"/>
      <c r="CY18" s="665"/>
      <c r="CZ18" s="723" t="s">
        <v>
130</v>
      </c>
      <c r="DA18" s="723"/>
      <c r="DB18" s="723"/>
      <c r="DC18" s="723"/>
      <c r="DD18" s="669" t="s">
        <v>
238</v>
      </c>
      <c r="DE18" s="664"/>
      <c r="DF18" s="664"/>
      <c r="DG18" s="664"/>
      <c r="DH18" s="664"/>
      <c r="DI18" s="664"/>
      <c r="DJ18" s="664"/>
      <c r="DK18" s="664"/>
      <c r="DL18" s="664"/>
      <c r="DM18" s="664"/>
      <c r="DN18" s="664"/>
      <c r="DO18" s="664"/>
      <c r="DP18" s="665"/>
      <c r="DQ18" s="669" t="s">
        <v>
238</v>
      </c>
      <c r="DR18" s="664"/>
      <c r="DS18" s="664"/>
      <c r="DT18" s="664"/>
      <c r="DU18" s="664"/>
      <c r="DV18" s="664"/>
      <c r="DW18" s="664"/>
      <c r="DX18" s="664"/>
      <c r="DY18" s="664"/>
      <c r="DZ18" s="664"/>
      <c r="EA18" s="664"/>
      <c r="EB18" s="664"/>
      <c r="EC18" s="704"/>
    </row>
    <row r="19" spans="2:133" ht="11.25" customHeight="1" x14ac:dyDescent="0.2">
      <c r="B19" s="658" t="s">
        <v>
275</v>
      </c>
      <c r="C19" s="659"/>
      <c r="D19" s="659"/>
      <c r="E19" s="659"/>
      <c r="F19" s="659"/>
      <c r="G19" s="659"/>
      <c r="H19" s="659"/>
      <c r="I19" s="659"/>
      <c r="J19" s="659"/>
      <c r="K19" s="659"/>
      <c r="L19" s="659"/>
      <c r="M19" s="659"/>
      <c r="N19" s="659"/>
      <c r="O19" s="659"/>
      <c r="P19" s="659"/>
      <c r="Q19" s="660"/>
      <c r="R19" s="661" t="s">
        <v>
130</v>
      </c>
      <c r="S19" s="664"/>
      <c r="T19" s="664"/>
      <c r="U19" s="664"/>
      <c r="V19" s="664"/>
      <c r="W19" s="664"/>
      <c r="X19" s="664"/>
      <c r="Y19" s="665"/>
      <c r="Z19" s="723" t="s">
        <v>
238</v>
      </c>
      <c r="AA19" s="723"/>
      <c r="AB19" s="723"/>
      <c r="AC19" s="723"/>
      <c r="AD19" s="724" t="s">
        <v>
238</v>
      </c>
      <c r="AE19" s="724"/>
      <c r="AF19" s="724"/>
      <c r="AG19" s="724"/>
      <c r="AH19" s="724"/>
      <c r="AI19" s="724"/>
      <c r="AJ19" s="724"/>
      <c r="AK19" s="724"/>
      <c r="AL19" s="666" t="s">
        <v>
130</v>
      </c>
      <c r="AM19" s="667"/>
      <c r="AN19" s="667"/>
      <c r="AO19" s="725"/>
      <c r="AP19" s="658" t="s">
        <v>
276</v>
      </c>
      <c r="AQ19" s="659"/>
      <c r="AR19" s="659"/>
      <c r="AS19" s="659"/>
      <c r="AT19" s="659"/>
      <c r="AU19" s="659"/>
      <c r="AV19" s="659"/>
      <c r="AW19" s="659"/>
      <c r="AX19" s="659"/>
      <c r="AY19" s="659"/>
      <c r="AZ19" s="659"/>
      <c r="BA19" s="659"/>
      <c r="BB19" s="659"/>
      <c r="BC19" s="659"/>
      <c r="BD19" s="659"/>
      <c r="BE19" s="659"/>
      <c r="BF19" s="660"/>
      <c r="BG19" s="661">
        <v>
1827546</v>
      </c>
      <c r="BH19" s="664"/>
      <c r="BI19" s="664"/>
      <c r="BJ19" s="664"/>
      <c r="BK19" s="664"/>
      <c r="BL19" s="664"/>
      <c r="BM19" s="664"/>
      <c r="BN19" s="665"/>
      <c r="BO19" s="723">
        <v>
8.5</v>
      </c>
      <c r="BP19" s="723"/>
      <c r="BQ19" s="723"/>
      <c r="BR19" s="723"/>
      <c r="BS19" s="669" t="s">
        <v>
130</v>
      </c>
      <c r="BT19" s="664"/>
      <c r="BU19" s="664"/>
      <c r="BV19" s="664"/>
      <c r="BW19" s="664"/>
      <c r="BX19" s="664"/>
      <c r="BY19" s="664"/>
      <c r="BZ19" s="664"/>
      <c r="CA19" s="664"/>
      <c r="CB19" s="704"/>
      <c r="CD19" s="705" t="s">
        <v>
277</v>
      </c>
      <c r="CE19" s="702"/>
      <c r="CF19" s="702"/>
      <c r="CG19" s="702"/>
      <c r="CH19" s="702"/>
      <c r="CI19" s="702"/>
      <c r="CJ19" s="702"/>
      <c r="CK19" s="702"/>
      <c r="CL19" s="702"/>
      <c r="CM19" s="702"/>
      <c r="CN19" s="702"/>
      <c r="CO19" s="702"/>
      <c r="CP19" s="702"/>
      <c r="CQ19" s="703"/>
      <c r="CR19" s="661" t="s">
        <v>
238</v>
      </c>
      <c r="CS19" s="664"/>
      <c r="CT19" s="664"/>
      <c r="CU19" s="664"/>
      <c r="CV19" s="664"/>
      <c r="CW19" s="664"/>
      <c r="CX19" s="664"/>
      <c r="CY19" s="665"/>
      <c r="CZ19" s="723" t="s">
        <v>
130</v>
      </c>
      <c r="DA19" s="723"/>
      <c r="DB19" s="723"/>
      <c r="DC19" s="723"/>
      <c r="DD19" s="669" t="s">
        <v>
130</v>
      </c>
      <c r="DE19" s="664"/>
      <c r="DF19" s="664"/>
      <c r="DG19" s="664"/>
      <c r="DH19" s="664"/>
      <c r="DI19" s="664"/>
      <c r="DJ19" s="664"/>
      <c r="DK19" s="664"/>
      <c r="DL19" s="664"/>
      <c r="DM19" s="664"/>
      <c r="DN19" s="664"/>
      <c r="DO19" s="664"/>
      <c r="DP19" s="665"/>
      <c r="DQ19" s="669" t="s">
        <v>
130</v>
      </c>
      <c r="DR19" s="664"/>
      <c r="DS19" s="664"/>
      <c r="DT19" s="664"/>
      <c r="DU19" s="664"/>
      <c r="DV19" s="664"/>
      <c r="DW19" s="664"/>
      <c r="DX19" s="664"/>
      <c r="DY19" s="664"/>
      <c r="DZ19" s="664"/>
      <c r="EA19" s="664"/>
      <c r="EB19" s="664"/>
      <c r="EC19" s="704"/>
    </row>
    <row r="20" spans="2:133" ht="11.25" customHeight="1" x14ac:dyDescent="0.2">
      <c r="B20" s="658" t="s">
        <v>
278</v>
      </c>
      <c r="C20" s="659"/>
      <c r="D20" s="659"/>
      <c r="E20" s="659"/>
      <c r="F20" s="659"/>
      <c r="G20" s="659"/>
      <c r="H20" s="659"/>
      <c r="I20" s="659"/>
      <c r="J20" s="659"/>
      <c r="K20" s="659"/>
      <c r="L20" s="659"/>
      <c r="M20" s="659"/>
      <c r="N20" s="659"/>
      <c r="O20" s="659"/>
      <c r="P20" s="659"/>
      <c r="Q20" s="660"/>
      <c r="R20" s="661">
        <v>
38981</v>
      </c>
      <c r="S20" s="664"/>
      <c r="T20" s="664"/>
      <c r="U20" s="664"/>
      <c r="V20" s="664"/>
      <c r="W20" s="664"/>
      <c r="X20" s="664"/>
      <c r="Y20" s="665"/>
      <c r="Z20" s="723">
        <v>
0.1</v>
      </c>
      <c r="AA20" s="723"/>
      <c r="AB20" s="723"/>
      <c r="AC20" s="723"/>
      <c r="AD20" s="724" t="s">
        <v>
130</v>
      </c>
      <c r="AE20" s="724"/>
      <c r="AF20" s="724"/>
      <c r="AG20" s="724"/>
      <c r="AH20" s="724"/>
      <c r="AI20" s="724"/>
      <c r="AJ20" s="724"/>
      <c r="AK20" s="724"/>
      <c r="AL20" s="666" t="s">
        <v>
130</v>
      </c>
      <c r="AM20" s="667"/>
      <c r="AN20" s="667"/>
      <c r="AO20" s="725"/>
      <c r="AP20" s="658" t="s">
        <v>
279</v>
      </c>
      <c r="AQ20" s="659"/>
      <c r="AR20" s="659"/>
      <c r="AS20" s="659"/>
      <c r="AT20" s="659"/>
      <c r="AU20" s="659"/>
      <c r="AV20" s="659"/>
      <c r="AW20" s="659"/>
      <c r="AX20" s="659"/>
      <c r="AY20" s="659"/>
      <c r="AZ20" s="659"/>
      <c r="BA20" s="659"/>
      <c r="BB20" s="659"/>
      <c r="BC20" s="659"/>
      <c r="BD20" s="659"/>
      <c r="BE20" s="659"/>
      <c r="BF20" s="660"/>
      <c r="BG20" s="661">
        <v>
1827546</v>
      </c>
      <c r="BH20" s="664"/>
      <c r="BI20" s="664"/>
      <c r="BJ20" s="664"/>
      <c r="BK20" s="664"/>
      <c r="BL20" s="664"/>
      <c r="BM20" s="664"/>
      <c r="BN20" s="665"/>
      <c r="BO20" s="723">
        <v>
8.5</v>
      </c>
      <c r="BP20" s="723"/>
      <c r="BQ20" s="723"/>
      <c r="BR20" s="723"/>
      <c r="BS20" s="669" t="s">
        <v>
130</v>
      </c>
      <c r="BT20" s="664"/>
      <c r="BU20" s="664"/>
      <c r="BV20" s="664"/>
      <c r="BW20" s="664"/>
      <c r="BX20" s="664"/>
      <c r="BY20" s="664"/>
      <c r="BZ20" s="664"/>
      <c r="CA20" s="664"/>
      <c r="CB20" s="704"/>
      <c r="CD20" s="705" t="s">
        <v>
280</v>
      </c>
      <c r="CE20" s="702"/>
      <c r="CF20" s="702"/>
      <c r="CG20" s="702"/>
      <c r="CH20" s="702"/>
      <c r="CI20" s="702"/>
      <c r="CJ20" s="702"/>
      <c r="CK20" s="702"/>
      <c r="CL20" s="702"/>
      <c r="CM20" s="702"/>
      <c r="CN20" s="702"/>
      <c r="CO20" s="702"/>
      <c r="CP20" s="702"/>
      <c r="CQ20" s="703"/>
      <c r="CR20" s="661">
        <v>
45561171</v>
      </c>
      <c r="CS20" s="664"/>
      <c r="CT20" s="664"/>
      <c r="CU20" s="664"/>
      <c r="CV20" s="664"/>
      <c r="CW20" s="664"/>
      <c r="CX20" s="664"/>
      <c r="CY20" s="665"/>
      <c r="CZ20" s="723">
        <v>
100</v>
      </c>
      <c r="DA20" s="723"/>
      <c r="DB20" s="723"/>
      <c r="DC20" s="723"/>
      <c r="DD20" s="669">
        <v>
6537321</v>
      </c>
      <c r="DE20" s="664"/>
      <c r="DF20" s="664"/>
      <c r="DG20" s="664"/>
      <c r="DH20" s="664"/>
      <c r="DI20" s="664"/>
      <c r="DJ20" s="664"/>
      <c r="DK20" s="664"/>
      <c r="DL20" s="664"/>
      <c r="DM20" s="664"/>
      <c r="DN20" s="664"/>
      <c r="DO20" s="664"/>
      <c r="DP20" s="665"/>
      <c r="DQ20" s="669">
        <v>
26711071</v>
      </c>
      <c r="DR20" s="664"/>
      <c r="DS20" s="664"/>
      <c r="DT20" s="664"/>
      <c r="DU20" s="664"/>
      <c r="DV20" s="664"/>
      <c r="DW20" s="664"/>
      <c r="DX20" s="664"/>
      <c r="DY20" s="664"/>
      <c r="DZ20" s="664"/>
      <c r="EA20" s="664"/>
      <c r="EB20" s="664"/>
      <c r="EC20" s="704"/>
    </row>
    <row r="21" spans="2:133" ht="11.25" customHeight="1" x14ac:dyDescent="0.2">
      <c r="B21" s="658" t="s">
        <v>
281</v>
      </c>
      <c r="C21" s="659"/>
      <c r="D21" s="659"/>
      <c r="E21" s="659"/>
      <c r="F21" s="659"/>
      <c r="G21" s="659"/>
      <c r="H21" s="659"/>
      <c r="I21" s="659"/>
      <c r="J21" s="659"/>
      <c r="K21" s="659"/>
      <c r="L21" s="659"/>
      <c r="M21" s="659"/>
      <c r="N21" s="659"/>
      <c r="O21" s="659"/>
      <c r="P21" s="659"/>
      <c r="Q21" s="660"/>
      <c r="R21" s="661">
        <v>
174</v>
      </c>
      <c r="S21" s="664"/>
      <c r="T21" s="664"/>
      <c r="U21" s="664"/>
      <c r="V21" s="664"/>
      <c r="W21" s="664"/>
      <c r="X21" s="664"/>
      <c r="Y21" s="665"/>
      <c r="Z21" s="723">
        <v>
0</v>
      </c>
      <c r="AA21" s="723"/>
      <c r="AB21" s="723"/>
      <c r="AC21" s="723"/>
      <c r="AD21" s="724" t="s">
        <v>
238</v>
      </c>
      <c r="AE21" s="724"/>
      <c r="AF21" s="724"/>
      <c r="AG21" s="724"/>
      <c r="AH21" s="724"/>
      <c r="AI21" s="724"/>
      <c r="AJ21" s="724"/>
      <c r="AK21" s="724"/>
      <c r="AL21" s="666" t="s">
        <v>
238</v>
      </c>
      <c r="AM21" s="667"/>
      <c r="AN21" s="667"/>
      <c r="AO21" s="725"/>
      <c r="AP21" s="769" t="s">
        <v>
282</v>
      </c>
      <c r="AQ21" s="776"/>
      <c r="AR21" s="776"/>
      <c r="AS21" s="776"/>
      <c r="AT21" s="776"/>
      <c r="AU21" s="776"/>
      <c r="AV21" s="776"/>
      <c r="AW21" s="776"/>
      <c r="AX21" s="776"/>
      <c r="AY21" s="776"/>
      <c r="AZ21" s="776"/>
      <c r="BA21" s="776"/>
      <c r="BB21" s="776"/>
      <c r="BC21" s="776"/>
      <c r="BD21" s="776"/>
      <c r="BE21" s="776"/>
      <c r="BF21" s="771"/>
      <c r="BG21" s="661" t="s">
        <v>
130</v>
      </c>
      <c r="BH21" s="664"/>
      <c r="BI21" s="664"/>
      <c r="BJ21" s="664"/>
      <c r="BK21" s="664"/>
      <c r="BL21" s="664"/>
      <c r="BM21" s="664"/>
      <c r="BN21" s="665"/>
      <c r="BO21" s="723" t="s">
        <v>
238</v>
      </c>
      <c r="BP21" s="723"/>
      <c r="BQ21" s="723"/>
      <c r="BR21" s="723"/>
      <c r="BS21" s="669" t="s">
        <v>
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283</v>
      </c>
      <c r="C22" s="659"/>
      <c r="D22" s="659"/>
      <c r="E22" s="659"/>
      <c r="F22" s="659"/>
      <c r="G22" s="659"/>
      <c r="H22" s="659"/>
      <c r="I22" s="659"/>
      <c r="J22" s="659"/>
      <c r="K22" s="659"/>
      <c r="L22" s="659"/>
      <c r="M22" s="659"/>
      <c r="N22" s="659"/>
      <c r="O22" s="659"/>
      <c r="P22" s="659"/>
      <c r="Q22" s="660"/>
      <c r="R22" s="661">
        <v>
24189330</v>
      </c>
      <c r="S22" s="664"/>
      <c r="T22" s="664"/>
      <c r="U22" s="664"/>
      <c r="V22" s="664"/>
      <c r="W22" s="664"/>
      <c r="X22" s="664"/>
      <c r="Y22" s="665"/>
      <c r="Z22" s="723">
        <v>
51.1</v>
      </c>
      <c r="AA22" s="723"/>
      <c r="AB22" s="723"/>
      <c r="AC22" s="723"/>
      <c r="AD22" s="724">
        <v>
22322629</v>
      </c>
      <c r="AE22" s="724"/>
      <c r="AF22" s="724"/>
      <c r="AG22" s="724"/>
      <c r="AH22" s="724"/>
      <c r="AI22" s="724"/>
      <c r="AJ22" s="724"/>
      <c r="AK22" s="724"/>
      <c r="AL22" s="666">
        <v>
99.5</v>
      </c>
      <c r="AM22" s="667"/>
      <c r="AN22" s="667"/>
      <c r="AO22" s="725"/>
      <c r="AP22" s="769" t="s">
        <v>
284</v>
      </c>
      <c r="AQ22" s="776"/>
      <c r="AR22" s="776"/>
      <c r="AS22" s="776"/>
      <c r="AT22" s="776"/>
      <c r="AU22" s="776"/>
      <c r="AV22" s="776"/>
      <c r="AW22" s="776"/>
      <c r="AX22" s="776"/>
      <c r="AY22" s="776"/>
      <c r="AZ22" s="776"/>
      <c r="BA22" s="776"/>
      <c r="BB22" s="776"/>
      <c r="BC22" s="776"/>
      <c r="BD22" s="776"/>
      <c r="BE22" s="776"/>
      <c r="BF22" s="771"/>
      <c r="BG22" s="661" t="s">
        <v>
130</v>
      </c>
      <c r="BH22" s="664"/>
      <c r="BI22" s="664"/>
      <c r="BJ22" s="664"/>
      <c r="BK22" s="664"/>
      <c r="BL22" s="664"/>
      <c r="BM22" s="664"/>
      <c r="BN22" s="665"/>
      <c r="BO22" s="723" t="s">
        <v>
130</v>
      </c>
      <c r="BP22" s="723"/>
      <c r="BQ22" s="723"/>
      <c r="BR22" s="723"/>
      <c r="BS22" s="669" t="s">
        <v>
130</v>
      </c>
      <c r="BT22" s="664"/>
      <c r="BU22" s="664"/>
      <c r="BV22" s="664"/>
      <c r="BW22" s="664"/>
      <c r="BX22" s="664"/>
      <c r="BY22" s="664"/>
      <c r="BZ22" s="664"/>
      <c r="CA22" s="664"/>
      <c r="CB22" s="704"/>
      <c r="CD22" s="778" t="s">
        <v>
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286</v>
      </c>
      <c r="C23" s="659"/>
      <c r="D23" s="659"/>
      <c r="E23" s="659"/>
      <c r="F23" s="659"/>
      <c r="G23" s="659"/>
      <c r="H23" s="659"/>
      <c r="I23" s="659"/>
      <c r="J23" s="659"/>
      <c r="K23" s="659"/>
      <c r="L23" s="659"/>
      <c r="M23" s="659"/>
      <c r="N23" s="659"/>
      <c r="O23" s="659"/>
      <c r="P23" s="659"/>
      <c r="Q23" s="660"/>
      <c r="R23" s="661">
        <v>
8515</v>
      </c>
      <c r="S23" s="664"/>
      <c r="T23" s="664"/>
      <c r="U23" s="664"/>
      <c r="V23" s="664"/>
      <c r="W23" s="664"/>
      <c r="X23" s="664"/>
      <c r="Y23" s="665"/>
      <c r="Z23" s="723">
        <v>
0</v>
      </c>
      <c r="AA23" s="723"/>
      <c r="AB23" s="723"/>
      <c r="AC23" s="723"/>
      <c r="AD23" s="724">
        <v>
8515</v>
      </c>
      <c r="AE23" s="724"/>
      <c r="AF23" s="724"/>
      <c r="AG23" s="724"/>
      <c r="AH23" s="724"/>
      <c r="AI23" s="724"/>
      <c r="AJ23" s="724"/>
      <c r="AK23" s="724"/>
      <c r="AL23" s="666">
        <v>
0</v>
      </c>
      <c r="AM23" s="667"/>
      <c r="AN23" s="667"/>
      <c r="AO23" s="725"/>
      <c r="AP23" s="769" t="s">
        <v>
287</v>
      </c>
      <c r="AQ23" s="776"/>
      <c r="AR23" s="776"/>
      <c r="AS23" s="776"/>
      <c r="AT23" s="776"/>
      <c r="AU23" s="776"/>
      <c r="AV23" s="776"/>
      <c r="AW23" s="776"/>
      <c r="AX23" s="776"/>
      <c r="AY23" s="776"/>
      <c r="AZ23" s="776"/>
      <c r="BA23" s="776"/>
      <c r="BB23" s="776"/>
      <c r="BC23" s="776"/>
      <c r="BD23" s="776"/>
      <c r="BE23" s="776"/>
      <c r="BF23" s="771"/>
      <c r="BG23" s="661">
        <v>
1827546</v>
      </c>
      <c r="BH23" s="664"/>
      <c r="BI23" s="664"/>
      <c r="BJ23" s="664"/>
      <c r="BK23" s="664"/>
      <c r="BL23" s="664"/>
      <c r="BM23" s="664"/>
      <c r="BN23" s="665"/>
      <c r="BO23" s="723">
        <v>
8.5</v>
      </c>
      <c r="BP23" s="723"/>
      <c r="BQ23" s="723"/>
      <c r="BR23" s="723"/>
      <c r="BS23" s="669" t="s">
        <v>
238</v>
      </c>
      <c r="BT23" s="664"/>
      <c r="BU23" s="664"/>
      <c r="BV23" s="664"/>
      <c r="BW23" s="664"/>
      <c r="BX23" s="664"/>
      <c r="BY23" s="664"/>
      <c r="BZ23" s="664"/>
      <c r="CA23" s="664"/>
      <c r="CB23" s="704"/>
      <c r="CD23" s="778" t="s">
        <v>
226</v>
      </c>
      <c r="CE23" s="779"/>
      <c r="CF23" s="779"/>
      <c r="CG23" s="779"/>
      <c r="CH23" s="779"/>
      <c r="CI23" s="779"/>
      <c r="CJ23" s="779"/>
      <c r="CK23" s="779"/>
      <c r="CL23" s="779"/>
      <c r="CM23" s="779"/>
      <c r="CN23" s="779"/>
      <c r="CO23" s="779"/>
      <c r="CP23" s="779"/>
      <c r="CQ23" s="780"/>
      <c r="CR23" s="778" t="s">
        <v>
288</v>
      </c>
      <c r="CS23" s="779"/>
      <c r="CT23" s="779"/>
      <c r="CU23" s="779"/>
      <c r="CV23" s="779"/>
      <c r="CW23" s="779"/>
      <c r="CX23" s="779"/>
      <c r="CY23" s="780"/>
      <c r="CZ23" s="778" t="s">
        <v>
289</v>
      </c>
      <c r="DA23" s="779"/>
      <c r="DB23" s="779"/>
      <c r="DC23" s="780"/>
      <c r="DD23" s="778" t="s">
        <v>
290</v>
      </c>
      <c r="DE23" s="779"/>
      <c r="DF23" s="779"/>
      <c r="DG23" s="779"/>
      <c r="DH23" s="779"/>
      <c r="DI23" s="779"/>
      <c r="DJ23" s="779"/>
      <c r="DK23" s="780"/>
      <c r="DL23" s="787" t="s">
        <v>
291</v>
      </c>
      <c r="DM23" s="788"/>
      <c r="DN23" s="788"/>
      <c r="DO23" s="788"/>
      <c r="DP23" s="788"/>
      <c r="DQ23" s="788"/>
      <c r="DR23" s="788"/>
      <c r="DS23" s="788"/>
      <c r="DT23" s="788"/>
      <c r="DU23" s="788"/>
      <c r="DV23" s="789"/>
      <c r="DW23" s="778" t="s">
        <v>
292</v>
      </c>
      <c r="DX23" s="779"/>
      <c r="DY23" s="779"/>
      <c r="DZ23" s="779"/>
      <c r="EA23" s="779"/>
      <c r="EB23" s="779"/>
      <c r="EC23" s="780"/>
    </row>
    <row r="24" spans="2:133" ht="11.25" customHeight="1" x14ac:dyDescent="0.2">
      <c r="B24" s="658" t="s">
        <v>
293</v>
      </c>
      <c r="C24" s="659"/>
      <c r="D24" s="659"/>
      <c r="E24" s="659"/>
      <c r="F24" s="659"/>
      <c r="G24" s="659"/>
      <c r="H24" s="659"/>
      <c r="I24" s="659"/>
      <c r="J24" s="659"/>
      <c r="K24" s="659"/>
      <c r="L24" s="659"/>
      <c r="M24" s="659"/>
      <c r="N24" s="659"/>
      <c r="O24" s="659"/>
      <c r="P24" s="659"/>
      <c r="Q24" s="660"/>
      <c r="R24" s="661">
        <v>
420869</v>
      </c>
      <c r="S24" s="664"/>
      <c r="T24" s="664"/>
      <c r="U24" s="664"/>
      <c r="V24" s="664"/>
      <c r="W24" s="664"/>
      <c r="X24" s="664"/>
      <c r="Y24" s="665"/>
      <c r="Z24" s="723">
        <v>
0.9</v>
      </c>
      <c r="AA24" s="723"/>
      <c r="AB24" s="723"/>
      <c r="AC24" s="723"/>
      <c r="AD24" s="724" t="s">
        <v>
238</v>
      </c>
      <c r="AE24" s="724"/>
      <c r="AF24" s="724"/>
      <c r="AG24" s="724"/>
      <c r="AH24" s="724"/>
      <c r="AI24" s="724"/>
      <c r="AJ24" s="724"/>
      <c r="AK24" s="724"/>
      <c r="AL24" s="666" t="s">
        <v>
130</v>
      </c>
      <c r="AM24" s="667"/>
      <c r="AN24" s="667"/>
      <c r="AO24" s="725"/>
      <c r="AP24" s="769" t="s">
        <v>
294</v>
      </c>
      <c r="AQ24" s="776"/>
      <c r="AR24" s="776"/>
      <c r="AS24" s="776"/>
      <c r="AT24" s="776"/>
      <c r="AU24" s="776"/>
      <c r="AV24" s="776"/>
      <c r="AW24" s="776"/>
      <c r="AX24" s="776"/>
      <c r="AY24" s="776"/>
      <c r="AZ24" s="776"/>
      <c r="BA24" s="776"/>
      <c r="BB24" s="776"/>
      <c r="BC24" s="776"/>
      <c r="BD24" s="776"/>
      <c r="BE24" s="776"/>
      <c r="BF24" s="771"/>
      <c r="BG24" s="661" t="s">
        <v>
238</v>
      </c>
      <c r="BH24" s="664"/>
      <c r="BI24" s="664"/>
      <c r="BJ24" s="664"/>
      <c r="BK24" s="664"/>
      <c r="BL24" s="664"/>
      <c r="BM24" s="664"/>
      <c r="BN24" s="665"/>
      <c r="BO24" s="723" t="s">
        <v>
130</v>
      </c>
      <c r="BP24" s="723"/>
      <c r="BQ24" s="723"/>
      <c r="BR24" s="723"/>
      <c r="BS24" s="669" t="s">
        <v>
130</v>
      </c>
      <c r="BT24" s="664"/>
      <c r="BU24" s="664"/>
      <c r="BV24" s="664"/>
      <c r="BW24" s="664"/>
      <c r="BX24" s="664"/>
      <c r="BY24" s="664"/>
      <c r="BZ24" s="664"/>
      <c r="CA24" s="664"/>
      <c r="CB24" s="704"/>
      <c r="CD24" s="732" t="s">
        <v>
295</v>
      </c>
      <c r="CE24" s="733"/>
      <c r="CF24" s="733"/>
      <c r="CG24" s="733"/>
      <c r="CH24" s="733"/>
      <c r="CI24" s="733"/>
      <c r="CJ24" s="733"/>
      <c r="CK24" s="733"/>
      <c r="CL24" s="733"/>
      <c r="CM24" s="733"/>
      <c r="CN24" s="733"/>
      <c r="CO24" s="733"/>
      <c r="CP24" s="733"/>
      <c r="CQ24" s="734"/>
      <c r="CR24" s="726">
        <v>
20286942</v>
      </c>
      <c r="CS24" s="727"/>
      <c r="CT24" s="727"/>
      <c r="CU24" s="727"/>
      <c r="CV24" s="727"/>
      <c r="CW24" s="727"/>
      <c r="CX24" s="727"/>
      <c r="CY24" s="773"/>
      <c r="CZ24" s="774">
        <v>
44.5</v>
      </c>
      <c r="DA24" s="743"/>
      <c r="DB24" s="743"/>
      <c r="DC24" s="777"/>
      <c r="DD24" s="772">
        <v>
11336507</v>
      </c>
      <c r="DE24" s="727"/>
      <c r="DF24" s="727"/>
      <c r="DG24" s="727"/>
      <c r="DH24" s="727"/>
      <c r="DI24" s="727"/>
      <c r="DJ24" s="727"/>
      <c r="DK24" s="773"/>
      <c r="DL24" s="772">
        <v>
11329871</v>
      </c>
      <c r="DM24" s="727"/>
      <c r="DN24" s="727"/>
      <c r="DO24" s="727"/>
      <c r="DP24" s="727"/>
      <c r="DQ24" s="727"/>
      <c r="DR24" s="727"/>
      <c r="DS24" s="727"/>
      <c r="DT24" s="727"/>
      <c r="DU24" s="727"/>
      <c r="DV24" s="773"/>
      <c r="DW24" s="774">
        <v>
50.5</v>
      </c>
      <c r="DX24" s="743"/>
      <c r="DY24" s="743"/>
      <c r="DZ24" s="743"/>
      <c r="EA24" s="743"/>
      <c r="EB24" s="743"/>
      <c r="EC24" s="775"/>
    </row>
    <row r="25" spans="2:133" ht="11.25" customHeight="1" x14ac:dyDescent="0.2">
      <c r="B25" s="658" t="s">
        <v>
296</v>
      </c>
      <c r="C25" s="659"/>
      <c r="D25" s="659"/>
      <c r="E25" s="659"/>
      <c r="F25" s="659"/>
      <c r="G25" s="659"/>
      <c r="H25" s="659"/>
      <c r="I25" s="659"/>
      <c r="J25" s="659"/>
      <c r="K25" s="659"/>
      <c r="L25" s="659"/>
      <c r="M25" s="659"/>
      <c r="N25" s="659"/>
      <c r="O25" s="659"/>
      <c r="P25" s="659"/>
      <c r="Q25" s="660"/>
      <c r="R25" s="661">
        <v>
543879</v>
      </c>
      <c r="S25" s="664"/>
      <c r="T25" s="664"/>
      <c r="U25" s="664"/>
      <c r="V25" s="664"/>
      <c r="W25" s="664"/>
      <c r="X25" s="664"/>
      <c r="Y25" s="665"/>
      <c r="Z25" s="723">
        <v>
1.1000000000000001</v>
      </c>
      <c r="AA25" s="723"/>
      <c r="AB25" s="723"/>
      <c r="AC25" s="723"/>
      <c r="AD25" s="724">
        <v>
99513</v>
      </c>
      <c r="AE25" s="724"/>
      <c r="AF25" s="724"/>
      <c r="AG25" s="724"/>
      <c r="AH25" s="724"/>
      <c r="AI25" s="724"/>
      <c r="AJ25" s="724"/>
      <c r="AK25" s="724"/>
      <c r="AL25" s="666">
        <v>
0.4</v>
      </c>
      <c r="AM25" s="667"/>
      <c r="AN25" s="667"/>
      <c r="AO25" s="725"/>
      <c r="AP25" s="769" t="s">
        <v>
297</v>
      </c>
      <c r="AQ25" s="776"/>
      <c r="AR25" s="776"/>
      <c r="AS25" s="776"/>
      <c r="AT25" s="776"/>
      <c r="AU25" s="776"/>
      <c r="AV25" s="776"/>
      <c r="AW25" s="776"/>
      <c r="AX25" s="776"/>
      <c r="AY25" s="776"/>
      <c r="AZ25" s="776"/>
      <c r="BA25" s="776"/>
      <c r="BB25" s="776"/>
      <c r="BC25" s="776"/>
      <c r="BD25" s="776"/>
      <c r="BE25" s="776"/>
      <c r="BF25" s="771"/>
      <c r="BG25" s="661" t="s">
        <v>
130</v>
      </c>
      <c r="BH25" s="664"/>
      <c r="BI25" s="664"/>
      <c r="BJ25" s="664"/>
      <c r="BK25" s="664"/>
      <c r="BL25" s="664"/>
      <c r="BM25" s="664"/>
      <c r="BN25" s="665"/>
      <c r="BO25" s="723" t="s">
        <v>
130</v>
      </c>
      <c r="BP25" s="723"/>
      <c r="BQ25" s="723"/>
      <c r="BR25" s="723"/>
      <c r="BS25" s="669" t="s">
        <v>
238</v>
      </c>
      <c r="BT25" s="664"/>
      <c r="BU25" s="664"/>
      <c r="BV25" s="664"/>
      <c r="BW25" s="664"/>
      <c r="BX25" s="664"/>
      <c r="BY25" s="664"/>
      <c r="BZ25" s="664"/>
      <c r="CA25" s="664"/>
      <c r="CB25" s="704"/>
      <c r="CD25" s="705" t="s">
        <v>
298</v>
      </c>
      <c r="CE25" s="702"/>
      <c r="CF25" s="702"/>
      <c r="CG25" s="702"/>
      <c r="CH25" s="702"/>
      <c r="CI25" s="702"/>
      <c r="CJ25" s="702"/>
      <c r="CK25" s="702"/>
      <c r="CL25" s="702"/>
      <c r="CM25" s="702"/>
      <c r="CN25" s="702"/>
      <c r="CO25" s="702"/>
      <c r="CP25" s="702"/>
      <c r="CQ25" s="703"/>
      <c r="CR25" s="661">
        <v>
6163736</v>
      </c>
      <c r="CS25" s="662"/>
      <c r="CT25" s="662"/>
      <c r="CU25" s="662"/>
      <c r="CV25" s="662"/>
      <c r="CW25" s="662"/>
      <c r="CX25" s="662"/>
      <c r="CY25" s="663"/>
      <c r="CZ25" s="666">
        <v>
13.5</v>
      </c>
      <c r="DA25" s="695"/>
      <c r="DB25" s="695"/>
      <c r="DC25" s="696"/>
      <c r="DD25" s="669">
        <v>
5490195</v>
      </c>
      <c r="DE25" s="662"/>
      <c r="DF25" s="662"/>
      <c r="DG25" s="662"/>
      <c r="DH25" s="662"/>
      <c r="DI25" s="662"/>
      <c r="DJ25" s="662"/>
      <c r="DK25" s="663"/>
      <c r="DL25" s="669">
        <v>
5483559</v>
      </c>
      <c r="DM25" s="662"/>
      <c r="DN25" s="662"/>
      <c r="DO25" s="662"/>
      <c r="DP25" s="662"/>
      <c r="DQ25" s="662"/>
      <c r="DR25" s="662"/>
      <c r="DS25" s="662"/>
      <c r="DT25" s="662"/>
      <c r="DU25" s="662"/>
      <c r="DV25" s="663"/>
      <c r="DW25" s="666">
        <v>
24.4</v>
      </c>
      <c r="DX25" s="695"/>
      <c r="DY25" s="695"/>
      <c r="DZ25" s="695"/>
      <c r="EA25" s="695"/>
      <c r="EB25" s="695"/>
      <c r="EC25" s="697"/>
    </row>
    <row r="26" spans="2:133" ht="11.25" customHeight="1" x14ac:dyDescent="0.2">
      <c r="B26" s="658" t="s">
        <v>
299</v>
      </c>
      <c r="C26" s="659"/>
      <c r="D26" s="659"/>
      <c r="E26" s="659"/>
      <c r="F26" s="659"/>
      <c r="G26" s="659"/>
      <c r="H26" s="659"/>
      <c r="I26" s="659"/>
      <c r="J26" s="659"/>
      <c r="K26" s="659"/>
      <c r="L26" s="659"/>
      <c r="M26" s="659"/>
      <c r="N26" s="659"/>
      <c r="O26" s="659"/>
      <c r="P26" s="659"/>
      <c r="Q26" s="660"/>
      <c r="R26" s="661">
        <v>
437132</v>
      </c>
      <c r="S26" s="664"/>
      <c r="T26" s="664"/>
      <c r="U26" s="664"/>
      <c r="V26" s="664"/>
      <c r="W26" s="664"/>
      <c r="X26" s="664"/>
      <c r="Y26" s="665"/>
      <c r="Z26" s="723">
        <v>
0.9</v>
      </c>
      <c r="AA26" s="723"/>
      <c r="AB26" s="723"/>
      <c r="AC26" s="723"/>
      <c r="AD26" s="724" t="s">
        <v>
238</v>
      </c>
      <c r="AE26" s="724"/>
      <c r="AF26" s="724"/>
      <c r="AG26" s="724"/>
      <c r="AH26" s="724"/>
      <c r="AI26" s="724"/>
      <c r="AJ26" s="724"/>
      <c r="AK26" s="724"/>
      <c r="AL26" s="666" t="s">
        <v>
130</v>
      </c>
      <c r="AM26" s="667"/>
      <c r="AN26" s="667"/>
      <c r="AO26" s="725"/>
      <c r="AP26" s="769" t="s">
        <v>
300</v>
      </c>
      <c r="AQ26" s="770"/>
      <c r="AR26" s="770"/>
      <c r="AS26" s="770"/>
      <c r="AT26" s="770"/>
      <c r="AU26" s="770"/>
      <c r="AV26" s="770"/>
      <c r="AW26" s="770"/>
      <c r="AX26" s="770"/>
      <c r="AY26" s="770"/>
      <c r="AZ26" s="770"/>
      <c r="BA26" s="770"/>
      <c r="BB26" s="770"/>
      <c r="BC26" s="770"/>
      <c r="BD26" s="770"/>
      <c r="BE26" s="770"/>
      <c r="BF26" s="771"/>
      <c r="BG26" s="661" t="s">
        <v>
130</v>
      </c>
      <c r="BH26" s="664"/>
      <c r="BI26" s="664"/>
      <c r="BJ26" s="664"/>
      <c r="BK26" s="664"/>
      <c r="BL26" s="664"/>
      <c r="BM26" s="664"/>
      <c r="BN26" s="665"/>
      <c r="BO26" s="723" t="s">
        <v>
238</v>
      </c>
      <c r="BP26" s="723"/>
      <c r="BQ26" s="723"/>
      <c r="BR26" s="723"/>
      <c r="BS26" s="669" t="s">
        <v>
238</v>
      </c>
      <c r="BT26" s="664"/>
      <c r="BU26" s="664"/>
      <c r="BV26" s="664"/>
      <c r="BW26" s="664"/>
      <c r="BX26" s="664"/>
      <c r="BY26" s="664"/>
      <c r="BZ26" s="664"/>
      <c r="CA26" s="664"/>
      <c r="CB26" s="704"/>
      <c r="CD26" s="705" t="s">
        <v>
301</v>
      </c>
      <c r="CE26" s="702"/>
      <c r="CF26" s="702"/>
      <c r="CG26" s="702"/>
      <c r="CH26" s="702"/>
      <c r="CI26" s="702"/>
      <c r="CJ26" s="702"/>
      <c r="CK26" s="702"/>
      <c r="CL26" s="702"/>
      <c r="CM26" s="702"/>
      <c r="CN26" s="702"/>
      <c r="CO26" s="702"/>
      <c r="CP26" s="702"/>
      <c r="CQ26" s="703"/>
      <c r="CR26" s="661">
        <v>
3956208</v>
      </c>
      <c r="CS26" s="664"/>
      <c r="CT26" s="664"/>
      <c r="CU26" s="664"/>
      <c r="CV26" s="664"/>
      <c r="CW26" s="664"/>
      <c r="CX26" s="664"/>
      <c r="CY26" s="665"/>
      <c r="CZ26" s="666">
        <v>
8.6999999999999993</v>
      </c>
      <c r="DA26" s="695"/>
      <c r="DB26" s="695"/>
      <c r="DC26" s="696"/>
      <c r="DD26" s="669">
        <v>
3385285</v>
      </c>
      <c r="DE26" s="664"/>
      <c r="DF26" s="664"/>
      <c r="DG26" s="664"/>
      <c r="DH26" s="664"/>
      <c r="DI26" s="664"/>
      <c r="DJ26" s="664"/>
      <c r="DK26" s="665"/>
      <c r="DL26" s="669" t="s">
        <v>
130</v>
      </c>
      <c r="DM26" s="664"/>
      <c r="DN26" s="664"/>
      <c r="DO26" s="664"/>
      <c r="DP26" s="664"/>
      <c r="DQ26" s="664"/>
      <c r="DR26" s="664"/>
      <c r="DS26" s="664"/>
      <c r="DT26" s="664"/>
      <c r="DU26" s="664"/>
      <c r="DV26" s="665"/>
      <c r="DW26" s="666" t="s">
        <v>
238</v>
      </c>
      <c r="DX26" s="695"/>
      <c r="DY26" s="695"/>
      <c r="DZ26" s="695"/>
      <c r="EA26" s="695"/>
      <c r="EB26" s="695"/>
      <c r="EC26" s="697"/>
    </row>
    <row r="27" spans="2:133" ht="11.25" customHeight="1" x14ac:dyDescent="0.2">
      <c r="B27" s="658" t="s">
        <v>
302</v>
      </c>
      <c r="C27" s="659"/>
      <c r="D27" s="659"/>
      <c r="E27" s="659"/>
      <c r="F27" s="659"/>
      <c r="G27" s="659"/>
      <c r="H27" s="659"/>
      <c r="I27" s="659"/>
      <c r="J27" s="659"/>
      <c r="K27" s="659"/>
      <c r="L27" s="659"/>
      <c r="M27" s="659"/>
      <c r="N27" s="659"/>
      <c r="O27" s="659"/>
      <c r="P27" s="659"/>
      <c r="Q27" s="660"/>
      <c r="R27" s="661">
        <v>
8258629</v>
      </c>
      <c r="S27" s="664"/>
      <c r="T27" s="664"/>
      <c r="U27" s="664"/>
      <c r="V27" s="664"/>
      <c r="W27" s="664"/>
      <c r="X27" s="664"/>
      <c r="Y27" s="665"/>
      <c r="Z27" s="723">
        <v>
17.399999999999999</v>
      </c>
      <c r="AA27" s="723"/>
      <c r="AB27" s="723"/>
      <c r="AC27" s="723"/>
      <c r="AD27" s="724" t="s">
        <v>
130</v>
      </c>
      <c r="AE27" s="724"/>
      <c r="AF27" s="724"/>
      <c r="AG27" s="724"/>
      <c r="AH27" s="724"/>
      <c r="AI27" s="724"/>
      <c r="AJ27" s="724"/>
      <c r="AK27" s="724"/>
      <c r="AL27" s="666" t="s">
        <v>
130</v>
      </c>
      <c r="AM27" s="667"/>
      <c r="AN27" s="667"/>
      <c r="AO27" s="725"/>
      <c r="AP27" s="658" t="s">
        <v>
303</v>
      </c>
      <c r="AQ27" s="659"/>
      <c r="AR27" s="659"/>
      <c r="AS27" s="659"/>
      <c r="AT27" s="659"/>
      <c r="AU27" s="659"/>
      <c r="AV27" s="659"/>
      <c r="AW27" s="659"/>
      <c r="AX27" s="659"/>
      <c r="AY27" s="659"/>
      <c r="AZ27" s="659"/>
      <c r="BA27" s="659"/>
      <c r="BB27" s="659"/>
      <c r="BC27" s="659"/>
      <c r="BD27" s="659"/>
      <c r="BE27" s="659"/>
      <c r="BF27" s="660"/>
      <c r="BG27" s="661">
        <v>
21451213</v>
      </c>
      <c r="BH27" s="664"/>
      <c r="BI27" s="664"/>
      <c r="BJ27" s="664"/>
      <c r="BK27" s="664"/>
      <c r="BL27" s="664"/>
      <c r="BM27" s="664"/>
      <c r="BN27" s="665"/>
      <c r="BO27" s="723">
        <v>
100</v>
      </c>
      <c r="BP27" s="723"/>
      <c r="BQ27" s="723"/>
      <c r="BR27" s="723"/>
      <c r="BS27" s="669">
        <v>
74905</v>
      </c>
      <c r="BT27" s="664"/>
      <c r="BU27" s="664"/>
      <c r="BV27" s="664"/>
      <c r="BW27" s="664"/>
      <c r="BX27" s="664"/>
      <c r="BY27" s="664"/>
      <c r="BZ27" s="664"/>
      <c r="CA27" s="664"/>
      <c r="CB27" s="704"/>
      <c r="CD27" s="705" t="s">
        <v>
304</v>
      </c>
      <c r="CE27" s="702"/>
      <c r="CF27" s="702"/>
      <c r="CG27" s="702"/>
      <c r="CH27" s="702"/>
      <c r="CI27" s="702"/>
      <c r="CJ27" s="702"/>
      <c r="CK27" s="702"/>
      <c r="CL27" s="702"/>
      <c r="CM27" s="702"/>
      <c r="CN27" s="702"/>
      <c r="CO27" s="702"/>
      <c r="CP27" s="702"/>
      <c r="CQ27" s="703"/>
      <c r="CR27" s="661">
        <v>
11619793</v>
      </c>
      <c r="CS27" s="662"/>
      <c r="CT27" s="662"/>
      <c r="CU27" s="662"/>
      <c r="CV27" s="662"/>
      <c r="CW27" s="662"/>
      <c r="CX27" s="662"/>
      <c r="CY27" s="663"/>
      <c r="CZ27" s="666">
        <v>
25.5</v>
      </c>
      <c r="DA27" s="695"/>
      <c r="DB27" s="695"/>
      <c r="DC27" s="696"/>
      <c r="DD27" s="669">
        <v>
3342899</v>
      </c>
      <c r="DE27" s="662"/>
      <c r="DF27" s="662"/>
      <c r="DG27" s="662"/>
      <c r="DH27" s="662"/>
      <c r="DI27" s="662"/>
      <c r="DJ27" s="662"/>
      <c r="DK27" s="663"/>
      <c r="DL27" s="669">
        <v>
3342899</v>
      </c>
      <c r="DM27" s="662"/>
      <c r="DN27" s="662"/>
      <c r="DO27" s="662"/>
      <c r="DP27" s="662"/>
      <c r="DQ27" s="662"/>
      <c r="DR27" s="662"/>
      <c r="DS27" s="662"/>
      <c r="DT27" s="662"/>
      <c r="DU27" s="662"/>
      <c r="DV27" s="663"/>
      <c r="DW27" s="666">
        <v>
14.9</v>
      </c>
      <c r="DX27" s="695"/>
      <c r="DY27" s="695"/>
      <c r="DZ27" s="695"/>
      <c r="EA27" s="695"/>
      <c r="EB27" s="695"/>
      <c r="EC27" s="697"/>
    </row>
    <row r="28" spans="2:133" ht="11.25" customHeight="1" x14ac:dyDescent="0.2">
      <c r="B28" s="766" t="s">
        <v>
305</v>
      </c>
      <c r="C28" s="767"/>
      <c r="D28" s="767"/>
      <c r="E28" s="767"/>
      <c r="F28" s="767"/>
      <c r="G28" s="767"/>
      <c r="H28" s="767"/>
      <c r="I28" s="767"/>
      <c r="J28" s="767"/>
      <c r="K28" s="767"/>
      <c r="L28" s="767"/>
      <c r="M28" s="767"/>
      <c r="N28" s="767"/>
      <c r="O28" s="767"/>
      <c r="P28" s="767"/>
      <c r="Q28" s="768"/>
      <c r="R28" s="661" t="s">
        <v>
238</v>
      </c>
      <c r="S28" s="664"/>
      <c r="T28" s="664"/>
      <c r="U28" s="664"/>
      <c r="V28" s="664"/>
      <c r="W28" s="664"/>
      <c r="X28" s="664"/>
      <c r="Y28" s="665"/>
      <c r="Z28" s="723" t="s">
        <v>
130</v>
      </c>
      <c r="AA28" s="723"/>
      <c r="AB28" s="723"/>
      <c r="AC28" s="723"/>
      <c r="AD28" s="724" t="s">
        <v>
130</v>
      </c>
      <c r="AE28" s="724"/>
      <c r="AF28" s="724"/>
      <c r="AG28" s="724"/>
      <c r="AH28" s="724"/>
      <c r="AI28" s="724"/>
      <c r="AJ28" s="724"/>
      <c r="AK28" s="724"/>
      <c r="AL28" s="666" t="s">
        <v>
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306</v>
      </c>
      <c r="CE28" s="702"/>
      <c r="CF28" s="702"/>
      <c r="CG28" s="702"/>
      <c r="CH28" s="702"/>
      <c r="CI28" s="702"/>
      <c r="CJ28" s="702"/>
      <c r="CK28" s="702"/>
      <c r="CL28" s="702"/>
      <c r="CM28" s="702"/>
      <c r="CN28" s="702"/>
      <c r="CO28" s="702"/>
      <c r="CP28" s="702"/>
      <c r="CQ28" s="703"/>
      <c r="CR28" s="661">
        <v>
2503413</v>
      </c>
      <c r="CS28" s="664"/>
      <c r="CT28" s="664"/>
      <c r="CU28" s="664"/>
      <c r="CV28" s="664"/>
      <c r="CW28" s="664"/>
      <c r="CX28" s="664"/>
      <c r="CY28" s="665"/>
      <c r="CZ28" s="666">
        <v>
5.5</v>
      </c>
      <c r="DA28" s="695"/>
      <c r="DB28" s="695"/>
      <c r="DC28" s="696"/>
      <c r="DD28" s="669">
        <v>
2503413</v>
      </c>
      <c r="DE28" s="664"/>
      <c r="DF28" s="664"/>
      <c r="DG28" s="664"/>
      <c r="DH28" s="664"/>
      <c r="DI28" s="664"/>
      <c r="DJ28" s="664"/>
      <c r="DK28" s="665"/>
      <c r="DL28" s="669">
        <v>
2503413</v>
      </c>
      <c r="DM28" s="664"/>
      <c r="DN28" s="664"/>
      <c r="DO28" s="664"/>
      <c r="DP28" s="664"/>
      <c r="DQ28" s="664"/>
      <c r="DR28" s="664"/>
      <c r="DS28" s="664"/>
      <c r="DT28" s="664"/>
      <c r="DU28" s="664"/>
      <c r="DV28" s="665"/>
      <c r="DW28" s="666">
        <v>
11.2</v>
      </c>
      <c r="DX28" s="695"/>
      <c r="DY28" s="695"/>
      <c r="DZ28" s="695"/>
      <c r="EA28" s="695"/>
      <c r="EB28" s="695"/>
      <c r="EC28" s="697"/>
    </row>
    <row r="29" spans="2:133" ht="11.25" customHeight="1" x14ac:dyDescent="0.2">
      <c r="B29" s="658" t="s">
        <v>
307</v>
      </c>
      <c r="C29" s="659"/>
      <c r="D29" s="659"/>
      <c r="E29" s="659"/>
      <c r="F29" s="659"/>
      <c r="G29" s="659"/>
      <c r="H29" s="659"/>
      <c r="I29" s="659"/>
      <c r="J29" s="659"/>
      <c r="K29" s="659"/>
      <c r="L29" s="659"/>
      <c r="M29" s="659"/>
      <c r="N29" s="659"/>
      <c r="O29" s="659"/>
      <c r="P29" s="659"/>
      <c r="Q29" s="660"/>
      <c r="R29" s="661">
        <v>
7067857</v>
      </c>
      <c r="S29" s="664"/>
      <c r="T29" s="664"/>
      <c r="U29" s="664"/>
      <c r="V29" s="664"/>
      <c r="W29" s="664"/>
      <c r="X29" s="664"/>
      <c r="Y29" s="665"/>
      <c r="Z29" s="723">
        <v>
14.9</v>
      </c>
      <c r="AA29" s="723"/>
      <c r="AB29" s="723"/>
      <c r="AC29" s="723"/>
      <c r="AD29" s="724" t="s">
        <v>
130</v>
      </c>
      <c r="AE29" s="724"/>
      <c r="AF29" s="724"/>
      <c r="AG29" s="724"/>
      <c r="AH29" s="724"/>
      <c r="AI29" s="724"/>
      <c r="AJ29" s="724"/>
      <c r="AK29" s="724"/>
      <c r="AL29" s="666" t="s">
        <v>
130</v>
      </c>
      <c r="AM29" s="667"/>
      <c r="AN29" s="667"/>
      <c r="AO29" s="725"/>
      <c r="AP29" s="735" t="s">
        <v>
226</v>
      </c>
      <c r="AQ29" s="736"/>
      <c r="AR29" s="736"/>
      <c r="AS29" s="736"/>
      <c r="AT29" s="736"/>
      <c r="AU29" s="736"/>
      <c r="AV29" s="736"/>
      <c r="AW29" s="736"/>
      <c r="AX29" s="736"/>
      <c r="AY29" s="736"/>
      <c r="AZ29" s="736"/>
      <c r="BA29" s="736"/>
      <c r="BB29" s="736"/>
      <c r="BC29" s="736"/>
      <c r="BD29" s="736"/>
      <c r="BE29" s="736"/>
      <c r="BF29" s="737"/>
      <c r="BG29" s="735" t="s">
        <v>
308</v>
      </c>
      <c r="BH29" s="763"/>
      <c r="BI29" s="763"/>
      <c r="BJ29" s="763"/>
      <c r="BK29" s="763"/>
      <c r="BL29" s="763"/>
      <c r="BM29" s="763"/>
      <c r="BN29" s="763"/>
      <c r="BO29" s="763"/>
      <c r="BP29" s="763"/>
      <c r="BQ29" s="764"/>
      <c r="BR29" s="735" t="s">
        <v>
309</v>
      </c>
      <c r="BS29" s="763"/>
      <c r="BT29" s="763"/>
      <c r="BU29" s="763"/>
      <c r="BV29" s="763"/>
      <c r="BW29" s="763"/>
      <c r="BX29" s="763"/>
      <c r="BY29" s="763"/>
      <c r="BZ29" s="763"/>
      <c r="CA29" s="763"/>
      <c r="CB29" s="764"/>
      <c r="CD29" s="745" t="s">
        <v>
310</v>
      </c>
      <c r="CE29" s="746"/>
      <c r="CF29" s="705" t="s">
        <v>
69</v>
      </c>
      <c r="CG29" s="702"/>
      <c r="CH29" s="702"/>
      <c r="CI29" s="702"/>
      <c r="CJ29" s="702"/>
      <c r="CK29" s="702"/>
      <c r="CL29" s="702"/>
      <c r="CM29" s="702"/>
      <c r="CN29" s="702"/>
      <c r="CO29" s="702"/>
      <c r="CP29" s="702"/>
      <c r="CQ29" s="703"/>
      <c r="CR29" s="661">
        <v>
2503253</v>
      </c>
      <c r="CS29" s="662"/>
      <c r="CT29" s="662"/>
      <c r="CU29" s="662"/>
      <c r="CV29" s="662"/>
      <c r="CW29" s="662"/>
      <c r="CX29" s="662"/>
      <c r="CY29" s="663"/>
      <c r="CZ29" s="666">
        <v>
5.5</v>
      </c>
      <c r="DA29" s="695"/>
      <c r="DB29" s="695"/>
      <c r="DC29" s="696"/>
      <c r="DD29" s="669">
        <v>
2503253</v>
      </c>
      <c r="DE29" s="662"/>
      <c r="DF29" s="662"/>
      <c r="DG29" s="662"/>
      <c r="DH29" s="662"/>
      <c r="DI29" s="662"/>
      <c r="DJ29" s="662"/>
      <c r="DK29" s="663"/>
      <c r="DL29" s="669">
        <v>
2503253</v>
      </c>
      <c r="DM29" s="662"/>
      <c r="DN29" s="662"/>
      <c r="DO29" s="662"/>
      <c r="DP29" s="662"/>
      <c r="DQ29" s="662"/>
      <c r="DR29" s="662"/>
      <c r="DS29" s="662"/>
      <c r="DT29" s="662"/>
      <c r="DU29" s="662"/>
      <c r="DV29" s="663"/>
      <c r="DW29" s="666">
        <v>
11.2</v>
      </c>
      <c r="DX29" s="695"/>
      <c r="DY29" s="695"/>
      <c r="DZ29" s="695"/>
      <c r="EA29" s="695"/>
      <c r="EB29" s="695"/>
      <c r="EC29" s="697"/>
    </row>
    <row r="30" spans="2:133" ht="11.25" customHeight="1" x14ac:dyDescent="0.2">
      <c r="B30" s="658" t="s">
        <v>
311</v>
      </c>
      <c r="C30" s="659"/>
      <c r="D30" s="659"/>
      <c r="E30" s="659"/>
      <c r="F30" s="659"/>
      <c r="G30" s="659"/>
      <c r="H30" s="659"/>
      <c r="I30" s="659"/>
      <c r="J30" s="659"/>
      <c r="K30" s="659"/>
      <c r="L30" s="659"/>
      <c r="M30" s="659"/>
      <c r="N30" s="659"/>
      <c r="O30" s="659"/>
      <c r="P30" s="659"/>
      <c r="Q30" s="660"/>
      <c r="R30" s="661">
        <v>
16519</v>
      </c>
      <c r="S30" s="664"/>
      <c r="T30" s="664"/>
      <c r="U30" s="664"/>
      <c r="V30" s="664"/>
      <c r="W30" s="664"/>
      <c r="X30" s="664"/>
      <c r="Y30" s="665"/>
      <c r="Z30" s="723">
        <v>
0</v>
      </c>
      <c r="AA30" s="723"/>
      <c r="AB30" s="723"/>
      <c r="AC30" s="723"/>
      <c r="AD30" s="724">
        <v>
1327</v>
      </c>
      <c r="AE30" s="724"/>
      <c r="AF30" s="724"/>
      <c r="AG30" s="724"/>
      <c r="AH30" s="724"/>
      <c r="AI30" s="724"/>
      <c r="AJ30" s="724"/>
      <c r="AK30" s="724"/>
      <c r="AL30" s="666">
        <v>
0</v>
      </c>
      <c r="AM30" s="667"/>
      <c r="AN30" s="667"/>
      <c r="AO30" s="725"/>
      <c r="AP30" s="751" t="s">
        <v>
312</v>
      </c>
      <c r="AQ30" s="752"/>
      <c r="AR30" s="752"/>
      <c r="AS30" s="752"/>
      <c r="AT30" s="757" t="s">
        <v>
313</v>
      </c>
      <c r="AU30" s="230"/>
      <c r="AV30" s="230"/>
      <c r="AW30" s="230"/>
      <c r="AX30" s="760" t="s">
        <v>
191</v>
      </c>
      <c r="AY30" s="761"/>
      <c r="AZ30" s="761"/>
      <c r="BA30" s="761"/>
      <c r="BB30" s="761"/>
      <c r="BC30" s="761"/>
      <c r="BD30" s="761"/>
      <c r="BE30" s="761"/>
      <c r="BF30" s="762"/>
      <c r="BG30" s="741">
        <v>
99.7</v>
      </c>
      <c r="BH30" s="742"/>
      <c r="BI30" s="742"/>
      <c r="BJ30" s="742"/>
      <c r="BK30" s="742"/>
      <c r="BL30" s="742"/>
      <c r="BM30" s="743">
        <v>
99.3</v>
      </c>
      <c r="BN30" s="742"/>
      <c r="BO30" s="742"/>
      <c r="BP30" s="742"/>
      <c r="BQ30" s="744"/>
      <c r="BR30" s="741">
        <v>
99.7</v>
      </c>
      <c r="BS30" s="742"/>
      <c r="BT30" s="742"/>
      <c r="BU30" s="742"/>
      <c r="BV30" s="742"/>
      <c r="BW30" s="742"/>
      <c r="BX30" s="743">
        <v>
99.1</v>
      </c>
      <c r="BY30" s="742"/>
      <c r="BZ30" s="742"/>
      <c r="CA30" s="742"/>
      <c r="CB30" s="744"/>
      <c r="CD30" s="747"/>
      <c r="CE30" s="748"/>
      <c r="CF30" s="705" t="s">
        <v>
314</v>
      </c>
      <c r="CG30" s="702"/>
      <c r="CH30" s="702"/>
      <c r="CI30" s="702"/>
      <c r="CJ30" s="702"/>
      <c r="CK30" s="702"/>
      <c r="CL30" s="702"/>
      <c r="CM30" s="702"/>
      <c r="CN30" s="702"/>
      <c r="CO30" s="702"/>
      <c r="CP30" s="702"/>
      <c r="CQ30" s="703"/>
      <c r="CR30" s="661">
        <v>
2317616</v>
      </c>
      <c r="CS30" s="664"/>
      <c r="CT30" s="664"/>
      <c r="CU30" s="664"/>
      <c r="CV30" s="664"/>
      <c r="CW30" s="664"/>
      <c r="CX30" s="664"/>
      <c r="CY30" s="665"/>
      <c r="CZ30" s="666">
        <v>
5.0999999999999996</v>
      </c>
      <c r="DA30" s="695"/>
      <c r="DB30" s="695"/>
      <c r="DC30" s="696"/>
      <c r="DD30" s="669">
        <v>
2317616</v>
      </c>
      <c r="DE30" s="664"/>
      <c r="DF30" s="664"/>
      <c r="DG30" s="664"/>
      <c r="DH30" s="664"/>
      <c r="DI30" s="664"/>
      <c r="DJ30" s="664"/>
      <c r="DK30" s="665"/>
      <c r="DL30" s="669">
        <v>
2317616</v>
      </c>
      <c r="DM30" s="664"/>
      <c r="DN30" s="664"/>
      <c r="DO30" s="664"/>
      <c r="DP30" s="664"/>
      <c r="DQ30" s="664"/>
      <c r="DR30" s="664"/>
      <c r="DS30" s="664"/>
      <c r="DT30" s="664"/>
      <c r="DU30" s="664"/>
      <c r="DV30" s="665"/>
      <c r="DW30" s="666">
        <v>
10.3</v>
      </c>
      <c r="DX30" s="695"/>
      <c r="DY30" s="695"/>
      <c r="DZ30" s="695"/>
      <c r="EA30" s="695"/>
      <c r="EB30" s="695"/>
      <c r="EC30" s="697"/>
    </row>
    <row r="31" spans="2:133" ht="11.25" customHeight="1" x14ac:dyDescent="0.2">
      <c r="B31" s="658" t="s">
        <v>
315</v>
      </c>
      <c r="C31" s="659"/>
      <c r="D31" s="659"/>
      <c r="E31" s="659"/>
      <c r="F31" s="659"/>
      <c r="G31" s="659"/>
      <c r="H31" s="659"/>
      <c r="I31" s="659"/>
      <c r="J31" s="659"/>
      <c r="K31" s="659"/>
      <c r="L31" s="659"/>
      <c r="M31" s="659"/>
      <c r="N31" s="659"/>
      <c r="O31" s="659"/>
      <c r="P31" s="659"/>
      <c r="Q31" s="660"/>
      <c r="R31" s="661">
        <v>
15296</v>
      </c>
      <c r="S31" s="664"/>
      <c r="T31" s="664"/>
      <c r="U31" s="664"/>
      <c r="V31" s="664"/>
      <c r="W31" s="664"/>
      <c r="X31" s="664"/>
      <c r="Y31" s="665"/>
      <c r="Z31" s="723">
        <v>
0</v>
      </c>
      <c r="AA31" s="723"/>
      <c r="AB31" s="723"/>
      <c r="AC31" s="723"/>
      <c r="AD31" s="724" t="s">
        <v>
130</v>
      </c>
      <c r="AE31" s="724"/>
      <c r="AF31" s="724"/>
      <c r="AG31" s="724"/>
      <c r="AH31" s="724"/>
      <c r="AI31" s="724"/>
      <c r="AJ31" s="724"/>
      <c r="AK31" s="724"/>
      <c r="AL31" s="666" t="s">
        <v>
130</v>
      </c>
      <c r="AM31" s="667"/>
      <c r="AN31" s="667"/>
      <c r="AO31" s="725"/>
      <c r="AP31" s="753"/>
      <c r="AQ31" s="754"/>
      <c r="AR31" s="754"/>
      <c r="AS31" s="754"/>
      <c r="AT31" s="758"/>
      <c r="AU31" s="229" t="s">
        <v>
316</v>
      </c>
      <c r="AV31" s="229"/>
      <c r="AW31" s="229"/>
      <c r="AX31" s="658" t="s">
        <v>
317</v>
      </c>
      <c r="AY31" s="659"/>
      <c r="AZ31" s="659"/>
      <c r="BA31" s="659"/>
      <c r="BB31" s="659"/>
      <c r="BC31" s="659"/>
      <c r="BD31" s="659"/>
      <c r="BE31" s="659"/>
      <c r="BF31" s="660"/>
      <c r="BG31" s="739">
        <v>
99.6</v>
      </c>
      <c r="BH31" s="662"/>
      <c r="BI31" s="662"/>
      <c r="BJ31" s="662"/>
      <c r="BK31" s="662"/>
      <c r="BL31" s="662"/>
      <c r="BM31" s="667">
        <v>
99</v>
      </c>
      <c r="BN31" s="740"/>
      <c r="BO31" s="740"/>
      <c r="BP31" s="740"/>
      <c r="BQ31" s="701"/>
      <c r="BR31" s="739">
        <v>
99.5</v>
      </c>
      <c r="BS31" s="662"/>
      <c r="BT31" s="662"/>
      <c r="BU31" s="662"/>
      <c r="BV31" s="662"/>
      <c r="BW31" s="662"/>
      <c r="BX31" s="667">
        <v>
98.6</v>
      </c>
      <c r="BY31" s="740"/>
      <c r="BZ31" s="740"/>
      <c r="CA31" s="740"/>
      <c r="CB31" s="701"/>
      <c r="CD31" s="747"/>
      <c r="CE31" s="748"/>
      <c r="CF31" s="705" t="s">
        <v>
318</v>
      </c>
      <c r="CG31" s="702"/>
      <c r="CH31" s="702"/>
      <c r="CI31" s="702"/>
      <c r="CJ31" s="702"/>
      <c r="CK31" s="702"/>
      <c r="CL31" s="702"/>
      <c r="CM31" s="702"/>
      <c r="CN31" s="702"/>
      <c r="CO31" s="702"/>
      <c r="CP31" s="702"/>
      <c r="CQ31" s="703"/>
      <c r="CR31" s="661">
        <v>
185637</v>
      </c>
      <c r="CS31" s="662"/>
      <c r="CT31" s="662"/>
      <c r="CU31" s="662"/>
      <c r="CV31" s="662"/>
      <c r="CW31" s="662"/>
      <c r="CX31" s="662"/>
      <c r="CY31" s="663"/>
      <c r="CZ31" s="666">
        <v>
0.4</v>
      </c>
      <c r="DA31" s="695"/>
      <c r="DB31" s="695"/>
      <c r="DC31" s="696"/>
      <c r="DD31" s="669">
        <v>
185637</v>
      </c>
      <c r="DE31" s="662"/>
      <c r="DF31" s="662"/>
      <c r="DG31" s="662"/>
      <c r="DH31" s="662"/>
      <c r="DI31" s="662"/>
      <c r="DJ31" s="662"/>
      <c r="DK31" s="663"/>
      <c r="DL31" s="669">
        <v>
185637</v>
      </c>
      <c r="DM31" s="662"/>
      <c r="DN31" s="662"/>
      <c r="DO31" s="662"/>
      <c r="DP31" s="662"/>
      <c r="DQ31" s="662"/>
      <c r="DR31" s="662"/>
      <c r="DS31" s="662"/>
      <c r="DT31" s="662"/>
      <c r="DU31" s="662"/>
      <c r="DV31" s="663"/>
      <c r="DW31" s="666">
        <v>
0.8</v>
      </c>
      <c r="DX31" s="695"/>
      <c r="DY31" s="695"/>
      <c r="DZ31" s="695"/>
      <c r="EA31" s="695"/>
      <c r="EB31" s="695"/>
      <c r="EC31" s="697"/>
    </row>
    <row r="32" spans="2:133" ht="11.25" customHeight="1" x14ac:dyDescent="0.2">
      <c r="B32" s="658" t="s">
        <v>
319</v>
      </c>
      <c r="C32" s="659"/>
      <c r="D32" s="659"/>
      <c r="E32" s="659"/>
      <c r="F32" s="659"/>
      <c r="G32" s="659"/>
      <c r="H32" s="659"/>
      <c r="I32" s="659"/>
      <c r="J32" s="659"/>
      <c r="K32" s="659"/>
      <c r="L32" s="659"/>
      <c r="M32" s="659"/>
      <c r="N32" s="659"/>
      <c r="O32" s="659"/>
      <c r="P32" s="659"/>
      <c r="Q32" s="660"/>
      <c r="R32" s="661">
        <v>
1597006</v>
      </c>
      <c r="S32" s="664"/>
      <c r="T32" s="664"/>
      <c r="U32" s="664"/>
      <c r="V32" s="664"/>
      <c r="W32" s="664"/>
      <c r="X32" s="664"/>
      <c r="Y32" s="665"/>
      <c r="Z32" s="723">
        <v>
3.4</v>
      </c>
      <c r="AA32" s="723"/>
      <c r="AB32" s="723"/>
      <c r="AC32" s="723"/>
      <c r="AD32" s="724" t="s">
        <v>
130</v>
      </c>
      <c r="AE32" s="724"/>
      <c r="AF32" s="724"/>
      <c r="AG32" s="724"/>
      <c r="AH32" s="724"/>
      <c r="AI32" s="724"/>
      <c r="AJ32" s="724"/>
      <c r="AK32" s="724"/>
      <c r="AL32" s="666" t="s">
        <v>
130</v>
      </c>
      <c r="AM32" s="667"/>
      <c r="AN32" s="667"/>
      <c r="AO32" s="725"/>
      <c r="AP32" s="755"/>
      <c r="AQ32" s="756"/>
      <c r="AR32" s="756"/>
      <c r="AS32" s="756"/>
      <c r="AT32" s="759"/>
      <c r="AU32" s="231"/>
      <c r="AV32" s="231"/>
      <c r="AW32" s="231"/>
      <c r="AX32" s="673" t="s">
        <v>
320</v>
      </c>
      <c r="AY32" s="674"/>
      <c r="AZ32" s="674"/>
      <c r="BA32" s="674"/>
      <c r="BB32" s="674"/>
      <c r="BC32" s="674"/>
      <c r="BD32" s="674"/>
      <c r="BE32" s="674"/>
      <c r="BF32" s="675"/>
      <c r="BG32" s="738">
        <v>
99.8</v>
      </c>
      <c r="BH32" s="677"/>
      <c r="BI32" s="677"/>
      <c r="BJ32" s="677"/>
      <c r="BK32" s="677"/>
      <c r="BL32" s="677"/>
      <c r="BM32" s="721">
        <v>
99.7</v>
      </c>
      <c r="BN32" s="677"/>
      <c r="BO32" s="677"/>
      <c r="BP32" s="677"/>
      <c r="BQ32" s="714"/>
      <c r="BR32" s="738">
        <v>
99.9</v>
      </c>
      <c r="BS32" s="677"/>
      <c r="BT32" s="677"/>
      <c r="BU32" s="677"/>
      <c r="BV32" s="677"/>
      <c r="BW32" s="677"/>
      <c r="BX32" s="721">
        <v>
99.6</v>
      </c>
      <c r="BY32" s="677"/>
      <c r="BZ32" s="677"/>
      <c r="CA32" s="677"/>
      <c r="CB32" s="714"/>
      <c r="CD32" s="749"/>
      <c r="CE32" s="750"/>
      <c r="CF32" s="705" t="s">
        <v>
321</v>
      </c>
      <c r="CG32" s="702"/>
      <c r="CH32" s="702"/>
      <c r="CI32" s="702"/>
      <c r="CJ32" s="702"/>
      <c r="CK32" s="702"/>
      <c r="CL32" s="702"/>
      <c r="CM32" s="702"/>
      <c r="CN32" s="702"/>
      <c r="CO32" s="702"/>
      <c r="CP32" s="702"/>
      <c r="CQ32" s="703"/>
      <c r="CR32" s="661">
        <v>
160</v>
      </c>
      <c r="CS32" s="664"/>
      <c r="CT32" s="664"/>
      <c r="CU32" s="664"/>
      <c r="CV32" s="664"/>
      <c r="CW32" s="664"/>
      <c r="CX32" s="664"/>
      <c r="CY32" s="665"/>
      <c r="CZ32" s="666">
        <v>
0</v>
      </c>
      <c r="DA32" s="695"/>
      <c r="DB32" s="695"/>
      <c r="DC32" s="696"/>
      <c r="DD32" s="669">
        <v>
160</v>
      </c>
      <c r="DE32" s="664"/>
      <c r="DF32" s="664"/>
      <c r="DG32" s="664"/>
      <c r="DH32" s="664"/>
      <c r="DI32" s="664"/>
      <c r="DJ32" s="664"/>
      <c r="DK32" s="665"/>
      <c r="DL32" s="669">
        <v>
160</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322</v>
      </c>
      <c r="C33" s="659"/>
      <c r="D33" s="659"/>
      <c r="E33" s="659"/>
      <c r="F33" s="659"/>
      <c r="G33" s="659"/>
      <c r="H33" s="659"/>
      <c r="I33" s="659"/>
      <c r="J33" s="659"/>
      <c r="K33" s="659"/>
      <c r="L33" s="659"/>
      <c r="M33" s="659"/>
      <c r="N33" s="659"/>
      <c r="O33" s="659"/>
      <c r="P33" s="659"/>
      <c r="Q33" s="660"/>
      <c r="R33" s="661">
        <v>
2636811</v>
      </c>
      <c r="S33" s="664"/>
      <c r="T33" s="664"/>
      <c r="U33" s="664"/>
      <c r="V33" s="664"/>
      <c r="W33" s="664"/>
      <c r="X33" s="664"/>
      <c r="Y33" s="665"/>
      <c r="Z33" s="723">
        <v>
5.6</v>
      </c>
      <c r="AA33" s="723"/>
      <c r="AB33" s="723"/>
      <c r="AC33" s="723"/>
      <c r="AD33" s="724" t="s">
        <v>
238</v>
      </c>
      <c r="AE33" s="724"/>
      <c r="AF33" s="724"/>
      <c r="AG33" s="724"/>
      <c r="AH33" s="724"/>
      <c r="AI33" s="724"/>
      <c r="AJ33" s="724"/>
      <c r="AK33" s="724"/>
      <c r="AL33" s="666" t="s">
        <v>
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323</v>
      </c>
      <c r="CE33" s="702"/>
      <c r="CF33" s="702"/>
      <c r="CG33" s="702"/>
      <c r="CH33" s="702"/>
      <c r="CI33" s="702"/>
      <c r="CJ33" s="702"/>
      <c r="CK33" s="702"/>
      <c r="CL33" s="702"/>
      <c r="CM33" s="702"/>
      <c r="CN33" s="702"/>
      <c r="CO33" s="702"/>
      <c r="CP33" s="702"/>
      <c r="CQ33" s="703"/>
      <c r="CR33" s="661">
        <v>
18736908</v>
      </c>
      <c r="CS33" s="662"/>
      <c r="CT33" s="662"/>
      <c r="CU33" s="662"/>
      <c r="CV33" s="662"/>
      <c r="CW33" s="662"/>
      <c r="CX33" s="662"/>
      <c r="CY33" s="663"/>
      <c r="CZ33" s="666">
        <v>
41.1</v>
      </c>
      <c r="DA33" s="695"/>
      <c r="DB33" s="695"/>
      <c r="DC33" s="696"/>
      <c r="DD33" s="669">
        <v>
14589260</v>
      </c>
      <c r="DE33" s="662"/>
      <c r="DF33" s="662"/>
      <c r="DG33" s="662"/>
      <c r="DH33" s="662"/>
      <c r="DI33" s="662"/>
      <c r="DJ33" s="662"/>
      <c r="DK33" s="663"/>
      <c r="DL33" s="669">
        <v>
10287694</v>
      </c>
      <c r="DM33" s="662"/>
      <c r="DN33" s="662"/>
      <c r="DO33" s="662"/>
      <c r="DP33" s="662"/>
      <c r="DQ33" s="662"/>
      <c r="DR33" s="662"/>
      <c r="DS33" s="662"/>
      <c r="DT33" s="662"/>
      <c r="DU33" s="662"/>
      <c r="DV33" s="663"/>
      <c r="DW33" s="666">
        <v>
45.9</v>
      </c>
      <c r="DX33" s="695"/>
      <c r="DY33" s="695"/>
      <c r="DZ33" s="695"/>
      <c r="EA33" s="695"/>
      <c r="EB33" s="695"/>
      <c r="EC33" s="697"/>
    </row>
    <row r="34" spans="2:133" ht="11.25" customHeight="1" x14ac:dyDescent="0.2">
      <c r="B34" s="658" t="s">
        <v>
324</v>
      </c>
      <c r="C34" s="659"/>
      <c r="D34" s="659"/>
      <c r="E34" s="659"/>
      <c r="F34" s="659"/>
      <c r="G34" s="659"/>
      <c r="H34" s="659"/>
      <c r="I34" s="659"/>
      <c r="J34" s="659"/>
      <c r="K34" s="659"/>
      <c r="L34" s="659"/>
      <c r="M34" s="659"/>
      <c r="N34" s="659"/>
      <c r="O34" s="659"/>
      <c r="P34" s="659"/>
      <c r="Q34" s="660"/>
      <c r="R34" s="661">
        <v>
270332</v>
      </c>
      <c r="S34" s="664"/>
      <c r="T34" s="664"/>
      <c r="U34" s="664"/>
      <c r="V34" s="664"/>
      <c r="W34" s="664"/>
      <c r="X34" s="664"/>
      <c r="Y34" s="665"/>
      <c r="Z34" s="723">
        <v>
0.6</v>
      </c>
      <c r="AA34" s="723"/>
      <c r="AB34" s="723"/>
      <c r="AC34" s="723"/>
      <c r="AD34" s="724">
        <v>
337</v>
      </c>
      <c r="AE34" s="724"/>
      <c r="AF34" s="724"/>
      <c r="AG34" s="724"/>
      <c r="AH34" s="724"/>
      <c r="AI34" s="724"/>
      <c r="AJ34" s="724"/>
      <c r="AK34" s="724"/>
      <c r="AL34" s="666">
        <v>
0</v>
      </c>
      <c r="AM34" s="667"/>
      <c r="AN34" s="667"/>
      <c r="AO34" s="725"/>
      <c r="AP34" s="234"/>
      <c r="AQ34" s="735" t="s">
        <v>
325</v>
      </c>
      <c r="AR34" s="736"/>
      <c r="AS34" s="736"/>
      <c r="AT34" s="736"/>
      <c r="AU34" s="736"/>
      <c r="AV34" s="736"/>
      <c r="AW34" s="736"/>
      <c r="AX34" s="736"/>
      <c r="AY34" s="736"/>
      <c r="AZ34" s="736"/>
      <c r="BA34" s="736"/>
      <c r="BB34" s="736"/>
      <c r="BC34" s="736"/>
      <c r="BD34" s="736"/>
      <c r="BE34" s="736"/>
      <c r="BF34" s="737"/>
      <c r="BG34" s="735" t="s">
        <v>
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327</v>
      </c>
      <c r="CE34" s="702"/>
      <c r="CF34" s="702"/>
      <c r="CG34" s="702"/>
      <c r="CH34" s="702"/>
      <c r="CI34" s="702"/>
      <c r="CJ34" s="702"/>
      <c r="CK34" s="702"/>
      <c r="CL34" s="702"/>
      <c r="CM34" s="702"/>
      <c r="CN34" s="702"/>
      <c r="CO34" s="702"/>
      <c r="CP34" s="702"/>
      <c r="CQ34" s="703"/>
      <c r="CR34" s="661">
        <v>
6637351</v>
      </c>
      <c r="CS34" s="664"/>
      <c r="CT34" s="664"/>
      <c r="CU34" s="664"/>
      <c r="CV34" s="664"/>
      <c r="CW34" s="664"/>
      <c r="CX34" s="664"/>
      <c r="CY34" s="665"/>
      <c r="CZ34" s="666">
        <v>
14.6</v>
      </c>
      <c r="DA34" s="695"/>
      <c r="DB34" s="695"/>
      <c r="DC34" s="696"/>
      <c r="DD34" s="669">
        <v>
4862563</v>
      </c>
      <c r="DE34" s="664"/>
      <c r="DF34" s="664"/>
      <c r="DG34" s="664"/>
      <c r="DH34" s="664"/>
      <c r="DI34" s="664"/>
      <c r="DJ34" s="664"/>
      <c r="DK34" s="665"/>
      <c r="DL34" s="669">
        <v>
4426279</v>
      </c>
      <c r="DM34" s="664"/>
      <c r="DN34" s="664"/>
      <c r="DO34" s="664"/>
      <c r="DP34" s="664"/>
      <c r="DQ34" s="664"/>
      <c r="DR34" s="664"/>
      <c r="DS34" s="664"/>
      <c r="DT34" s="664"/>
      <c r="DU34" s="664"/>
      <c r="DV34" s="665"/>
      <c r="DW34" s="666">
        <v>
19.7</v>
      </c>
      <c r="DX34" s="695"/>
      <c r="DY34" s="695"/>
      <c r="DZ34" s="695"/>
      <c r="EA34" s="695"/>
      <c r="EB34" s="695"/>
      <c r="EC34" s="697"/>
    </row>
    <row r="35" spans="2:133" ht="11.25" customHeight="1" x14ac:dyDescent="0.2">
      <c r="B35" s="658" t="s">
        <v>
328</v>
      </c>
      <c r="C35" s="659"/>
      <c r="D35" s="659"/>
      <c r="E35" s="659"/>
      <c r="F35" s="659"/>
      <c r="G35" s="659"/>
      <c r="H35" s="659"/>
      <c r="I35" s="659"/>
      <c r="J35" s="659"/>
      <c r="K35" s="659"/>
      <c r="L35" s="659"/>
      <c r="M35" s="659"/>
      <c r="N35" s="659"/>
      <c r="O35" s="659"/>
      <c r="P35" s="659"/>
      <c r="Q35" s="660"/>
      <c r="R35" s="661">
        <v>
1913500</v>
      </c>
      <c r="S35" s="664"/>
      <c r="T35" s="664"/>
      <c r="U35" s="664"/>
      <c r="V35" s="664"/>
      <c r="W35" s="664"/>
      <c r="X35" s="664"/>
      <c r="Y35" s="665"/>
      <c r="Z35" s="723">
        <v>
4</v>
      </c>
      <c r="AA35" s="723"/>
      <c r="AB35" s="723"/>
      <c r="AC35" s="723"/>
      <c r="AD35" s="724" t="s">
        <v>
130</v>
      </c>
      <c r="AE35" s="724"/>
      <c r="AF35" s="724"/>
      <c r="AG35" s="724"/>
      <c r="AH35" s="724"/>
      <c r="AI35" s="724"/>
      <c r="AJ35" s="724"/>
      <c r="AK35" s="724"/>
      <c r="AL35" s="666" t="s">
        <v>
130</v>
      </c>
      <c r="AM35" s="667"/>
      <c r="AN35" s="667"/>
      <c r="AO35" s="725"/>
      <c r="AP35" s="234"/>
      <c r="AQ35" s="729" t="s">
        <v>
329</v>
      </c>
      <c r="AR35" s="730"/>
      <c r="AS35" s="730"/>
      <c r="AT35" s="730"/>
      <c r="AU35" s="730"/>
      <c r="AV35" s="730"/>
      <c r="AW35" s="730"/>
      <c r="AX35" s="730"/>
      <c r="AY35" s="731"/>
      <c r="AZ35" s="726">
        <v>
3730793</v>
      </c>
      <c r="BA35" s="727"/>
      <c r="BB35" s="727"/>
      <c r="BC35" s="727"/>
      <c r="BD35" s="727"/>
      <c r="BE35" s="727"/>
      <c r="BF35" s="728"/>
      <c r="BG35" s="732" t="s">
        <v>
330</v>
      </c>
      <c r="BH35" s="733"/>
      <c r="BI35" s="733"/>
      <c r="BJ35" s="733"/>
      <c r="BK35" s="733"/>
      <c r="BL35" s="733"/>
      <c r="BM35" s="733"/>
      <c r="BN35" s="733"/>
      <c r="BO35" s="733"/>
      <c r="BP35" s="733"/>
      <c r="BQ35" s="733"/>
      <c r="BR35" s="733"/>
      <c r="BS35" s="733"/>
      <c r="BT35" s="733"/>
      <c r="BU35" s="734"/>
      <c r="BV35" s="726">
        <v>
96044</v>
      </c>
      <c r="BW35" s="727"/>
      <c r="BX35" s="727"/>
      <c r="BY35" s="727"/>
      <c r="BZ35" s="727"/>
      <c r="CA35" s="727"/>
      <c r="CB35" s="728"/>
      <c r="CD35" s="705" t="s">
        <v>
331</v>
      </c>
      <c r="CE35" s="702"/>
      <c r="CF35" s="702"/>
      <c r="CG35" s="702"/>
      <c r="CH35" s="702"/>
      <c r="CI35" s="702"/>
      <c r="CJ35" s="702"/>
      <c r="CK35" s="702"/>
      <c r="CL35" s="702"/>
      <c r="CM35" s="702"/>
      <c r="CN35" s="702"/>
      <c r="CO35" s="702"/>
      <c r="CP35" s="702"/>
      <c r="CQ35" s="703"/>
      <c r="CR35" s="661">
        <v>
227532</v>
      </c>
      <c r="CS35" s="662"/>
      <c r="CT35" s="662"/>
      <c r="CU35" s="662"/>
      <c r="CV35" s="662"/>
      <c r="CW35" s="662"/>
      <c r="CX35" s="662"/>
      <c r="CY35" s="663"/>
      <c r="CZ35" s="666">
        <v>
0.5</v>
      </c>
      <c r="DA35" s="695"/>
      <c r="DB35" s="695"/>
      <c r="DC35" s="696"/>
      <c r="DD35" s="669">
        <v>
213653</v>
      </c>
      <c r="DE35" s="662"/>
      <c r="DF35" s="662"/>
      <c r="DG35" s="662"/>
      <c r="DH35" s="662"/>
      <c r="DI35" s="662"/>
      <c r="DJ35" s="662"/>
      <c r="DK35" s="663"/>
      <c r="DL35" s="669">
        <v>
210235</v>
      </c>
      <c r="DM35" s="662"/>
      <c r="DN35" s="662"/>
      <c r="DO35" s="662"/>
      <c r="DP35" s="662"/>
      <c r="DQ35" s="662"/>
      <c r="DR35" s="662"/>
      <c r="DS35" s="662"/>
      <c r="DT35" s="662"/>
      <c r="DU35" s="662"/>
      <c r="DV35" s="663"/>
      <c r="DW35" s="666">
        <v>
0.9</v>
      </c>
      <c r="DX35" s="695"/>
      <c r="DY35" s="695"/>
      <c r="DZ35" s="695"/>
      <c r="EA35" s="695"/>
      <c r="EB35" s="695"/>
      <c r="EC35" s="697"/>
    </row>
    <row r="36" spans="2:133" ht="11.25" customHeight="1" x14ac:dyDescent="0.2">
      <c r="B36" s="658" t="s">
        <v>
332</v>
      </c>
      <c r="C36" s="659"/>
      <c r="D36" s="659"/>
      <c r="E36" s="659"/>
      <c r="F36" s="659"/>
      <c r="G36" s="659"/>
      <c r="H36" s="659"/>
      <c r="I36" s="659"/>
      <c r="J36" s="659"/>
      <c r="K36" s="659"/>
      <c r="L36" s="659"/>
      <c r="M36" s="659"/>
      <c r="N36" s="659"/>
      <c r="O36" s="659"/>
      <c r="P36" s="659"/>
      <c r="Q36" s="660"/>
      <c r="R36" s="661" t="s">
        <v>
238</v>
      </c>
      <c r="S36" s="664"/>
      <c r="T36" s="664"/>
      <c r="U36" s="664"/>
      <c r="V36" s="664"/>
      <c r="W36" s="664"/>
      <c r="X36" s="664"/>
      <c r="Y36" s="665"/>
      <c r="Z36" s="723" t="s">
        <v>
238</v>
      </c>
      <c r="AA36" s="723"/>
      <c r="AB36" s="723"/>
      <c r="AC36" s="723"/>
      <c r="AD36" s="724" t="s">
        <v>
130</v>
      </c>
      <c r="AE36" s="724"/>
      <c r="AF36" s="724"/>
      <c r="AG36" s="724"/>
      <c r="AH36" s="724"/>
      <c r="AI36" s="724"/>
      <c r="AJ36" s="724"/>
      <c r="AK36" s="724"/>
      <c r="AL36" s="666" t="s">
        <v>
130</v>
      </c>
      <c r="AM36" s="667"/>
      <c r="AN36" s="667"/>
      <c r="AO36" s="725"/>
      <c r="AQ36" s="698" t="s">
        <v>
333</v>
      </c>
      <c r="AR36" s="699"/>
      <c r="AS36" s="699"/>
      <c r="AT36" s="699"/>
      <c r="AU36" s="699"/>
      <c r="AV36" s="699"/>
      <c r="AW36" s="699"/>
      <c r="AX36" s="699"/>
      <c r="AY36" s="700"/>
      <c r="AZ36" s="661">
        <v>
411326</v>
      </c>
      <c r="BA36" s="664"/>
      <c r="BB36" s="664"/>
      <c r="BC36" s="664"/>
      <c r="BD36" s="662"/>
      <c r="BE36" s="662"/>
      <c r="BF36" s="701"/>
      <c r="BG36" s="705" t="s">
        <v>
334</v>
      </c>
      <c r="BH36" s="702"/>
      <c r="BI36" s="702"/>
      <c r="BJ36" s="702"/>
      <c r="BK36" s="702"/>
      <c r="BL36" s="702"/>
      <c r="BM36" s="702"/>
      <c r="BN36" s="702"/>
      <c r="BO36" s="702"/>
      <c r="BP36" s="702"/>
      <c r="BQ36" s="702"/>
      <c r="BR36" s="702"/>
      <c r="BS36" s="702"/>
      <c r="BT36" s="702"/>
      <c r="BU36" s="703"/>
      <c r="BV36" s="661">
        <v>
-268956</v>
      </c>
      <c r="BW36" s="664"/>
      <c r="BX36" s="664"/>
      <c r="BY36" s="664"/>
      <c r="BZ36" s="664"/>
      <c r="CA36" s="664"/>
      <c r="CB36" s="704"/>
      <c r="CD36" s="705" t="s">
        <v>
335</v>
      </c>
      <c r="CE36" s="702"/>
      <c r="CF36" s="702"/>
      <c r="CG36" s="702"/>
      <c r="CH36" s="702"/>
      <c r="CI36" s="702"/>
      <c r="CJ36" s="702"/>
      <c r="CK36" s="702"/>
      <c r="CL36" s="702"/>
      <c r="CM36" s="702"/>
      <c r="CN36" s="702"/>
      <c r="CO36" s="702"/>
      <c r="CP36" s="702"/>
      <c r="CQ36" s="703"/>
      <c r="CR36" s="661">
        <v>
5627210</v>
      </c>
      <c r="CS36" s="664"/>
      <c r="CT36" s="664"/>
      <c r="CU36" s="664"/>
      <c r="CV36" s="664"/>
      <c r="CW36" s="664"/>
      <c r="CX36" s="664"/>
      <c r="CY36" s="665"/>
      <c r="CZ36" s="666">
        <v>
12.4</v>
      </c>
      <c r="DA36" s="695"/>
      <c r="DB36" s="695"/>
      <c r="DC36" s="696"/>
      <c r="DD36" s="669">
        <v>
3770090</v>
      </c>
      <c r="DE36" s="664"/>
      <c r="DF36" s="664"/>
      <c r="DG36" s="664"/>
      <c r="DH36" s="664"/>
      <c r="DI36" s="664"/>
      <c r="DJ36" s="664"/>
      <c r="DK36" s="665"/>
      <c r="DL36" s="669">
        <v>
2869239</v>
      </c>
      <c r="DM36" s="664"/>
      <c r="DN36" s="664"/>
      <c r="DO36" s="664"/>
      <c r="DP36" s="664"/>
      <c r="DQ36" s="664"/>
      <c r="DR36" s="664"/>
      <c r="DS36" s="664"/>
      <c r="DT36" s="664"/>
      <c r="DU36" s="664"/>
      <c r="DV36" s="665"/>
      <c r="DW36" s="666">
        <v>
12.8</v>
      </c>
      <c r="DX36" s="695"/>
      <c r="DY36" s="695"/>
      <c r="DZ36" s="695"/>
      <c r="EA36" s="695"/>
      <c r="EB36" s="695"/>
      <c r="EC36" s="697"/>
    </row>
    <row r="37" spans="2:133" ht="11.25" customHeight="1" x14ac:dyDescent="0.2">
      <c r="B37" s="658" t="s">
        <v>
336</v>
      </c>
      <c r="C37" s="659"/>
      <c r="D37" s="659"/>
      <c r="E37" s="659"/>
      <c r="F37" s="659"/>
      <c r="G37" s="659"/>
      <c r="H37" s="659"/>
      <c r="I37" s="659"/>
      <c r="J37" s="659"/>
      <c r="K37" s="659"/>
      <c r="L37" s="659"/>
      <c r="M37" s="659"/>
      <c r="N37" s="659"/>
      <c r="O37" s="659"/>
      <c r="P37" s="659"/>
      <c r="Q37" s="660"/>
      <c r="R37" s="661" t="s">
        <v>
238</v>
      </c>
      <c r="S37" s="664"/>
      <c r="T37" s="664"/>
      <c r="U37" s="664"/>
      <c r="V37" s="664"/>
      <c r="W37" s="664"/>
      <c r="X37" s="664"/>
      <c r="Y37" s="665"/>
      <c r="Z37" s="723" t="s">
        <v>
238</v>
      </c>
      <c r="AA37" s="723"/>
      <c r="AB37" s="723"/>
      <c r="AC37" s="723"/>
      <c r="AD37" s="724" t="s">
        <v>
130</v>
      </c>
      <c r="AE37" s="724"/>
      <c r="AF37" s="724"/>
      <c r="AG37" s="724"/>
      <c r="AH37" s="724"/>
      <c r="AI37" s="724"/>
      <c r="AJ37" s="724"/>
      <c r="AK37" s="724"/>
      <c r="AL37" s="666" t="s">
        <v>
238</v>
      </c>
      <c r="AM37" s="667"/>
      <c r="AN37" s="667"/>
      <c r="AO37" s="725"/>
      <c r="AQ37" s="698" t="s">
        <v>
337</v>
      </c>
      <c r="AR37" s="699"/>
      <c r="AS37" s="699"/>
      <c r="AT37" s="699"/>
      <c r="AU37" s="699"/>
      <c r="AV37" s="699"/>
      <c r="AW37" s="699"/>
      <c r="AX37" s="699"/>
      <c r="AY37" s="700"/>
      <c r="AZ37" s="661">
        <v>
60640</v>
      </c>
      <c r="BA37" s="664"/>
      <c r="BB37" s="664"/>
      <c r="BC37" s="664"/>
      <c r="BD37" s="662"/>
      <c r="BE37" s="662"/>
      <c r="BF37" s="701"/>
      <c r="BG37" s="705" t="s">
        <v>
338</v>
      </c>
      <c r="BH37" s="702"/>
      <c r="BI37" s="702"/>
      <c r="BJ37" s="702"/>
      <c r="BK37" s="702"/>
      <c r="BL37" s="702"/>
      <c r="BM37" s="702"/>
      <c r="BN37" s="702"/>
      <c r="BO37" s="702"/>
      <c r="BP37" s="702"/>
      <c r="BQ37" s="702"/>
      <c r="BR37" s="702"/>
      <c r="BS37" s="702"/>
      <c r="BT37" s="702"/>
      <c r="BU37" s="703"/>
      <c r="BV37" s="661">
        <v>
16021</v>
      </c>
      <c r="BW37" s="664"/>
      <c r="BX37" s="664"/>
      <c r="BY37" s="664"/>
      <c r="BZ37" s="664"/>
      <c r="CA37" s="664"/>
      <c r="CB37" s="704"/>
      <c r="CD37" s="705" t="s">
        <v>
339</v>
      </c>
      <c r="CE37" s="702"/>
      <c r="CF37" s="702"/>
      <c r="CG37" s="702"/>
      <c r="CH37" s="702"/>
      <c r="CI37" s="702"/>
      <c r="CJ37" s="702"/>
      <c r="CK37" s="702"/>
      <c r="CL37" s="702"/>
      <c r="CM37" s="702"/>
      <c r="CN37" s="702"/>
      <c r="CO37" s="702"/>
      <c r="CP37" s="702"/>
      <c r="CQ37" s="703"/>
      <c r="CR37" s="661">
        <v>
740540</v>
      </c>
      <c r="CS37" s="662"/>
      <c r="CT37" s="662"/>
      <c r="CU37" s="662"/>
      <c r="CV37" s="662"/>
      <c r="CW37" s="662"/>
      <c r="CX37" s="662"/>
      <c r="CY37" s="663"/>
      <c r="CZ37" s="666">
        <v>
1.6</v>
      </c>
      <c r="DA37" s="695"/>
      <c r="DB37" s="695"/>
      <c r="DC37" s="696"/>
      <c r="DD37" s="669">
        <v>
289689</v>
      </c>
      <c r="DE37" s="662"/>
      <c r="DF37" s="662"/>
      <c r="DG37" s="662"/>
      <c r="DH37" s="662"/>
      <c r="DI37" s="662"/>
      <c r="DJ37" s="662"/>
      <c r="DK37" s="663"/>
      <c r="DL37" s="669">
        <v>
252822</v>
      </c>
      <c r="DM37" s="662"/>
      <c r="DN37" s="662"/>
      <c r="DO37" s="662"/>
      <c r="DP37" s="662"/>
      <c r="DQ37" s="662"/>
      <c r="DR37" s="662"/>
      <c r="DS37" s="662"/>
      <c r="DT37" s="662"/>
      <c r="DU37" s="662"/>
      <c r="DV37" s="663"/>
      <c r="DW37" s="666">
        <v>
1.1000000000000001</v>
      </c>
      <c r="DX37" s="695"/>
      <c r="DY37" s="695"/>
      <c r="DZ37" s="695"/>
      <c r="EA37" s="695"/>
      <c r="EB37" s="695"/>
      <c r="EC37" s="697"/>
    </row>
    <row r="38" spans="2:133" ht="11.25" customHeight="1" x14ac:dyDescent="0.2">
      <c r="B38" s="673" t="s">
        <v>
340</v>
      </c>
      <c r="C38" s="674"/>
      <c r="D38" s="674"/>
      <c r="E38" s="674"/>
      <c r="F38" s="674"/>
      <c r="G38" s="674"/>
      <c r="H38" s="674"/>
      <c r="I38" s="674"/>
      <c r="J38" s="674"/>
      <c r="K38" s="674"/>
      <c r="L38" s="674"/>
      <c r="M38" s="674"/>
      <c r="N38" s="674"/>
      <c r="O38" s="674"/>
      <c r="P38" s="674"/>
      <c r="Q38" s="675"/>
      <c r="R38" s="676">
        <v>
47375675</v>
      </c>
      <c r="S38" s="713"/>
      <c r="T38" s="713"/>
      <c r="U38" s="713"/>
      <c r="V38" s="713"/>
      <c r="W38" s="713"/>
      <c r="X38" s="713"/>
      <c r="Y38" s="718"/>
      <c r="Z38" s="719">
        <v>
100</v>
      </c>
      <c r="AA38" s="719"/>
      <c r="AB38" s="719"/>
      <c r="AC38" s="719"/>
      <c r="AD38" s="720">
        <v>
22432321</v>
      </c>
      <c r="AE38" s="720"/>
      <c r="AF38" s="720"/>
      <c r="AG38" s="720"/>
      <c r="AH38" s="720"/>
      <c r="AI38" s="720"/>
      <c r="AJ38" s="720"/>
      <c r="AK38" s="720"/>
      <c r="AL38" s="679">
        <v>
100</v>
      </c>
      <c r="AM38" s="721"/>
      <c r="AN38" s="721"/>
      <c r="AO38" s="722"/>
      <c r="AQ38" s="698" t="s">
        <v>
341</v>
      </c>
      <c r="AR38" s="699"/>
      <c r="AS38" s="699"/>
      <c r="AT38" s="699"/>
      <c r="AU38" s="699"/>
      <c r="AV38" s="699"/>
      <c r="AW38" s="699"/>
      <c r="AX38" s="699"/>
      <c r="AY38" s="700"/>
      <c r="AZ38" s="661">
        <v>
15941</v>
      </c>
      <c r="BA38" s="664"/>
      <c r="BB38" s="664"/>
      <c r="BC38" s="664"/>
      <c r="BD38" s="662"/>
      <c r="BE38" s="662"/>
      <c r="BF38" s="701"/>
      <c r="BG38" s="705" t="s">
        <v>
342</v>
      </c>
      <c r="BH38" s="702"/>
      <c r="BI38" s="702"/>
      <c r="BJ38" s="702"/>
      <c r="BK38" s="702"/>
      <c r="BL38" s="702"/>
      <c r="BM38" s="702"/>
      <c r="BN38" s="702"/>
      <c r="BO38" s="702"/>
      <c r="BP38" s="702"/>
      <c r="BQ38" s="702"/>
      <c r="BR38" s="702"/>
      <c r="BS38" s="702"/>
      <c r="BT38" s="702"/>
      <c r="BU38" s="703"/>
      <c r="BV38" s="661">
        <v>
23177</v>
      </c>
      <c r="BW38" s="664"/>
      <c r="BX38" s="664"/>
      <c r="BY38" s="664"/>
      <c r="BZ38" s="664"/>
      <c r="CA38" s="664"/>
      <c r="CB38" s="704"/>
      <c r="CD38" s="705" t="s">
        <v>
343</v>
      </c>
      <c r="CE38" s="702"/>
      <c r="CF38" s="702"/>
      <c r="CG38" s="702"/>
      <c r="CH38" s="702"/>
      <c r="CI38" s="702"/>
      <c r="CJ38" s="702"/>
      <c r="CK38" s="702"/>
      <c r="CL38" s="702"/>
      <c r="CM38" s="702"/>
      <c r="CN38" s="702"/>
      <c r="CO38" s="702"/>
      <c r="CP38" s="702"/>
      <c r="CQ38" s="703"/>
      <c r="CR38" s="661">
        <v>
3654212</v>
      </c>
      <c r="CS38" s="664"/>
      <c r="CT38" s="664"/>
      <c r="CU38" s="664"/>
      <c r="CV38" s="664"/>
      <c r="CW38" s="664"/>
      <c r="CX38" s="664"/>
      <c r="CY38" s="665"/>
      <c r="CZ38" s="666">
        <v>
8</v>
      </c>
      <c r="DA38" s="695"/>
      <c r="DB38" s="695"/>
      <c r="DC38" s="696"/>
      <c r="DD38" s="669">
        <v>
3231758</v>
      </c>
      <c r="DE38" s="664"/>
      <c r="DF38" s="664"/>
      <c r="DG38" s="664"/>
      <c r="DH38" s="664"/>
      <c r="DI38" s="664"/>
      <c r="DJ38" s="664"/>
      <c r="DK38" s="665"/>
      <c r="DL38" s="669">
        <v>
2781941</v>
      </c>
      <c r="DM38" s="664"/>
      <c r="DN38" s="664"/>
      <c r="DO38" s="664"/>
      <c r="DP38" s="664"/>
      <c r="DQ38" s="664"/>
      <c r="DR38" s="664"/>
      <c r="DS38" s="664"/>
      <c r="DT38" s="664"/>
      <c r="DU38" s="664"/>
      <c r="DV38" s="665"/>
      <c r="DW38" s="666">
        <v>
12.4</v>
      </c>
      <c r="DX38" s="695"/>
      <c r="DY38" s="695"/>
      <c r="DZ38" s="695"/>
      <c r="EA38" s="695"/>
      <c r="EB38" s="695"/>
      <c r="EC38" s="697"/>
    </row>
    <row r="39" spans="2:133" ht="11.25" customHeight="1" x14ac:dyDescent="0.2">
      <c r="AQ39" s="698" t="s">
        <v>
344</v>
      </c>
      <c r="AR39" s="699"/>
      <c r="AS39" s="699"/>
      <c r="AT39" s="699"/>
      <c r="AU39" s="699"/>
      <c r="AV39" s="699"/>
      <c r="AW39" s="699"/>
      <c r="AX39" s="699"/>
      <c r="AY39" s="700"/>
      <c r="AZ39" s="661">
        <v>
8076</v>
      </c>
      <c r="BA39" s="664"/>
      <c r="BB39" s="664"/>
      <c r="BC39" s="664"/>
      <c r="BD39" s="662"/>
      <c r="BE39" s="662"/>
      <c r="BF39" s="701"/>
      <c r="BG39" s="706" t="s">
        <v>
345</v>
      </c>
      <c r="BH39" s="707"/>
      <c r="BI39" s="707"/>
      <c r="BJ39" s="707"/>
      <c r="BK39" s="707"/>
      <c r="BL39" s="235"/>
      <c r="BM39" s="702" t="s">
        <v>
346</v>
      </c>
      <c r="BN39" s="702"/>
      <c r="BO39" s="702"/>
      <c r="BP39" s="702"/>
      <c r="BQ39" s="702"/>
      <c r="BR39" s="702"/>
      <c r="BS39" s="702"/>
      <c r="BT39" s="702"/>
      <c r="BU39" s="703"/>
      <c r="BV39" s="661">
        <v>
110</v>
      </c>
      <c r="BW39" s="664"/>
      <c r="BX39" s="664"/>
      <c r="BY39" s="664"/>
      <c r="BZ39" s="664"/>
      <c r="CA39" s="664"/>
      <c r="CB39" s="704"/>
      <c r="CD39" s="705" t="s">
        <v>
347</v>
      </c>
      <c r="CE39" s="702"/>
      <c r="CF39" s="702"/>
      <c r="CG39" s="702"/>
      <c r="CH39" s="702"/>
      <c r="CI39" s="702"/>
      <c r="CJ39" s="702"/>
      <c r="CK39" s="702"/>
      <c r="CL39" s="702"/>
      <c r="CM39" s="702"/>
      <c r="CN39" s="702"/>
      <c r="CO39" s="702"/>
      <c r="CP39" s="702"/>
      <c r="CQ39" s="703"/>
      <c r="CR39" s="661">
        <v>
2590117</v>
      </c>
      <c r="CS39" s="662"/>
      <c r="CT39" s="662"/>
      <c r="CU39" s="662"/>
      <c r="CV39" s="662"/>
      <c r="CW39" s="662"/>
      <c r="CX39" s="662"/>
      <c r="CY39" s="663"/>
      <c r="CZ39" s="666">
        <v>
5.7</v>
      </c>
      <c r="DA39" s="695"/>
      <c r="DB39" s="695"/>
      <c r="DC39" s="696"/>
      <c r="DD39" s="669">
        <v>
2510710</v>
      </c>
      <c r="DE39" s="662"/>
      <c r="DF39" s="662"/>
      <c r="DG39" s="662"/>
      <c r="DH39" s="662"/>
      <c r="DI39" s="662"/>
      <c r="DJ39" s="662"/>
      <c r="DK39" s="663"/>
      <c r="DL39" s="669" t="s">
        <v>
130</v>
      </c>
      <c r="DM39" s="662"/>
      <c r="DN39" s="662"/>
      <c r="DO39" s="662"/>
      <c r="DP39" s="662"/>
      <c r="DQ39" s="662"/>
      <c r="DR39" s="662"/>
      <c r="DS39" s="662"/>
      <c r="DT39" s="662"/>
      <c r="DU39" s="662"/>
      <c r="DV39" s="663"/>
      <c r="DW39" s="666" t="s">
        <v>
130</v>
      </c>
      <c r="DX39" s="695"/>
      <c r="DY39" s="695"/>
      <c r="DZ39" s="695"/>
      <c r="EA39" s="695"/>
      <c r="EB39" s="695"/>
      <c r="EC39" s="697"/>
    </row>
    <row r="40" spans="2:133" ht="11.25" customHeight="1" x14ac:dyDescent="0.2">
      <c r="AQ40" s="698" t="s">
        <v>
348</v>
      </c>
      <c r="AR40" s="699"/>
      <c r="AS40" s="699"/>
      <c r="AT40" s="699"/>
      <c r="AU40" s="699"/>
      <c r="AV40" s="699"/>
      <c r="AW40" s="699"/>
      <c r="AX40" s="699"/>
      <c r="AY40" s="700"/>
      <c r="AZ40" s="661">
        <v>
953971</v>
      </c>
      <c r="BA40" s="664"/>
      <c r="BB40" s="664"/>
      <c r="BC40" s="664"/>
      <c r="BD40" s="662"/>
      <c r="BE40" s="662"/>
      <c r="BF40" s="701"/>
      <c r="BG40" s="706"/>
      <c r="BH40" s="707"/>
      <c r="BI40" s="707"/>
      <c r="BJ40" s="707"/>
      <c r="BK40" s="707"/>
      <c r="BL40" s="235"/>
      <c r="BM40" s="702" t="s">
        <v>
349</v>
      </c>
      <c r="BN40" s="702"/>
      <c r="BO40" s="702"/>
      <c r="BP40" s="702"/>
      <c r="BQ40" s="702"/>
      <c r="BR40" s="702"/>
      <c r="BS40" s="702"/>
      <c r="BT40" s="702"/>
      <c r="BU40" s="703"/>
      <c r="BV40" s="661" t="s">
        <v>
130</v>
      </c>
      <c r="BW40" s="664"/>
      <c r="BX40" s="664"/>
      <c r="BY40" s="664"/>
      <c r="BZ40" s="664"/>
      <c r="CA40" s="664"/>
      <c r="CB40" s="704"/>
      <c r="CD40" s="705" t="s">
        <v>
350</v>
      </c>
      <c r="CE40" s="702"/>
      <c r="CF40" s="702"/>
      <c r="CG40" s="702"/>
      <c r="CH40" s="702"/>
      <c r="CI40" s="702"/>
      <c r="CJ40" s="702"/>
      <c r="CK40" s="702"/>
      <c r="CL40" s="702"/>
      <c r="CM40" s="702"/>
      <c r="CN40" s="702"/>
      <c r="CO40" s="702"/>
      <c r="CP40" s="702"/>
      <c r="CQ40" s="703"/>
      <c r="CR40" s="661">
        <v>
486</v>
      </c>
      <c r="CS40" s="664"/>
      <c r="CT40" s="664"/>
      <c r="CU40" s="664"/>
      <c r="CV40" s="664"/>
      <c r="CW40" s="664"/>
      <c r="CX40" s="664"/>
      <c r="CY40" s="665"/>
      <c r="CZ40" s="666">
        <v>
0</v>
      </c>
      <c r="DA40" s="695"/>
      <c r="DB40" s="695"/>
      <c r="DC40" s="696"/>
      <c r="DD40" s="669">
        <v>
486</v>
      </c>
      <c r="DE40" s="664"/>
      <c r="DF40" s="664"/>
      <c r="DG40" s="664"/>
      <c r="DH40" s="664"/>
      <c r="DI40" s="664"/>
      <c r="DJ40" s="664"/>
      <c r="DK40" s="665"/>
      <c r="DL40" s="669" t="s">
        <v>
130</v>
      </c>
      <c r="DM40" s="664"/>
      <c r="DN40" s="664"/>
      <c r="DO40" s="664"/>
      <c r="DP40" s="664"/>
      <c r="DQ40" s="664"/>
      <c r="DR40" s="664"/>
      <c r="DS40" s="664"/>
      <c r="DT40" s="664"/>
      <c r="DU40" s="664"/>
      <c r="DV40" s="665"/>
      <c r="DW40" s="666" t="s">
        <v>
238</v>
      </c>
      <c r="DX40" s="695"/>
      <c r="DY40" s="695"/>
      <c r="DZ40" s="695"/>
      <c r="EA40" s="695"/>
      <c r="EB40" s="695"/>
      <c r="EC40" s="697"/>
    </row>
    <row r="41" spans="2:133" ht="11.25" customHeight="1" x14ac:dyDescent="0.2">
      <c r="AQ41" s="710" t="s">
        <v>
351</v>
      </c>
      <c r="AR41" s="711"/>
      <c r="AS41" s="711"/>
      <c r="AT41" s="711"/>
      <c r="AU41" s="711"/>
      <c r="AV41" s="711"/>
      <c r="AW41" s="711"/>
      <c r="AX41" s="711"/>
      <c r="AY41" s="712"/>
      <c r="AZ41" s="676">
        <v>
2280839</v>
      </c>
      <c r="BA41" s="713"/>
      <c r="BB41" s="713"/>
      <c r="BC41" s="713"/>
      <c r="BD41" s="677"/>
      <c r="BE41" s="677"/>
      <c r="BF41" s="714"/>
      <c r="BG41" s="708"/>
      <c r="BH41" s="709"/>
      <c r="BI41" s="709"/>
      <c r="BJ41" s="709"/>
      <c r="BK41" s="709"/>
      <c r="BL41" s="236"/>
      <c r="BM41" s="715" t="s">
        <v>
352</v>
      </c>
      <c r="BN41" s="715"/>
      <c r="BO41" s="715"/>
      <c r="BP41" s="715"/>
      <c r="BQ41" s="715"/>
      <c r="BR41" s="715"/>
      <c r="BS41" s="715"/>
      <c r="BT41" s="715"/>
      <c r="BU41" s="716"/>
      <c r="BV41" s="676">
        <v>
269</v>
      </c>
      <c r="BW41" s="713"/>
      <c r="BX41" s="713"/>
      <c r="BY41" s="713"/>
      <c r="BZ41" s="713"/>
      <c r="CA41" s="713"/>
      <c r="CB41" s="717"/>
      <c r="CD41" s="705" t="s">
        <v>
353</v>
      </c>
      <c r="CE41" s="702"/>
      <c r="CF41" s="702"/>
      <c r="CG41" s="702"/>
      <c r="CH41" s="702"/>
      <c r="CI41" s="702"/>
      <c r="CJ41" s="702"/>
      <c r="CK41" s="702"/>
      <c r="CL41" s="702"/>
      <c r="CM41" s="702"/>
      <c r="CN41" s="702"/>
      <c r="CO41" s="702"/>
      <c r="CP41" s="702"/>
      <c r="CQ41" s="703"/>
      <c r="CR41" s="661" t="s">
        <v>
130</v>
      </c>
      <c r="CS41" s="662"/>
      <c r="CT41" s="662"/>
      <c r="CU41" s="662"/>
      <c r="CV41" s="662"/>
      <c r="CW41" s="662"/>
      <c r="CX41" s="662"/>
      <c r="CY41" s="663"/>
      <c r="CZ41" s="666" t="s">
        <v>
130</v>
      </c>
      <c r="DA41" s="695"/>
      <c r="DB41" s="695"/>
      <c r="DC41" s="696"/>
      <c r="DD41" s="669" t="s">
        <v>
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355</v>
      </c>
      <c r="CE42" s="659"/>
      <c r="CF42" s="659"/>
      <c r="CG42" s="659"/>
      <c r="CH42" s="659"/>
      <c r="CI42" s="659"/>
      <c r="CJ42" s="659"/>
      <c r="CK42" s="659"/>
      <c r="CL42" s="659"/>
      <c r="CM42" s="659"/>
      <c r="CN42" s="659"/>
      <c r="CO42" s="659"/>
      <c r="CP42" s="659"/>
      <c r="CQ42" s="660"/>
      <c r="CR42" s="661">
        <v>
6537321</v>
      </c>
      <c r="CS42" s="664"/>
      <c r="CT42" s="664"/>
      <c r="CU42" s="664"/>
      <c r="CV42" s="664"/>
      <c r="CW42" s="664"/>
      <c r="CX42" s="664"/>
      <c r="CY42" s="665"/>
      <c r="CZ42" s="666">
        <v>
14.3</v>
      </c>
      <c r="DA42" s="667"/>
      <c r="DB42" s="667"/>
      <c r="DC42" s="668"/>
      <c r="DD42" s="669">
        <v>
785304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357</v>
      </c>
      <c r="CE43" s="659"/>
      <c r="CF43" s="659"/>
      <c r="CG43" s="659"/>
      <c r="CH43" s="659"/>
      <c r="CI43" s="659"/>
      <c r="CJ43" s="659"/>
      <c r="CK43" s="659"/>
      <c r="CL43" s="659"/>
      <c r="CM43" s="659"/>
      <c r="CN43" s="659"/>
      <c r="CO43" s="659"/>
      <c r="CP43" s="659"/>
      <c r="CQ43" s="660"/>
      <c r="CR43" s="661">
        <v>
59519</v>
      </c>
      <c r="CS43" s="662"/>
      <c r="CT43" s="662"/>
      <c r="CU43" s="662"/>
      <c r="CV43" s="662"/>
      <c r="CW43" s="662"/>
      <c r="CX43" s="662"/>
      <c r="CY43" s="663"/>
      <c r="CZ43" s="666">
        <v>
0.1</v>
      </c>
      <c r="DA43" s="695"/>
      <c r="DB43" s="695"/>
      <c r="DC43" s="696"/>
      <c r="DD43" s="669">
        <v>
53177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358</v>
      </c>
      <c r="CD44" s="689" t="s">
        <v>
310</v>
      </c>
      <c r="CE44" s="690"/>
      <c r="CF44" s="658" t="s">
        <v>
359</v>
      </c>
      <c r="CG44" s="659"/>
      <c r="CH44" s="659"/>
      <c r="CI44" s="659"/>
      <c r="CJ44" s="659"/>
      <c r="CK44" s="659"/>
      <c r="CL44" s="659"/>
      <c r="CM44" s="659"/>
      <c r="CN44" s="659"/>
      <c r="CO44" s="659"/>
      <c r="CP44" s="659"/>
      <c r="CQ44" s="660"/>
      <c r="CR44" s="661">
        <v>
6537321</v>
      </c>
      <c r="CS44" s="664"/>
      <c r="CT44" s="664"/>
      <c r="CU44" s="664"/>
      <c r="CV44" s="664"/>
      <c r="CW44" s="664"/>
      <c r="CX44" s="664"/>
      <c r="CY44" s="665"/>
      <c r="CZ44" s="666">
        <v>
14.3</v>
      </c>
      <c r="DA44" s="667"/>
      <c r="DB44" s="667"/>
      <c r="DC44" s="668"/>
      <c r="DD44" s="669">
        <v>
785304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360</v>
      </c>
      <c r="CG45" s="659"/>
      <c r="CH45" s="659"/>
      <c r="CI45" s="659"/>
      <c r="CJ45" s="659"/>
      <c r="CK45" s="659"/>
      <c r="CL45" s="659"/>
      <c r="CM45" s="659"/>
      <c r="CN45" s="659"/>
      <c r="CO45" s="659"/>
      <c r="CP45" s="659"/>
      <c r="CQ45" s="660"/>
      <c r="CR45" s="661">
        <v>
3620893</v>
      </c>
      <c r="CS45" s="662"/>
      <c r="CT45" s="662"/>
      <c r="CU45" s="662"/>
      <c r="CV45" s="662"/>
      <c r="CW45" s="662"/>
      <c r="CX45" s="662"/>
      <c r="CY45" s="663"/>
      <c r="CZ45" s="666">
        <v>
7.9</v>
      </c>
      <c r="DA45" s="695"/>
      <c r="DB45" s="695"/>
      <c r="DC45" s="696"/>
      <c r="DD45" s="669">
        <v>
82376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361</v>
      </c>
      <c r="CG46" s="659"/>
      <c r="CH46" s="659"/>
      <c r="CI46" s="659"/>
      <c r="CJ46" s="659"/>
      <c r="CK46" s="659"/>
      <c r="CL46" s="659"/>
      <c r="CM46" s="659"/>
      <c r="CN46" s="659"/>
      <c r="CO46" s="659"/>
      <c r="CP46" s="659"/>
      <c r="CQ46" s="660"/>
      <c r="CR46" s="661">
        <v>
2916428</v>
      </c>
      <c r="CS46" s="664"/>
      <c r="CT46" s="664"/>
      <c r="CU46" s="664"/>
      <c r="CV46" s="664"/>
      <c r="CW46" s="664"/>
      <c r="CX46" s="664"/>
      <c r="CY46" s="665"/>
      <c r="CZ46" s="666">
        <v>
6.4</v>
      </c>
      <c r="DA46" s="667"/>
      <c r="DB46" s="667"/>
      <c r="DC46" s="668"/>
      <c r="DD46" s="669">
        <v>
702928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362</v>
      </c>
      <c r="CG47" s="659"/>
      <c r="CH47" s="659"/>
      <c r="CI47" s="659"/>
      <c r="CJ47" s="659"/>
      <c r="CK47" s="659"/>
      <c r="CL47" s="659"/>
      <c r="CM47" s="659"/>
      <c r="CN47" s="659"/>
      <c r="CO47" s="659"/>
      <c r="CP47" s="659"/>
      <c r="CQ47" s="660"/>
      <c r="CR47" s="661" t="s">
        <v>
238</v>
      </c>
      <c r="CS47" s="662"/>
      <c r="CT47" s="662"/>
      <c r="CU47" s="662"/>
      <c r="CV47" s="662"/>
      <c r="CW47" s="662"/>
      <c r="CX47" s="662"/>
      <c r="CY47" s="663"/>
      <c r="CZ47" s="666" t="s">
        <v>
130</v>
      </c>
      <c r="DA47" s="695"/>
      <c r="DB47" s="695"/>
      <c r="DC47" s="696"/>
      <c r="DD47" s="669" t="s">
        <v>
238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363</v>
      </c>
      <c r="CG48" s="659"/>
      <c r="CH48" s="659"/>
      <c r="CI48" s="659"/>
      <c r="CJ48" s="659"/>
      <c r="CK48" s="659"/>
      <c r="CL48" s="659"/>
      <c r="CM48" s="659"/>
      <c r="CN48" s="659"/>
      <c r="CO48" s="659"/>
      <c r="CP48" s="659"/>
      <c r="CQ48" s="660"/>
      <c r="CR48" s="661" t="s">
        <v>
130</v>
      </c>
      <c r="CS48" s="664"/>
      <c r="CT48" s="664"/>
      <c r="CU48" s="664"/>
      <c r="CV48" s="664"/>
      <c r="CW48" s="664"/>
      <c r="CX48" s="664"/>
      <c r="CY48" s="665"/>
      <c r="CZ48" s="666" t="s">
        <v>
130</v>
      </c>
      <c r="DA48" s="667"/>
      <c r="DB48" s="667"/>
      <c r="DC48" s="668"/>
      <c r="DD48" s="669" t="s">
        <v>
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364</v>
      </c>
      <c r="CE49" s="674"/>
      <c r="CF49" s="674"/>
      <c r="CG49" s="674"/>
      <c r="CH49" s="674"/>
      <c r="CI49" s="674"/>
      <c r="CJ49" s="674"/>
      <c r="CK49" s="674"/>
      <c r="CL49" s="674"/>
      <c r="CM49" s="674"/>
      <c r="CN49" s="674"/>
      <c r="CO49" s="674"/>
      <c r="CP49" s="674"/>
      <c r="CQ49" s="675"/>
      <c r="CR49" s="676">
        <v>
45561171</v>
      </c>
      <c r="CS49" s="677"/>
      <c r="CT49" s="677"/>
      <c r="CU49" s="677"/>
      <c r="CV49" s="677"/>
      <c r="CW49" s="677"/>
      <c r="CX49" s="677"/>
      <c r="CY49" s="678"/>
      <c r="CZ49" s="679">
        <v>
100</v>
      </c>
      <c r="DA49" s="680"/>
      <c r="DB49" s="680"/>
      <c r="DC49" s="681"/>
      <c r="DD49" s="682">
        <v>
26711071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tXv5XvjDe7pDDMhBF48NCULlnN/dv05RQEevhQy0FJPfvQ3GfM7+NcMrXSyZXDpe5a6FPnBDehQjzYxLEKMnnw==" saltValue="aaD2eBU9dhrDyQRFRnG3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
366</v>
      </c>
      <c r="DK2" s="1200"/>
      <c r="DL2" s="1200"/>
      <c r="DM2" s="1200"/>
      <c r="DN2" s="1200"/>
      <c r="DO2" s="1201"/>
      <c r="DP2" s="249"/>
      <c r="DQ2" s="1199" t="s">
        <v>
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
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
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
370</v>
      </c>
      <c r="B5" s="1085"/>
      <c r="C5" s="1085"/>
      <c r="D5" s="1085"/>
      <c r="E5" s="1085"/>
      <c r="F5" s="1085"/>
      <c r="G5" s="1085"/>
      <c r="H5" s="1085"/>
      <c r="I5" s="1085"/>
      <c r="J5" s="1085"/>
      <c r="K5" s="1085"/>
      <c r="L5" s="1085"/>
      <c r="M5" s="1085"/>
      <c r="N5" s="1085"/>
      <c r="O5" s="1085"/>
      <c r="P5" s="1086"/>
      <c r="Q5" s="1090" t="s">
        <v>
371</v>
      </c>
      <c r="R5" s="1091"/>
      <c r="S5" s="1091"/>
      <c r="T5" s="1091"/>
      <c r="U5" s="1092"/>
      <c r="V5" s="1090" t="s">
        <v>
372</v>
      </c>
      <c r="W5" s="1091"/>
      <c r="X5" s="1091"/>
      <c r="Y5" s="1091"/>
      <c r="Z5" s="1092"/>
      <c r="AA5" s="1090" t="s">
        <v>
373</v>
      </c>
      <c r="AB5" s="1091"/>
      <c r="AC5" s="1091"/>
      <c r="AD5" s="1091"/>
      <c r="AE5" s="1091"/>
      <c r="AF5" s="1202" t="s">
        <v>
374</v>
      </c>
      <c r="AG5" s="1091"/>
      <c r="AH5" s="1091"/>
      <c r="AI5" s="1091"/>
      <c r="AJ5" s="1106"/>
      <c r="AK5" s="1091" t="s">
        <v>
375</v>
      </c>
      <c r="AL5" s="1091"/>
      <c r="AM5" s="1091"/>
      <c r="AN5" s="1091"/>
      <c r="AO5" s="1092"/>
      <c r="AP5" s="1090" t="s">
        <v>
376</v>
      </c>
      <c r="AQ5" s="1091"/>
      <c r="AR5" s="1091"/>
      <c r="AS5" s="1091"/>
      <c r="AT5" s="1092"/>
      <c r="AU5" s="1090" t="s">
        <v>
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
378</v>
      </c>
      <c r="BR5" s="1085"/>
      <c r="BS5" s="1085"/>
      <c r="BT5" s="1085"/>
      <c r="BU5" s="1085"/>
      <c r="BV5" s="1085"/>
      <c r="BW5" s="1085"/>
      <c r="BX5" s="1085"/>
      <c r="BY5" s="1085"/>
      <c r="BZ5" s="1085"/>
      <c r="CA5" s="1085"/>
      <c r="CB5" s="1085"/>
      <c r="CC5" s="1085"/>
      <c r="CD5" s="1085"/>
      <c r="CE5" s="1085"/>
      <c r="CF5" s="1085"/>
      <c r="CG5" s="1086"/>
      <c r="CH5" s="1090" t="s">
        <v>
379</v>
      </c>
      <c r="CI5" s="1091"/>
      <c r="CJ5" s="1091"/>
      <c r="CK5" s="1091"/>
      <c r="CL5" s="1092"/>
      <c r="CM5" s="1090" t="s">
        <v>
380</v>
      </c>
      <c r="CN5" s="1091"/>
      <c r="CO5" s="1091"/>
      <c r="CP5" s="1091"/>
      <c r="CQ5" s="1092"/>
      <c r="CR5" s="1090" t="s">
        <v>
381</v>
      </c>
      <c r="CS5" s="1091"/>
      <c r="CT5" s="1091"/>
      <c r="CU5" s="1091"/>
      <c r="CV5" s="1092"/>
      <c r="CW5" s="1090" t="s">
        <v>
382</v>
      </c>
      <c r="CX5" s="1091"/>
      <c r="CY5" s="1091"/>
      <c r="CZ5" s="1091"/>
      <c r="DA5" s="1092"/>
      <c r="DB5" s="1090" t="s">
        <v>
383</v>
      </c>
      <c r="DC5" s="1091"/>
      <c r="DD5" s="1091"/>
      <c r="DE5" s="1091"/>
      <c r="DF5" s="1092"/>
      <c r="DG5" s="1187" t="s">
        <v>
384</v>
      </c>
      <c r="DH5" s="1188"/>
      <c r="DI5" s="1188"/>
      <c r="DJ5" s="1188"/>
      <c r="DK5" s="1189"/>
      <c r="DL5" s="1187" t="s">
        <v>
385</v>
      </c>
      <c r="DM5" s="1188"/>
      <c r="DN5" s="1188"/>
      <c r="DO5" s="1188"/>
      <c r="DP5" s="1189"/>
      <c r="DQ5" s="1090" t="s">
        <v>
386</v>
      </c>
      <c r="DR5" s="1091"/>
      <c r="DS5" s="1091"/>
      <c r="DT5" s="1091"/>
      <c r="DU5" s="1092"/>
      <c r="DV5" s="1090" t="s">
        <v>
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
1</v>
      </c>
      <c r="B7" s="1139" t="s">
        <v>
387</v>
      </c>
      <c r="C7" s="1140"/>
      <c r="D7" s="1140"/>
      <c r="E7" s="1140"/>
      <c r="F7" s="1140"/>
      <c r="G7" s="1140"/>
      <c r="H7" s="1140"/>
      <c r="I7" s="1140"/>
      <c r="J7" s="1140"/>
      <c r="K7" s="1140"/>
      <c r="L7" s="1140"/>
      <c r="M7" s="1140"/>
      <c r="N7" s="1140"/>
      <c r="O7" s="1140"/>
      <c r="P7" s="1141"/>
      <c r="Q7" s="1193">
        <v>
47402</v>
      </c>
      <c r="R7" s="1194"/>
      <c r="S7" s="1194"/>
      <c r="T7" s="1194"/>
      <c r="U7" s="1194"/>
      <c r="V7" s="1194">
        <v>
45587</v>
      </c>
      <c r="W7" s="1194"/>
      <c r="X7" s="1194"/>
      <c r="Y7" s="1194"/>
      <c r="Z7" s="1194"/>
      <c r="AA7" s="1194">
        <v>
1815</v>
      </c>
      <c r="AB7" s="1194"/>
      <c r="AC7" s="1194"/>
      <c r="AD7" s="1194"/>
      <c r="AE7" s="1195"/>
      <c r="AF7" s="1196">
        <v>
1815</v>
      </c>
      <c r="AG7" s="1197"/>
      <c r="AH7" s="1197"/>
      <c r="AI7" s="1197"/>
      <c r="AJ7" s="1198"/>
      <c r="AK7" s="1180">
        <v>
1598</v>
      </c>
      <c r="AL7" s="1181"/>
      <c r="AM7" s="1181"/>
      <c r="AN7" s="1181"/>
      <c r="AO7" s="1181"/>
      <c r="AP7" s="1181">
        <v>
21511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
1</v>
      </c>
      <c r="BR7" s="260"/>
      <c r="BS7" s="1184" t="s">
        <v>
580</v>
      </c>
      <c r="BT7" s="1185"/>
      <c r="BU7" s="1185"/>
      <c r="BV7" s="1185"/>
      <c r="BW7" s="1185"/>
      <c r="BX7" s="1185"/>
      <c r="BY7" s="1185"/>
      <c r="BZ7" s="1185"/>
      <c r="CA7" s="1185"/>
      <c r="CB7" s="1185"/>
      <c r="CC7" s="1185"/>
      <c r="CD7" s="1185"/>
      <c r="CE7" s="1185"/>
      <c r="CF7" s="1185"/>
      <c r="CG7" s="1186"/>
      <c r="CH7" s="1177">
        <v>
0</v>
      </c>
      <c r="CI7" s="1178"/>
      <c r="CJ7" s="1178"/>
      <c r="CK7" s="1178"/>
      <c r="CL7" s="1179"/>
      <c r="CM7" s="1177">
        <v>
23</v>
      </c>
      <c r="CN7" s="1178"/>
      <c r="CO7" s="1178"/>
      <c r="CP7" s="1178"/>
      <c r="CQ7" s="1179"/>
      <c r="CR7" s="1177">
        <v>
5</v>
      </c>
      <c r="CS7" s="1178"/>
      <c r="CT7" s="1178"/>
      <c r="CU7" s="1178"/>
      <c r="CV7" s="1179"/>
      <c r="CW7" s="1177">
        <v>
9</v>
      </c>
      <c r="CX7" s="1178"/>
      <c r="CY7" s="1178"/>
      <c r="CZ7" s="1178"/>
      <c r="DA7" s="1179"/>
      <c r="DB7" s="1177" t="s">
        <v>
587</v>
      </c>
      <c r="DC7" s="1178"/>
      <c r="DD7" s="1178"/>
      <c r="DE7" s="1178"/>
      <c r="DF7" s="1179"/>
      <c r="DG7" s="1177" t="s">
        <v>
587</v>
      </c>
      <c r="DH7" s="1178"/>
      <c r="DI7" s="1178"/>
      <c r="DJ7" s="1178"/>
      <c r="DK7" s="1179"/>
      <c r="DL7" s="1177" t="s">
        <v>
588</v>
      </c>
      <c r="DM7" s="1178"/>
      <c r="DN7" s="1178"/>
      <c r="DO7" s="1178"/>
      <c r="DP7" s="1179"/>
      <c r="DQ7" s="1177" t="s">
        <v>
587</v>
      </c>
      <c r="DR7" s="1178"/>
      <c r="DS7" s="1178"/>
      <c r="DT7" s="1178"/>
      <c r="DU7" s="1179"/>
      <c r="DV7" s="1204"/>
      <c r="DW7" s="1205"/>
      <c r="DX7" s="1205"/>
      <c r="DY7" s="1205"/>
      <c r="DZ7" s="1206"/>
      <c r="EA7" s="254"/>
    </row>
    <row r="8" spans="1:131" s="255" customFormat="1" ht="26.25" customHeight="1" x14ac:dyDescent="0.2">
      <c r="A8" s="261">
        <v>
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
2</v>
      </c>
      <c r="BR8" s="263" t="s">
        <v>
591</v>
      </c>
      <c r="BS8" s="1103" t="s">
        <v>
581</v>
      </c>
      <c r="BT8" s="1104"/>
      <c r="BU8" s="1104"/>
      <c r="BV8" s="1104"/>
      <c r="BW8" s="1104"/>
      <c r="BX8" s="1104"/>
      <c r="BY8" s="1104"/>
      <c r="BZ8" s="1104"/>
      <c r="CA8" s="1104"/>
      <c r="CB8" s="1104"/>
      <c r="CC8" s="1104"/>
      <c r="CD8" s="1104"/>
      <c r="CE8" s="1104"/>
      <c r="CF8" s="1104"/>
      <c r="CG8" s="1105"/>
      <c r="CH8" s="1078">
        <v>
2</v>
      </c>
      <c r="CI8" s="1079"/>
      <c r="CJ8" s="1079"/>
      <c r="CK8" s="1079"/>
      <c r="CL8" s="1080"/>
      <c r="CM8" s="1078">
        <v>
50</v>
      </c>
      <c r="CN8" s="1079"/>
      <c r="CO8" s="1079"/>
      <c r="CP8" s="1079"/>
      <c r="CQ8" s="1080"/>
      <c r="CR8" s="1078">
        <v>
5</v>
      </c>
      <c r="CS8" s="1079"/>
      <c r="CT8" s="1079"/>
      <c r="CU8" s="1079"/>
      <c r="CV8" s="1080"/>
      <c r="CW8" s="1078">
        <v>
28</v>
      </c>
      <c r="CX8" s="1079"/>
      <c r="CY8" s="1079"/>
      <c r="CZ8" s="1079"/>
      <c r="DA8" s="1080"/>
      <c r="DB8" s="1078" t="s">
        <v>
587</v>
      </c>
      <c r="DC8" s="1079"/>
      <c r="DD8" s="1079"/>
      <c r="DE8" s="1079"/>
      <c r="DF8" s="1080"/>
      <c r="DG8" s="1078">
        <v>
943</v>
      </c>
      <c r="DH8" s="1079"/>
      <c r="DI8" s="1079"/>
      <c r="DJ8" s="1079"/>
      <c r="DK8" s="1080"/>
      <c r="DL8" s="1078" t="s">
        <v>
587</v>
      </c>
      <c r="DM8" s="1079"/>
      <c r="DN8" s="1079"/>
      <c r="DO8" s="1079"/>
      <c r="DP8" s="1080"/>
      <c r="DQ8" s="1078" t="s">
        <v>
587</v>
      </c>
      <c r="DR8" s="1079"/>
      <c r="DS8" s="1079"/>
      <c r="DT8" s="1079"/>
      <c r="DU8" s="1080"/>
      <c r="DV8" s="1081"/>
      <c r="DW8" s="1082"/>
      <c r="DX8" s="1082"/>
      <c r="DY8" s="1082"/>
      <c r="DZ8" s="1083"/>
      <c r="EA8" s="254"/>
    </row>
    <row r="9" spans="1:131" s="255" customFormat="1" ht="26.25" customHeight="1" x14ac:dyDescent="0.2">
      <c r="A9" s="261">
        <v>
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
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
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
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
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
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
388</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
389</v>
      </c>
      <c r="B23" s="1033" t="s">
        <v>
390</v>
      </c>
      <c r="C23" s="1034"/>
      <c r="D23" s="1034"/>
      <c r="E23" s="1034"/>
      <c r="F23" s="1034"/>
      <c r="G23" s="1034"/>
      <c r="H23" s="1034"/>
      <c r="I23" s="1034"/>
      <c r="J23" s="1034"/>
      <c r="K23" s="1034"/>
      <c r="L23" s="1034"/>
      <c r="M23" s="1034"/>
      <c r="N23" s="1034"/>
      <c r="O23" s="1034"/>
      <c r="P23" s="1035"/>
      <c r="Q23" s="1157">
        <v>
47402</v>
      </c>
      <c r="R23" s="1158"/>
      <c r="S23" s="1158"/>
      <c r="T23" s="1158"/>
      <c r="U23" s="1158"/>
      <c r="V23" s="1158">
        <v>
45587</v>
      </c>
      <c r="W23" s="1158"/>
      <c r="X23" s="1158"/>
      <c r="Y23" s="1158"/>
      <c r="Z23" s="1158"/>
      <c r="AA23" s="1158">
        <v>
1815</v>
      </c>
      <c r="AB23" s="1158"/>
      <c r="AC23" s="1158"/>
      <c r="AD23" s="1158"/>
      <c r="AE23" s="1159"/>
      <c r="AF23" s="1160">
        <v>
1815</v>
      </c>
      <c r="AG23" s="1158"/>
      <c r="AH23" s="1158"/>
      <c r="AI23" s="1158"/>
      <c r="AJ23" s="1161"/>
      <c r="AK23" s="1162"/>
      <c r="AL23" s="1163"/>
      <c r="AM23" s="1163"/>
      <c r="AN23" s="1163"/>
      <c r="AO23" s="1163"/>
      <c r="AP23" s="1158">
        <v>
21511</v>
      </c>
      <c r="AQ23" s="1158"/>
      <c r="AR23" s="1158"/>
      <c r="AS23" s="1158"/>
      <c r="AT23" s="1158"/>
      <c r="AU23" s="1164"/>
      <c r="AV23" s="1164"/>
      <c r="AW23" s="1164"/>
      <c r="AX23" s="1164"/>
      <c r="AY23" s="1165"/>
      <c r="AZ23" s="1154" t="s">
        <v>
130</v>
      </c>
      <c r="BA23" s="1155"/>
      <c r="BB23" s="1155"/>
      <c r="BC23" s="1155"/>
      <c r="BD23" s="1156"/>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
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
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
370</v>
      </c>
      <c r="B26" s="1085"/>
      <c r="C26" s="1085"/>
      <c r="D26" s="1085"/>
      <c r="E26" s="1085"/>
      <c r="F26" s="1085"/>
      <c r="G26" s="1085"/>
      <c r="H26" s="1085"/>
      <c r="I26" s="1085"/>
      <c r="J26" s="1085"/>
      <c r="K26" s="1085"/>
      <c r="L26" s="1085"/>
      <c r="M26" s="1085"/>
      <c r="N26" s="1085"/>
      <c r="O26" s="1085"/>
      <c r="P26" s="1086"/>
      <c r="Q26" s="1090" t="s">
        <v>
393</v>
      </c>
      <c r="R26" s="1091"/>
      <c r="S26" s="1091"/>
      <c r="T26" s="1091"/>
      <c r="U26" s="1092"/>
      <c r="V26" s="1090" t="s">
        <v>
394</v>
      </c>
      <c r="W26" s="1091"/>
      <c r="X26" s="1091"/>
      <c r="Y26" s="1091"/>
      <c r="Z26" s="1092"/>
      <c r="AA26" s="1090" t="s">
        <v>
395</v>
      </c>
      <c r="AB26" s="1091"/>
      <c r="AC26" s="1091"/>
      <c r="AD26" s="1091"/>
      <c r="AE26" s="1091"/>
      <c r="AF26" s="1148" t="s">
        <v>
396</v>
      </c>
      <c r="AG26" s="1097"/>
      <c r="AH26" s="1097"/>
      <c r="AI26" s="1097"/>
      <c r="AJ26" s="1149"/>
      <c r="AK26" s="1091" t="s">
        <v>
397</v>
      </c>
      <c r="AL26" s="1091"/>
      <c r="AM26" s="1091"/>
      <c r="AN26" s="1091"/>
      <c r="AO26" s="1092"/>
      <c r="AP26" s="1090" t="s">
        <v>
398</v>
      </c>
      <c r="AQ26" s="1091"/>
      <c r="AR26" s="1091"/>
      <c r="AS26" s="1091"/>
      <c r="AT26" s="1092"/>
      <c r="AU26" s="1090" t="s">
        <v>
399</v>
      </c>
      <c r="AV26" s="1091"/>
      <c r="AW26" s="1091"/>
      <c r="AX26" s="1091"/>
      <c r="AY26" s="1092"/>
      <c r="AZ26" s="1090" t="s">
        <v>
400</v>
      </c>
      <c r="BA26" s="1091"/>
      <c r="BB26" s="1091"/>
      <c r="BC26" s="1091"/>
      <c r="BD26" s="1092"/>
      <c r="BE26" s="1090" t="s">
        <v>
377</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
1</v>
      </c>
      <c r="B28" s="1139" t="s">
        <v>
401</v>
      </c>
      <c r="C28" s="1140"/>
      <c r="D28" s="1140"/>
      <c r="E28" s="1140"/>
      <c r="F28" s="1140"/>
      <c r="G28" s="1140"/>
      <c r="H28" s="1140"/>
      <c r="I28" s="1140"/>
      <c r="J28" s="1140"/>
      <c r="K28" s="1140"/>
      <c r="L28" s="1140"/>
      <c r="M28" s="1140"/>
      <c r="N28" s="1140"/>
      <c r="O28" s="1140"/>
      <c r="P28" s="1141"/>
      <c r="Q28" s="1142">
        <v>
10351</v>
      </c>
      <c r="R28" s="1143"/>
      <c r="S28" s="1143"/>
      <c r="T28" s="1143"/>
      <c r="U28" s="1143"/>
      <c r="V28" s="1143">
        <v>
10255</v>
      </c>
      <c r="W28" s="1143"/>
      <c r="X28" s="1143"/>
      <c r="Y28" s="1143"/>
      <c r="Z28" s="1143"/>
      <c r="AA28" s="1143">
        <v>
96</v>
      </c>
      <c r="AB28" s="1143"/>
      <c r="AC28" s="1143"/>
      <c r="AD28" s="1143"/>
      <c r="AE28" s="1144"/>
      <c r="AF28" s="1145">
        <v>
96</v>
      </c>
      <c r="AG28" s="1143"/>
      <c r="AH28" s="1143"/>
      <c r="AI28" s="1143"/>
      <c r="AJ28" s="1146"/>
      <c r="AK28" s="1147">
        <v>
931</v>
      </c>
      <c r="AL28" s="1135"/>
      <c r="AM28" s="1135"/>
      <c r="AN28" s="1135"/>
      <c r="AO28" s="1135"/>
      <c r="AP28" s="1135" t="s">
        <v>
568</v>
      </c>
      <c r="AQ28" s="1135"/>
      <c r="AR28" s="1135"/>
      <c r="AS28" s="1135"/>
      <c r="AT28" s="1135"/>
      <c r="AU28" s="1135" t="s">
        <v>
568</v>
      </c>
      <c r="AV28" s="1135"/>
      <c r="AW28" s="1135"/>
      <c r="AX28" s="1135"/>
      <c r="AY28" s="1135"/>
      <c r="AZ28" s="1136" t="s">
        <v>
568</v>
      </c>
      <c r="BA28" s="1136"/>
      <c r="BB28" s="1136"/>
      <c r="BC28" s="1136"/>
      <c r="BD28" s="1136"/>
      <c r="BE28" s="1137"/>
      <c r="BF28" s="1137"/>
      <c r="BG28" s="1137"/>
      <c r="BH28" s="1137"/>
      <c r="BI28" s="1138"/>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
2</v>
      </c>
      <c r="B29" s="1126" t="s">
        <v>
402</v>
      </c>
      <c r="C29" s="1127"/>
      <c r="D29" s="1127"/>
      <c r="E29" s="1127"/>
      <c r="F29" s="1127"/>
      <c r="G29" s="1127"/>
      <c r="H29" s="1127"/>
      <c r="I29" s="1127"/>
      <c r="J29" s="1127"/>
      <c r="K29" s="1127"/>
      <c r="L29" s="1127"/>
      <c r="M29" s="1127"/>
      <c r="N29" s="1127"/>
      <c r="O29" s="1127"/>
      <c r="P29" s="1128"/>
      <c r="Q29" s="1132">
        <v>
7977</v>
      </c>
      <c r="R29" s="1133"/>
      <c r="S29" s="1133"/>
      <c r="T29" s="1133"/>
      <c r="U29" s="1133"/>
      <c r="V29" s="1133">
        <v>
7892</v>
      </c>
      <c r="W29" s="1133"/>
      <c r="X29" s="1133"/>
      <c r="Y29" s="1133"/>
      <c r="Z29" s="1133"/>
      <c r="AA29" s="1133">
        <v>
85</v>
      </c>
      <c r="AB29" s="1133"/>
      <c r="AC29" s="1133"/>
      <c r="AD29" s="1133"/>
      <c r="AE29" s="1134"/>
      <c r="AF29" s="1108">
        <v>
85</v>
      </c>
      <c r="AG29" s="1109"/>
      <c r="AH29" s="1109"/>
      <c r="AI29" s="1109"/>
      <c r="AJ29" s="1110"/>
      <c r="AK29" s="1069">
        <v>
1223</v>
      </c>
      <c r="AL29" s="1060"/>
      <c r="AM29" s="1060"/>
      <c r="AN29" s="1060"/>
      <c r="AO29" s="1060"/>
      <c r="AP29" s="1060" t="s">
        <v>
568</v>
      </c>
      <c r="AQ29" s="1060"/>
      <c r="AR29" s="1060"/>
      <c r="AS29" s="1060"/>
      <c r="AT29" s="1060"/>
      <c r="AU29" s="1060" t="s">
        <v>
568</v>
      </c>
      <c r="AV29" s="1060"/>
      <c r="AW29" s="1060"/>
      <c r="AX29" s="1060"/>
      <c r="AY29" s="1060"/>
      <c r="AZ29" s="1131" t="s">
        <v>
568</v>
      </c>
      <c r="BA29" s="1131"/>
      <c r="BB29" s="1131"/>
      <c r="BC29" s="1131"/>
      <c r="BD29" s="1131"/>
      <c r="BE29" s="1121"/>
      <c r="BF29" s="1121"/>
      <c r="BG29" s="1121"/>
      <c r="BH29" s="1121"/>
      <c r="BI29" s="1122"/>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
3</v>
      </c>
      <c r="B30" s="1126" t="s">
        <v>
403</v>
      </c>
      <c r="C30" s="1127"/>
      <c r="D30" s="1127"/>
      <c r="E30" s="1127"/>
      <c r="F30" s="1127"/>
      <c r="G30" s="1127"/>
      <c r="H30" s="1127"/>
      <c r="I30" s="1127"/>
      <c r="J30" s="1127"/>
      <c r="K30" s="1127"/>
      <c r="L30" s="1127"/>
      <c r="M30" s="1127"/>
      <c r="N30" s="1127"/>
      <c r="O30" s="1127"/>
      <c r="P30" s="1128"/>
      <c r="Q30" s="1132">
        <v>
2578</v>
      </c>
      <c r="R30" s="1133"/>
      <c r="S30" s="1133"/>
      <c r="T30" s="1133"/>
      <c r="U30" s="1133"/>
      <c r="V30" s="1133">
        <v>
2557</v>
      </c>
      <c r="W30" s="1133"/>
      <c r="X30" s="1133"/>
      <c r="Y30" s="1133"/>
      <c r="Z30" s="1133"/>
      <c r="AA30" s="1133">
        <v>
22</v>
      </c>
      <c r="AB30" s="1133"/>
      <c r="AC30" s="1133"/>
      <c r="AD30" s="1133"/>
      <c r="AE30" s="1134"/>
      <c r="AF30" s="1108">
        <v>
22</v>
      </c>
      <c r="AG30" s="1109"/>
      <c r="AH30" s="1109"/>
      <c r="AI30" s="1109"/>
      <c r="AJ30" s="1110"/>
      <c r="AK30" s="1069">
        <v>
1034</v>
      </c>
      <c r="AL30" s="1060"/>
      <c r="AM30" s="1060"/>
      <c r="AN30" s="1060"/>
      <c r="AO30" s="1060"/>
      <c r="AP30" s="1060" t="s">
        <v>
568</v>
      </c>
      <c r="AQ30" s="1060"/>
      <c r="AR30" s="1060"/>
      <c r="AS30" s="1060"/>
      <c r="AT30" s="1060"/>
      <c r="AU30" s="1060" t="s">
        <v>
568</v>
      </c>
      <c r="AV30" s="1060"/>
      <c r="AW30" s="1060"/>
      <c r="AX30" s="1060"/>
      <c r="AY30" s="1060"/>
      <c r="AZ30" s="1131" t="s">
        <v>
568</v>
      </c>
      <c r="BA30" s="1131"/>
      <c r="BB30" s="1131"/>
      <c r="BC30" s="1131"/>
      <c r="BD30" s="1131"/>
      <c r="BE30" s="1121"/>
      <c r="BF30" s="1121"/>
      <c r="BG30" s="1121"/>
      <c r="BH30" s="1121"/>
      <c r="BI30" s="1122"/>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
4</v>
      </c>
      <c r="B31" s="1126" t="s">
        <v>
404</v>
      </c>
      <c r="C31" s="1127"/>
      <c r="D31" s="1127"/>
      <c r="E31" s="1127"/>
      <c r="F31" s="1127"/>
      <c r="G31" s="1127"/>
      <c r="H31" s="1127"/>
      <c r="I31" s="1127"/>
      <c r="J31" s="1127"/>
      <c r="K31" s="1127"/>
      <c r="L31" s="1127"/>
      <c r="M31" s="1127"/>
      <c r="N31" s="1127"/>
      <c r="O31" s="1127"/>
      <c r="P31" s="1128"/>
      <c r="Q31" s="1132">
        <v>
1459</v>
      </c>
      <c r="R31" s="1133"/>
      <c r="S31" s="1133"/>
      <c r="T31" s="1133"/>
      <c r="U31" s="1133"/>
      <c r="V31" s="1133">
        <v>
1380</v>
      </c>
      <c r="W31" s="1133"/>
      <c r="X31" s="1133"/>
      <c r="Y31" s="1133"/>
      <c r="Z31" s="1133"/>
      <c r="AA31" s="1133">
        <v>
80</v>
      </c>
      <c r="AB31" s="1133"/>
      <c r="AC31" s="1133"/>
      <c r="AD31" s="1133"/>
      <c r="AE31" s="1134"/>
      <c r="AF31" s="1108">
        <v>
80</v>
      </c>
      <c r="AG31" s="1109"/>
      <c r="AH31" s="1109"/>
      <c r="AI31" s="1109"/>
      <c r="AJ31" s="1110"/>
      <c r="AK31" s="1069">
        <v>
390</v>
      </c>
      <c r="AL31" s="1060"/>
      <c r="AM31" s="1060"/>
      <c r="AN31" s="1060"/>
      <c r="AO31" s="1060"/>
      <c r="AP31" s="1060">
        <v>
1262</v>
      </c>
      <c r="AQ31" s="1060"/>
      <c r="AR31" s="1060"/>
      <c r="AS31" s="1060"/>
      <c r="AT31" s="1060"/>
      <c r="AU31" s="1060">
        <v>
917</v>
      </c>
      <c r="AV31" s="1060"/>
      <c r="AW31" s="1060"/>
      <c r="AX31" s="1060"/>
      <c r="AY31" s="1060"/>
      <c r="AZ31" s="1131" t="s">
        <v>
568</v>
      </c>
      <c r="BA31" s="1131"/>
      <c r="BB31" s="1131"/>
      <c r="BC31" s="1131"/>
      <c r="BD31" s="1131"/>
      <c r="BE31" s="1121" t="s">
        <v>
405</v>
      </c>
      <c r="BF31" s="1121"/>
      <c r="BG31" s="1121"/>
      <c r="BH31" s="1121"/>
      <c r="BI31" s="1122"/>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
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
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406</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
389</v>
      </c>
      <c r="B63" s="1033" t="s">
        <v>
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282</v>
      </c>
      <c r="AG63" s="1048"/>
      <c r="AH63" s="1048"/>
      <c r="AI63" s="1048"/>
      <c r="AJ63" s="1119"/>
      <c r="AK63" s="1120"/>
      <c r="AL63" s="1052"/>
      <c r="AM63" s="1052"/>
      <c r="AN63" s="1052"/>
      <c r="AO63" s="1052"/>
      <c r="AP63" s="1048">
        <v>
1262</v>
      </c>
      <c r="AQ63" s="1048"/>
      <c r="AR63" s="1048"/>
      <c r="AS63" s="1048"/>
      <c r="AT63" s="1048"/>
      <c r="AU63" s="1048">
        <v>
917</v>
      </c>
      <c r="AV63" s="1048"/>
      <c r="AW63" s="1048"/>
      <c r="AX63" s="1048"/>
      <c r="AY63" s="1048"/>
      <c r="AZ63" s="1114"/>
      <c r="BA63" s="1114"/>
      <c r="BB63" s="1114"/>
      <c r="BC63" s="1114"/>
      <c r="BD63" s="1114"/>
      <c r="BE63" s="1049"/>
      <c r="BF63" s="1049"/>
      <c r="BG63" s="1049"/>
      <c r="BH63" s="1049"/>
      <c r="BI63" s="1050"/>
      <c r="BJ63" s="1115" t="s">
        <v>
408</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
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
410</v>
      </c>
      <c r="B66" s="1085"/>
      <c r="C66" s="1085"/>
      <c r="D66" s="1085"/>
      <c r="E66" s="1085"/>
      <c r="F66" s="1085"/>
      <c r="G66" s="1085"/>
      <c r="H66" s="1085"/>
      <c r="I66" s="1085"/>
      <c r="J66" s="1085"/>
      <c r="K66" s="1085"/>
      <c r="L66" s="1085"/>
      <c r="M66" s="1085"/>
      <c r="N66" s="1085"/>
      <c r="O66" s="1085"/>
      <c r="P66" s="1086"/>
      <c r="Q66" s="1090" t="s">
        <v>
411</v>
      </c>
      <c r="R66" s="1091"/>
      <c r="S66" s="1091"/>
      <c r="T66" s="1091"/>
      <c r="U66" s="1092"/>
      <c r="V66" s="1090" t="s">
        <v>
394</v>
      </c>
      <c r="W66" s="1091"/>
      <c r="X66" s="1091"/>
      <c r="Y66" s="1091"/>
      <c r="Z66" s="1092"/>
      <c r="AA66" s="1090" t="s">
        <v>
412</v>
      </c>
      <c r="AB66" s="1091"/>
      <c r="AC66" s="1091"/>
      <c r="AD66" s="1091"/>
      <c r="AE66" s="1092"/>
      <c r="AF66" s="1096" t="s">
        <v>
413</v>
      </c>
      <c r="AG66" s="1097"/>
      <c r="AH66" s="1097"/>
      <c r="AI66" s="1097"/>
      <c r="AJ66" s="1098"/>
      <c r="AK66" s="1090" t="s">
        <v>
414</v>
      </c>
      <c r="AL66" s="1085"/>
      <c r="AM66" s="1085"/>
      <c r="AN66" s="1085"/>
      <c r="AO66" s="1086"/>
      <c r="AP66" s="1090" t="s">
        <v>
415</v>
      </c>
      <c r="AQ66" s="1091"/>
      <c r="AR66" s="1091"/>
      <c r="AS66" s="1091"/>
      <c r="AT66" s="1092"/>
      <c r="AU66" s="1090" t="s">
        <v>
416</v>
      </c>
      <c r="AV66" s="1091"/>
      <c r="AW66" s="1091"/>
      <c r="AX66" s="1091"/>
      <c r="AY66" s="1092"/>
      <c r="AZ66" s="1090" t="s">
        <v>
377</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4" t="s">
        <v>
569</v>
      </c>
      <c r="C68" s="1075"/>
      <c r="D68" s="1075"/>
      <c r="E68" s="1075"/>
      <c r="F68" s="1075"/>
      <c r="G68" s="1075"/>
      <c r="H68" s="1075"/>
      <c r="I68" s="1075"/>
      <c r="J68" s="1075"/>
      <c r="K68" s="1075"/>
      <c r="L68" s="1075"/>
      <c r="M68" s="1075"/>
      <c r="N68" s="1075"/>
      <c r="O68" s="1075"/>
      <c r="P68" s="1076"/>
      <c r="Q68" s="1077">
        <v>
10980</v>
      </c>
      <c r="R68" s="1071"/>
      <c r="S68" s="1071"/>
      <c r="T68" s="1071"/>
      <c r="U68" s="1071"/>
      <c r="V68" s="1071">
        <v>
10267</v>
      </c>
      <c r="W68" s="1071"/>
      <c r="X68" s="1071"/>
      <c r="Y68" s="1071"/>
      <c r="Z68" s="1071"/>
      <c r="AA68" s="1071">
        <v>
713</v>
      </c>
      <c r="AB68" s="1071"/>
      <c r="AC68" s="1071"/>
      <c r="AD68" s="1071"/>
      <c r="AE68" s="1071"/>
      <c r="AF68" s="1071">
        <v>
713</v>
      </c>
      <c r="AG68" s="1071"/>
      <c r="AH68" s="1071"/>
      <c r="AI68" s="1071"/>
      <c r="AJ68" s="1071"/>
      <c r="AK68" s="1071" t="s">
        <v>
568</v>
      </c>
      <c r="AL68" s="1071"/>
      <c r="AM68" s="1071"/>
      <c r="AN68" s="1071"/>
      <c r="AO68" s="1071"/>
      <c r="AP68" s="1071">
        <v>
2124</v>
      </c>
      <c r="AQ68" s="1071"/>
      <c r="AR68" s="1071"/>
      <c r="AS68" s="1071"/>
      <c r="AT68" s="1071"/>
      <c r="AU68" s="1071">
        <v>
45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570</v>
      </c>
      <c r="C69" s="1064"/>
      <c r="D69" s="1064"/>
      <c r="E69" s="1064"/>
      <c r="F69" s="1064"/>
      <c r="G69" s="1064"/>
      <c r="H69" s="1064"/>
      <c r="I69" s="1064"/>
      <c r="J69" s="1064"/>
      <c r="K69" s="1064"/>
      <c r="L69" s="1064"/>
      <c r="M69" s="1064"/>
      <c r="N69" s="1064"/>
      <c r="O69" s="1064"/>
      <c r="P69" s="1065"/>
      <c r="Q69" s="1066">
        <v>
119</v>
      </c>
      <c r="R69" s="1060"/>
      <c r="S69" s="1060"/>
      <c r="T69" s="1060"/>
      <c r="U69" s="1060"/>
      <c r="V69" s="1060">
        <v>
107</v>
      </c>
      <c r="W69" s="1060"/>
      <c r="X69" s="1060"/>
      <c r="Y69" s="1060"/>
      <c r="Z69" s="1060"/>
      <c r="AA69" s="1060">
        <v>
12</v>
      </c>
      <c r="AB69" s="1060"/>
      <c r="AC69" s="1060"/>
      <c r="AD69" s="1060"/>
      <c r="AE69" s="1060"/>
      <c r="AF69" s="1060">
        <v>
12</v>
      </c>
      <c r="AG69" s="1060"/>
      <c r="AH69" s="1060"/>
      <c r="AI69" s="1060"/>
      <c r="AJ69" s="1060"/>
      <c r="AK69" s="1060" t="s">
        <v>
568</v>
      </c>
      <c r="AL69" s="1060"/>
      <c r="AM69" s="1060"/>
      <c r="AN69" s="1060"/>
      <c r="AO69" s="1060"/>
      <c r="AP69" s="1060" t="s">
        <v>
568</v>
      </c>
      <c r="AQ69" s="1060"/>
      <c r="AR69" s="1060"/>
      <c r="AS69" s="1060"/>
      <c r="AT69" s="1060"/>
      <c r="AU69" s="1060" t="s">
        <v>
568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571</v>
      </c>
      <c r="C70" s="1064"/>
      <c r="D70" s="1064"/>
      <c r="E70" s="1064"/>
      <c r="F70" s="1064"/>
      <c r="G70" s="1064"/>
      <c r="H70" s="1064"/>
      <c r="I70" s="1064"/>
      <c r="J70" s="1064"/>
      <c r="K70" s="1064"/>
      <c r="L70" s="1064"/>
      <c r="M70" s="1064"/>
      <c r="N70" s="1064"/>
      <c r="O70" s="1064"/>
      <c r="P70" s="1065"/>
      <c r="Q70" s="1066">
        <v>
17018</v>
      </c>
      <c r="R70" s="1060"/>
      <c r="S70" s="1060"/>
      <c r="T70" s="1060"/>
      <c r="U70" s="1060"/>
      <c r="V70" s="1060">
        <v>
16805</v>
      </c>
      <c r="W70" s="1060"/>
      <c r="X70" s="1060"/>
      <c r="Y70" s="1060"/>
      <c r="Z70" s="1060"/>
      <c r="AA70" s="1060">
        <v>
212</v>
      </c>
      <c r="AB70" s="1060"/>
      <c r="AC70" s="1060"/>
      <c r="AD70" s="1060"/>
      <c r="AE70" s="1060"/>
      <c r="AF70" s="1060">
        <v>
212</v>
      </c>
      <c r="AG70" s="1060"/>
      <c r="AH70" s="1060"/>
      <c r="AI70" s="1060"/>
      <c r="AJ70" s="1060"/>
      <c r="AK70" s="1060">
        <v>
197</v>
      </c>
      <c r="AL70" s="1060"/>
      <c r="AM70" s="1060"/>
      <c r="AN70" s="1060"/>
      <c r="AO70" s="1060"/>
      <c r="AP70" s="1060" t="s">
        <v>
568</v>
      </c>
      <c r="AQ70" s="1060"/>
      <c r="AR70" s="1060"/>
      <c r="AS70" s="1060"/>
      <c r="AT70" s="1060"/>
      <c r="AU70" s="1060" t="s">
        <v>
568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572</v>
      </c>
      <c r="C71" s="1064"/>
      <c r="D71" s="1064"/>
      <c r="E71" s="1064"/>
      <c r="F71" s="1064"/>
      <c r="G71" s="1064"/>
      <c r="H71" s="1064"/>
      <c r="I71" s="1064"/>
      <c r="J71" s="1064"/>
      <c r="K71" s="1064"/>
      <c r="L71" s="1064"/>
      <c r="M71" s="1064"/>
      <c r="N71" s="1064"/>
      <c r="O71" s="1064"/>
      <c r="P71" s="1065"/>
      <c r="Q71" s="1066">
        <v>
35428</v>
      </c>
      <c r="R71" s="1060"/>
      <c r="S71" s="1060"/>
      <c r="T71" s="1060"/>
      <c r="U71" s="1060"/>
      <c r="V71" s="1060">
        <v>
34530</v>
      </c>
      <c r="W71" s="1060"/>
      <c r="X71" s="1060"/>
      <c r="Y71" s="1060"/>
      <c r="Z71" s="1060"/>
      <c r="AA71" s="1060">
        <v>
897</v>
      </c>
      <c r="AB71" s="1060"/>
      <c r="AC71" s="1060"/>
      <c r="AD71" s="1060"/>
      <c r="AE71" s="1060"/>
      <c r="AF71" s="1060">
        <v>
897</v>
      </c>
      <c r="AG71" s="1060"/>
      <c r="AH71" s="1060"/>
      <c r="AI71" s="1060"/>
      <c r="AJ71" s="1060"/>
      <c r="AK71" s="1060" t="s">
        <v>
568</v>
      </c>
      <c r="AL71" s="1060"/>
      <c r="AM71" s="1060"/>
      <c r="AN71" s="1060"/>
      <c r="AO71" s="1060"/>
      <c r="AP71" s="1060" t="s">
        <v>
568</v>
      </c>
      <c r="AQ71" s="1060"/>
      <c r="AR71" s="1060"/>
      <c r="AS71" s="1060"/>
      <c r="AT71" s="1060"/>
      <c r="AU71" s="1060" t="s">
        <v>
568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573</v>
      </c>
      <c r="C72" s="1064"/>
      <c r="D72" s="1064"/>
      <c r="E72" s="1064"/>
      <c r="F72" s="1064"/>
      <c r="G72" s="1064"/>
      <c r="H72" s="1064"/>
      <c r="I72" s="1064"/>
      <c r="J72" s="1064"/>
      <c r="K72" s="1064"/>
      <c r="L72" s="1064"/>
      <c r="M72" s="1064"/>
      <c r="N72" s="1064"/>
      <c r="O72" s="1064"/>
      <c r="P72" s="1065"/>
      <c r="Q72" s="1066">
        <v>
859</v>
      </c>
      <c r="R72" s="1060"/>
      <c r="S72" s="1060"/>
      <c r="T72" s="1060"/>
      <c r="U72" s="1060"/>
      <c r="V72" s="1060">
        <v>
837</v>
      </c>
      <c r="W72" s="1060"/>
      <c r="X72" s="1060"/>
      <c r="Y72" s="1060"/>
      <c r="Z72" s="1060"/>
      <c r="AA72" s="1060">
        <v>
22</v>
      </c>
      <c r="AB72" s="1060"/>
      <c r="AC72" s="1060"/>
      <c r="AD72" s="1060"/>
      <c r="AE72" s="1060"/>
      <c r="AF72" s="1060">
        <v>
22</v>
      </c>
      <c r="AG72" s="1060"/>
      <c r="AH72" s="1060"/>
      <c r="AI72" s="1060"/>
      <c r="AJ72" s="1060"/>
      <c r="AK72" s="1060">
        <v>
23</v>
      </c>
      <c r="AL72" s="1060"/>
      <c r="AM72" s="1060"/>
      <c r="AN72" s="1060"/>
      <c r="AO72" s="1060"/>
      <c r="AP72" s="1060" t="s">
        <v>
579</v>
      </c>
      <c r="AQ72" s="1060"/>
      <c r="AR72" s="1060"/>
      <c r="AS72" s="1060"/>
      <c r="AT72" s="1060"/>
      <c r="AU72" s="1060" t="s">
        <v>
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574</v>
      </c>
      <c r="C73" s="1064"/>
      <c r="D73" s="1064"/>
      <c r="E73" s="1064"/>
      <c r="F73" s="1064"/>
      <c r="G73" s="1064"/>
      <c r="H73" s="1064"/>
      <c r="I73" s="1064"/>
      <c r="J73" s="1064"/>
      <c r="K73" s="1064"/>
      <c r="L73" s="1064"/>
      <c r="M73" s="1064"/>
      <c r="N73" s="1064"/>
      <c r="O73" s="1064"/>
      <c r="P73" s="1065"/>
      <c r="Q73" s="1066">
        <v>
299</v>
      </c>
      <c r="R73" s="1060"/>
      <c r="S73" s="1060"/>
      <c r="T73" s="1060"/>
      <c r="U73" s="1060"/>
      <c r="V73" s="1060">
        <v>
244</v>
      </c>
      <c r="W73" s="1060"/>
      <c r="X73" s="1060"/>
      <c r="Y73" s="1060"/>
      <c r="Z73" s="1060"/>
      <c r="AA73" s="1060">
        <v>
55</v>
      </c>
      <c r="AB73" s="1060"/>
      <c r="AC73" s="1060"/>
      <c r="AD73" s="1060"/>
      <c r="AE73" s="1060"/>
      <c r="AF73" s="1060">
        <v>
55</v>
      </c>
      <c r="AG73" s="1060"/>
      <c r="AH73" s="1060"/>
      <c r="AI73" s="1060"/>
      <c r="AJ73" s="1060"/>
      <c r="AK73" s="1060" t="s">
        <v>
579</v>
      </c>
      <c r="AL73" s="1060"/>
      <c r="AM73" s="1060"/>
      <c r="AN73" s="1060"/>
      <c r="AO73" s="1060"/>
      <c r="AP73" s="1060" t="s">
        <v>
579</v>
      </c>
      <c r="AQ73" s="1060"/>
      <c r="AR73" s="1060"/>
      <c r="AS73" s="1060"/>
      <c r="AT73" s="1060"/>
      <c r="AU73" s="1060" t="s">
        <v>
579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t="s">
        <v>
575</v>
      </c>
      <c r="C74" s="1064"/>
      <c r="D74" s="1064"/>
      <c r="E74" s="1064"/>
      <c r="F74" s="1064"/>
      <c r="G74" s="1064"/>
      <c r="H74" s="1064"/>
      <c r="I74" s="1064"/>
      <c r="J74" s="1064"/>
      <c r="K74" s="1064"/>
      <c r="L74" s="1064"/>
      <c r="M74" s="1064"/>
      <c r="N74" s="1064"/>
      <c r="O74" s="1064"/>
      <c r="P74" s="1065"/>
      <c r="Q74" s="1066">
        <v>
18132</v>
      </c>
      <c r="R74" s="1060"/>
      <c r="S74" s="1060"/>
      <c r="T74" s="1060"/>
      <c r="U74" s="1060"/>
      <c r="V74" s="1060">
        <v>
18250</v>
      </c>
      <c r="W74" s="1060"/>
      <c r="X74" s="1060"/>
      <c r="Y74" s="1060"/>
      <c r="Z74" s="1060"/>
      <c r="AA74" s="1060">
        <v>
-118</v>
      </c>
      <c r="AB74" s="1060"/>
      <c r="AC74" s="1060"/>
      <c r="AD74" s="1060"/>
      <c r="AE74" s="1060"/>
      <c r="AF74" s="1060">
        <v>
5435</v>
      </c>
      <c r="AG74" s="1060"/>
      <c r="AH74" s="1060"/>
      <c r="AI74" s="1060"/>
      <c r="AJ74" s="1060"/>
      <c r="AK74" s="1060" t="s">
        <v>
568</v>
      </c>
      <c r="AL74" s="1060"/>
      <c r="AM74" s="1060"/>
      <c r="AN74" s="1060"/>
      <c r="AO74" s="1060"/>
      <c r="AP74" s="1060">
        <v>
8490</v>
      </c>
      <c r="AQ74" s="1060"/>
      <c r="AR74" s="1060"/>
      <c r="AS74" s="1060"/>
      <c r="AT74" s="1060"/>
      <c r="AU74" s="1060">
        <v>
59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t="s">
        <v>
576</v>
      </c>
      <c r="C75" s="1064"/>
      <c r="D75" s="1064"/>
      <c r="E75" s="1064"/>
      <c r="F75" s="1064"/>
      <c r="G75" s="1064"/>
      <c r="H75" s="1064"/>
      <c r="I75" s="1064"/>
      <c r="J75" s="1064"/>
      <c r="K75" s="1064"/>
      <c r="L75" s="1064"/>
      <c r="M75" s="1064"/>
      <c r="N75" s="1064"/>
      <c r="O75" s="1064"/>
      <c r="P75" s="1065"/>
      <c r="Q75" s="1067">
        <v>
6933</v>
      </c>
      <c r="R75" s="1068"/>
      <c r="S75" s="1068"/>
      <c r="T75" s="1068"/>
      <c r="U75" s="1069"/>
      <c r="V75" s="1070">
        <v>
6850</v>
      </c>
      <c r="W75" s="1068"/>
      <c r="X75" s="1068"/>
      <c r="Y75" s="1068"/>
      <c r="Z75" s="1069"/>
      <c r="AA75" s="1070">
        <v>
82</v>
      </c>
      <c r="AB75" s="1068"/>
      <c r="AC75" s="1068"/>
      <c r="AD75" s="1068"/>
      <c r="AE75" s="1069"/>
      <c r="AF75" s="1070">
        <v>
82</v>
      </c>
      <c r="AG75" s="1068"/>
      <c r="AH75" s="1068"/>
      <c r="AI75" s="1068"/>
      <c r="AJ75" s="1069"/>
      <c r="AK75" s="1070">
        <v>
2485</v>
      </c>
      <c r="AL75" s="1068"/>
      <c r="AM75" s="1068"/>
      <c r="AN75" s="1068"/>
      <c r="AO75" s="1069"/>
      <c r="AP75" s="1070" t="s">
        <v>
568</v>
      </c>
      <c r="AQ75" s="1068"/>
      <c r="AR75" s="1068"/>
      <c r="AS75" s="1068"/>
      <c r="AT75" s="1069"/>
      <c r="AU75" s="1070" t="s">
        <v>
568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t="s">
        <v>
577</v>
      </c>
      <c r="C76" s="1064"/>
      <c r="D76" s="1064"/>
      <c r="E76" s="1064"/>
      <c r="F76" s="1064"/>
      <c r="G76" s="1064"/>
      <c r="H76" s="1064"/>
      <c r="I76" s="1064"/>
      <c r="J76" s="1064"/>
      <c r="K76" s="1064"/>
      <c r="L76" s="1064"/>
      <c r="M76" s="1064"/>
      <c r="N76" s="1064"/>
      <c r="O76" s="1064"/>
      <c r="P76" s="1065"/>
      <c r="Q76" s="1067">
        <v>
1385861</v>
      </c>
      <c r="R76" s="1068"/>
      <c r="S76" s="1068"/>
      <c r="T76" s="1068"/>
      <c r="U76" s="1069"/>
      <c r="V76" s="1070">
        <v>
1346246</v>
      </c>
      <c r="W76" s="1068"/>
      <c r="X76" s="1068"/>
      <c r="Y76" s="1068"/>
      <c r="Z76" s="1069"/>
      <c r="AA76" s="1070">
        <v>
39615</v>
      </c>
      <c r="AB76" s="1068"/>
      <c r="AC76" s="1068"/>
      <c r="AD76" s="1068"/>
      <c r="AE76" s="1069"/>
      <c r="AF76" s="1070">
        <v>
39615</v>
      </c>
      <c r="AG76" s="1068"/>
      <c r="AH76" s="1068"/>
      <c r="AI76" s="1068"/>
      <c r="AJ76" s="1069"/>
      <c r="AK76" s="1070">
        <v>
13582</v>
      </c>
      <c r="AL76" s="1068"/>
      <c r="AM76" s="1068"/>
      <c r="AN76" s="1068"/>
      <c r="AO76" s="1069"/>
      <c r="AP76" s="1070" t="s">
        <v>
568</v>
      </c>
      <c r="AQ76" s="1068"/>
      <c r="AR76" s="1068"/>
      <c r="AS76" s="1068"/>
      <c r="AT76" s="1069"/>
      <c r="AU76" s="1070" t="s">
        <v>
568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t="s">
        <v>
578</v>
      </c>
      <c r="C77" s="1064"/>
      <c r="D77" s="1064"/>
      <c r="E77" s="1064"/>
      <c r="F77" s="1064"/>
      <c r="G77" s="1064"/>
      <c r="H77" s="1064"/>
      <c r="I77" s="1064"/>
      <c r="J77" s="1064"/>
      <c r="K77" s="1064"/>
      <c r="L77" s="1064"/>
      <c r="M77" s="1064"/>
      <c r="N77" s="1064"/>
      <c r="O77" s="1064"/>
      <c r="P77" s="1065"/>
      <c r="Q77" s="1067">
        <v>
5780</v>
      </c>
      <c r="R77" s="1068"/>
      <c r="S77" s="1068"/>
      <c r="T77" s="1068"/>
      <c r="U77" s="1069"/>
      <c r="V77" s="1070">
        <v>
5744</v>
      </c>
      <c r="W77" s="1068"/>
      <c r="X77" s="1068"/>
      <c r="Y77" s="1068"/>
      <c r="Z77" s="1069"/>
      <c r="AA77" s="1070">
        <v>
36</v>
      </c>
      <c r="AB77" s="1068"/>
      <c r="AC77" s="1068"/>
      <c r="AD77" s="1068"/>
      <c r="AE77" s="1069"/>
      <c r="AF77" s="1070">
        <v>
36</v>
      </c>
      <c r="AG77" s="1068"/>
      <c r="AH77" s="1068"/>
      <c r="AI77" s="1068"/>
      <c r="AJ77" s="1069"/>
      <c r="AK77" s="1070" t="s">
        <v>
568</v>
      </c>
      <c r="AL77" s="1068"/>
      <c r="AM77" s="1068"/>
      <c r="AN77" s="1068"/>
      <c r="AO77" s="1069"/>
      <c r="AP77" s="1070">
        <v>
2725</v>
      </c>
      <c r="AQ77" s="1068"/>
      <c r="AR77" s="1068"/>
      <c r="AS77" s="1068"/>
      <c r="AT77" s="1069"/>
      <c r="AU77" s="1070">
        <v>
908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389</v>
      </c>
      <c r="B88" s="1033" t="s">
        <v>
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47079</v>
      </c>
      <c r="AG88" s="1048"/>
      <c r="AH88" s="1048"/>
      <c r="AI88" s="1048"/>
      <c r="AJ88" s="1048"/>
      <c r="AK88" s="1052"/>
      <c r="AL88" s="1052"/>
      <c r="AM88" s="1052"/>
      <c r="AN88" s="1052"/>
      <c r="AO88" s="1052"/>
      <c r="AP88" s="1048">
        <v>
13340</v>
      </c>
      <c r="AQ88" s="1048"/>
      <c r="AR88" s="1048"/>
      <c r="AS88" s="1048"/>
      <c r="AT88" s="1048"/>
      <c r="AU88" s="1048">
        <v>
1012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389</v>
      </c>
      <c r="BR102" s="1033" t="s">
        <v>
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10</v>
      </c>
      <c r="CS102" s="1040"/>
      <c r="CT102" s="1040"/>
      <c r="CU102" s="1040"/>
      <c r="CV102" s="1041"/>
      <c r="CW102" s="1039">
        <v>
38</v>
      </c>
      <c r="CX102" s="1040"/>
      <c r="CY102" s="1040"/>
      <c r="CZ102" s="1040"/>
      <c r="DA102" s="1041"/>
      <c r="DB102" s="1039" t="s">
        <v>
589</v>
      </c>
      <c r="DC102" s="1040"/>
      <c r="DD102" s="1040"/>
      <c r="DE102" s="1040"/>
      <c r="DF102" s="1041"/>
      <c r="DG102" s="1039">
        <v>
943</v>
      </c>
      <c r="DH102" s="1040"/>
      <c r="DI102" s="1040"/>
      <c r="DJ102" s="1040"/>
      <c r="DK102" s="1041"/>
      <c r="DL102" s="1039" t="s">
        <v>
589</v>
      </c>
      <c r="DM102" s="1040"/>
      <c r="DN102" s="1040"/>
      <c r="DO102" s="1040"/>
      <c r="DP102" s="1041"/>
      <c r="DQ102" s="1039" t="s">
        <v>
589</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426</v>
      </c>
      <c r="AB109" s="983"/>
      <c r="AC109" s="983"/>
      <c r="AD109" s="983"/>
      <c r="AE109" s="984"/>
      <c r="AF109" s="985" t="s">
        <v>
309</v>
      </c>
      <c r="AG109" s="983"/>
      <c r="AH109" s="983"/>
      <c r="AI109" s="983"/>
      <c r="AJ109" s="984"/>
      <c r="AK109" s="985" t="s">
        <v>
308</v>
      </c>
      <c r="AL109" s="983"/>
      <c r="AM109" s="983"/>
      <c r="AN109" s="983"/>
      <c r="AO109" s="984"/>
      <c r="AP109" s="985" t="s">
        <v>
427</v>
      </c>
      <c r="AQ109" s="983"/>
      <c r="AR109" s="983"/>
      <c r="AS109" s="983"/>
      <c r="AT109" s="1014"/>
      <c r="AU109" s="982" t="s">
        <v>
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426</v>
      </c>
      <c r="BR109" s="983"/>
      <c r="BS109" s="983"/>
      <c r="BT109" s="983"/>
      <c r="BU109" s="984"/>
      <c r="BV109" s="985" t="s">
        <v>
309</v>
      </c>
      <c r="BW109" s="983"/>
      <c r="BX109" s="983"/>
      <c r="BY109" s="983"/>
      <c r="BZ109" s="984"/>
      <c r="CA109" s="985" t="s">
        <v>
308</v>
      </c>
      <c r="CB109" s="983"/>
      <c r="CC109" s="983"/>
      <c r="CD109" s="983"/>
      <c r="CE109" s="984"/>
      <c r="CF109" s="1021" t="s">
        <v>
427</v>
      </c>
      <c r="CG109" s="1021"/>
      <c r="CH109" s="1021"/>
      <c r="CI109" s="1021"/>
      <c r="CJ109" s="1021"/>
      <c r="CK109" s="985" t="s">
        <v>
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426</v>
      </c>
      <c r="DH109" s="983"/>
      <c r="DI109" s="983"/>
      <c r="DJ109" s="983"/>
      <c r="DK109" s="984"/>
      <c r="DL109" s="985" t="s">
        <v>
309</v>
      </c>
      <c r="DM109" s="983"/>
      <c r="DN109" s="983"/>
      <c r="DO109" s="983"/>
      <c r="DP109" s="984"/>
      <c r="DQ109" s="985" t="s">
        <v>
308</v>
      </c>
      <c r="DR109" s="983"/>
      <c r="DS109" s="983"/>
      <c r="DT109" s="983"/>
      <c r="DU109" s="984"/>
      <c r="DV109" s="985" t="s">
        <v>
427</v>
      </c>
      <c r="DW109" s="983"/>
      <c r="DX109" s="983"/>
      <c r="DY109" s="983"/>
      <c r="DZ109" s="1014"/>
    </row>
    <row r="110" spans="1:131" s="246" customFormat="1" ht="26.25" customHeight="1" x14ac:dyDescent="0.2">
      <c r="A110" s="885" t="s">
        <v>
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2671973</v>
      </c>
      <c r="AB110" s="976"/>
      <c r="AC110" s="976"/>
      <c r="AD110" s="976"/>
      <c r="AE110" s="977"/>
      <c r="AF110" s="978">
        <v>
2680454</v>
      </c>
      <c r="AG110" s="976"/>
      <c r="AH110" s="976"/>
      <c r="AI110" s="976"/>
      <c r="AJ110" s="977"/>
      <c r="AK110" s="978">
        <v>
2503253</v>
      </c>
      <c r="AL110" s="976"/>
      <c r="AM110" s="976"/>
      <c r="AN110" s="976"/>
      <c r="AO110" s="977"/>
      <c r="AP110" s="979">
        <v>
12.1</v>
      </c>
      <c r="AQ110" s="980"/>
      <c r="AR110" s="980"/>
      <c r="AS110" s="980"/>
      <c r="AT110" s="981"/>
      <c r="AU110" s="1015" t="s">
        <v>
72</v>
      </c>
      <c r="AV110" s="1016"/>
      <c r="AW110" s="1016"/>
      <c r="AX110" s="1016"/>
      <c r="AY110" s="1016"/>
      <c r="AZ110" s="941" t="s">
        <v>
430</v>
      </c>
      <c r="BA110" s="886"/>
      <c r="BB110" s="886"/>
      <c r="BC110" s="886"/>
      <c r="BD110" s="886"/>
      <c r="BE110" s="886"/>
      <c r="BF110" s="886"/>
      <c r="BG110" s="886"/>
      <c r="BH110" s="886"/>
      <c r="BI110" s="886"/>
      <c r="BJ110" s="886"/>
      <c r="BK110" s="886"/>
      <c r="BL110" s="886"/>
      <c r="BM110" s="886"/>
      <c r="BN110" s="886"/>
      <c r="BO110" s="886"/>
      <c r="BP110" s="887"/>
      <c r="BQ110" s="942">
        <v>
24201316</v>
      </c>
      <c r="BR110" s="923"/>
      <c r="BS110" s="923"/>
      <c r="BT110" s="923"/>
      <c r="BU110" s="923"/>
      <c r="BV110" s="923">
        <v>
21914646</v>
      </c>
      <c r="BW110" s="923"/>
      <c r="BX110" s="923"/>
      <c r="BY110" s="923"/>
      <c r="BZ110" s="923"/>
      <c r="CA110" s="923">
        <v>
21510530</v>
      </c>
      <c r="CB110" s="923"/>
      <c r="CC110" s="923"/>
      <c r="CD110" s="923"/>
      <c r="CE110" s="923"/>
      <c r="CF110" s="947">
        <v>
103.6</v>
      </c>
      <c r="CG110" s="948"/>
      <c r="CH110" s="948"/>
      <c r="CI110" s="948"/>
      <c r="CJ110" s="948"/>
      <c r="CK110" s="1011" t="s">
        <v>
431</v>
      </c>
      <c r="CL110" s="897"/>
      <c r="CM110" s="972" t="s">
        <v>
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130</v>
      </c>
      <c r="DH110" s="923"/>
      <c r="DI110" s="923"/>
      <c r="DJ110" s="923"/>
      <c r="DK110" s="923"/>
      <c r="DL110" s="923" t="s">
        <v>
433</v>
      </c>
      <c r="DM110" s="923"/>
      <c r="DN110" s="923"/>
      <c r="DO110" s="923"/>
      <c r="DP110" s="923"/>
      <c r="DQ110" s="923" t="s">
        <v>
433</v>
      </c>
      <c r="DR110" s="923"/>
      <c r="DS110" s="923"/>
      <c r="DT110" s="923"/>
      <c r="DU110" s="923"/>
      <c r="DV110" s="924" t="s">
        <v>
130</v>
      </c>
      <c r="DW110" s="924"/>
      <c r="DX110" s="924"/>
      <c r="DY110" s="924"/>
      <c r="DZ110" s="925"/>
    </row>
    <row r="111" spans="1:131" s="246" customFormat="1" ht="26.25" customHeight="1" x14ac:dyDescent="0.2">
      <c r="A111" s="852" t="s">
        <v>
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433</v>
      </c>
      <c r="AB111" s="1004"/>
      <c r="AC111" s="1004"/>
      <c r="AD111" s="1004"/>
      <c r="AE111" s="1005"/>
      <c r="AF111" s="1006" t="s">
        <v>
433</v>
      </c>
      <c r="AG111" s="1004"/>
      <c r="AH111" s="1004"/>
      <c r="AI111" s="1004"/>
      <c r="AJ111" s="1005"/>
      <c r="AK111" s="1006" t="s">
        <v>
433</v>
      </c>
      <c r="AL111" s="1004"/>
      <c r="AM111" s="1004"/>
      <c r="AN111" s="1004"/>
      <c r="AO111" s="1005"/>
      <c r="AP111" s="1007" t="s">
        <v>
130</v>
      </c>
      <c r="AQ111" s="1008"/>
      <c r="AR111" s="1008"/>
      <c r="AS111" s="1008"/>
      <c r="AT111" s="1009"/>
      <c r="AU111" s="1017"/>
      <c r="AV111" s="1018"/>
      <c r="AW111" s="1018"/>
      <c r="AX111" s="1018"/>
      <c r="AY111" s="1018"/>
      <c r="AZ111" s="893" t="s">
        <v>
435</v>
      </c>
      <c r="BA111" s="828"/>
      <c r="BB111" s="828"/>
      <c r="BC111" s="828"/>
      <c r="BD111" s="828"/>
      <c r="BE111" s="828"/>
      <c r="BF111" s="828"/>
      <c r="BG111" s="828"/>
      <c r="BH111" s="828"/>
      <c r="BI111" s="828"/>
      <c r="BJ111" s="828"/>
      <c r="BK111" s="828"/>
      <c r="BL111" s="828"/>
      <c r="BM111" s="828"/>
      <c r="BN111" s="828"/>
      <c r="BO111" s="828"/>
      <c r="BP111" s="829"/>
      <c r="BQ111" s="894">
        <v>
1622992</v>
      </c>
      <c r="BR111" s="895"/>
      <c r="BS111" s="895"/>
      <c r="BT111" s="895"/>
      <c r="BU111" s="895"/>
      <c r="BV111" s="895">
        <v>
1661436</v>
      </c>
      <c r="BW111" s="895"/>
      <c r="BX111" s="895"/>
      <c r="BY111" s="895"/>
      <c r="BZ111" s="895"/>
      <c r="CA111" s="895">
        <v>
942507</v>
      </c>
      <c r="CB111" s="895"/>
      <c r="CC111" s="895"/>
      <c r="CD111" s="895"/>
      <c r="CE111" s="895"/>
      <c r="CF111" s="956">
        <v>
4.5</v>
      </c>
      <c r="CG111" s="957"/>
      <c r="CH111" s="957"/>
      <c r="CI111" s="957"/>
      <c r="CJ111" s="957"/>
      <c r="CK111" s="1012"/>
      <c r="CL111" s="899"/>
      <c r="CM111" s="902" t="s">
        <v>
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130</v>
      </c>
      <c r="DH111" s="895"/>
      <c r="DI111" s="895"/>
      <c r="DJ111" s="895"/>
      <c r="DK111" s="895"/>
      <c r="DL111" s="895" t="s">
        <v>
130</v>
      </c>
      <c r="DM111" s="895"/>
      <c r="DN111" s="895"/>
      <c r="DO111" s="895"/>
      <c r="DP111" s="895"/>
      <c r="DQ111" s="895" t="s">
        <v>
433</v>
      </c>
      <c r="DR111" s="895"/>
      <c r="DS111" s="895"/>
      <c r="DT111" s="895"/>
      <c r="DU111" s="895"/>
      <c r="DV111" s="872" t="s">
        <v>
130</v>
      </c>
      <c r="DW111" s="872"/>
      <c r="DX111" s="872"/>
      <c r="DY111" s="872"/>
      <c r="DZ111" s="873"/>
    </row>
    <row r="112" spans="1:131" s="246" customFormat="1" ht="26.25" customHeight="1" x14ac:dyDescent="0.2">
      <c r="A112" s="997" t="s">
        <v>
437</v>
      </c>
      <c r="B112" s="998"/>
      <c r="C112" s="828" t="s">
        <v>
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130</v>
      </c>
      <c r="AB112" s="858"/>
      <c r="AC112" s="858"/>
      <c r="AD112" s="858"/>
      <c r="AE112" s="859"/>
      <c r="AF112" s="860" t="s">
        <v>
130</v>
      </c>
      <c r="AG112" s="858"/>
      <c r="AH112" s="858"/>
      <c r="AI112" s="858"/>
      <c r="AJ112" s="859"/>
      <c r="AK112" s="860" t="s">
        <v>
439</v>
      </c>
      <c r="AL112" s="858"/>
      <c r="AM112" s="858"/>
      <c r="AN112" s="858"/>
      <c r="AO112" s="859"/>
      <c r="AP112" s="905" t="s">
        <v>
130</v>
      </c>
      <c r="AQ112" s="906"/>
      <c r="AR112" s="906"/>
      <c r="AS112" s="906"/>
      <c r="AT112" s="907"/>
      <c r="AU112" s="1017"/>
      <c r="AV112" s="1018"/>
      <c r="AW112" s="1018"/>
      <c r="AX112" s="1018"/>
      <c r="AY112" s="1018"/>
      <c r="AZ112" s="893" t="s">
        <v>
440</v>
      </c>
      <c r="BA112" s="828"/>
      <c r="BB112" s="828"/>
      <c r="BC112" s="828"/>
      <c r="BD112" s="828"/>
      <c r="BE112" s="828"/>
      <c r="BF112" s="828"/>
      <c r="BG112" s="828"/>
      <c r="BH112" s="828"/>
      <c r="BI112" s="828"/>
      <c r="BJ112" s="828"/>
      <c r="BK112" s="828"/>
      <c r="BL112" s="828"/>
      <c r="BM112" s="828"/>
      <c r="BN112" s="828"/>
      <c r="BO112" s="828"/>
      <c r="BP112" s="829"/>
      <c r="BQ112" s="894">
        <v>
1054675</v>
      </c>
      <c r="BR112" s="895"/>
      <c r="BS112" s="895"/>
      <c r="BT112" s="895"/>
      <c r="BU112" s="895"/>
      <c r="BV112" s="895">
        <v>
987045</v>
      </c>
      <c r="BW112" s="895"/>
      <c r="BX112" s="895"/>
      <c r="BY112" s="895"/>
      <c r="BZ112" s="895"/>
      <c r="CA112" s="895">
        <v>
917111</v>
      </c>
      <c r="CB112" s="895"/>
      <c r="CC112" s="895"/>
      <c r="CD112" s="895"/>
      <c r="CE112" s="895"/>
      <c r="CF112" s="956">
        <v>
4.4000000000000004</v>
      </c>
      <c r="CG112" s="957"/>
      <c r="CH112" s="957"/>
      <c r="CI112" s="957"/>
      <c r="CJ112" s="957"/>
      <c r="CK112" s="1012"/>
      <c r="CL112" s="899"/>
      <c r="CM112" s="902" t="s">
        <v>
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130</v>
      </c>
      <c r="DH112" s="895"/>
      <c r="DI112" s="895"/>
      <c r="DJ112" s="895"/>
      <c r="DK112" s="895"/>
      <c r="DL112" s="895" t="s">
        <v>
433</v>
      </c>
      <c r="DM112" s="895"/>
      <c r="DN112" s="895"/>
      <c r="DO112" s="895"/>
      <c r="DP112" s="895"/>
      <c r="DQ112" s="895" t="s">
        <v>
130</v>
      </c>
      <c r="DR112" s="895"/>
      <c r="DS112" s="895"/>
      <c r="DT112" s="895"/>
      <c r="DU112" s="895"/>
      <c r="DV112" s="872" t="s">
        <v>
433</v>
      </c>
      <c r="DW112" s="872"/>
      <c r="DX112" s="872"/>
      <c r="DY112" s="872"/>
      <c r="DZ112" s="873"/>
    </row>
    <row r="113" spans="1:130" s="246" customFormat="1" ht="26.25" customHeight="1" x14ac:dyDescent="0.2">
      <c r="A113" s="999"/>
      <c r="B113" s="1000"/>
      <c r="C113" s="828" t="s">
        <v>
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101351</v>
      </c>
      <c r="AB113" s="1004"/>
      <c r="AC113" s="1004"/>
      <c r="AD113" s="1004"/>
      <c r="AE113" s="1005"/>
      <c r="AF113" s="1006">
        <v>
96960</v>
      </c>
      <c r="AG113" s="1004"/>
      <c r="AH113" s="1004"/>
      <c r="AI113" s="1004"/>
      <c r="AJ113" s="1005"/>
      <c r="AK113" s="1006">
        <v>
95835</v>
      </c>
      <c r="AL113" s="1004"/>
      <c r="AM113" s="1004"/>
      <c r="AN113" s="1004"/>
      <c r="AO113" s="1005"/>
      <c r="AP113" s="1007">
        <v>
0.5</v>
      </c>
      <c r="AQ113" s="1008"/>
      <c r="AR113" s="1008"/>
      <c r="AS113" s="1008"/>
      <c r="AT113" s="1009"/>
      <c r="AU113" s="1017"/>
      <c r="AV113" s="1018"/>
      <c r="AW113" s="1018"/>
      <c r="AX113" s="1018"/>
      <c r="AY113" s="1018"/>
      <c r="AZ113" s="893" t="s">
        <v>
443</v>
      </c>
      <c r="BA113" s="828"/>
      <c r="BB113" s="828"/>
      <c r="BC113" s="828"/>
      <c r="BD113" s="828"/>
      <c r="BE113" s="828"/>
      <c r="BF113" s="828"/>
      <c r="BG113" s="828"/>
      <c r="BH113" s="828"/>
      <c r="BI113" s="828"/>
      <c r="BJ113" s="828"/>
      <c r="BK113" s="828"/>
      <c r="BL113" s="828"/>
      <c r="BM113" s="828"/>
      <c r="BN113" s="828"/>
      <c r="BO113" s="828"/>
      <c r="BP113" s="829"/>
      <c r="BQ113" s="894">
        <v>
171670</v>
      </c>
      <c r="BR113" s="895"/>
      <c r="BS113" s="895"/>
      <c r="BT113" s="895"/>
      <c r="BU113" s="895"/>
      <c r="BV113" s="895">
        <v>
133460</v>
      </c>
      <c r="BW113" s="895"/>
      <c r="BX113" s="895"/>
      <c r="BY113" s="895"/>
      <c r="BZ113" s="895"/>
      <c r="CA113" s="895">
        <v>
1012474</v>
      </c>
      <c r="CB113" s="895"/>
      <c r="CC113" s="895"/>
      <c r="CD113" s="895"/>
      <c r="CE113" s="895"/>
      <c r="CF113" s="956">
        <v>
4.9000000000000004</v>
      </c>
      <c r="CG113" s="957"/>
      <c r="CH113" s="957"/>
      <c r="CI113" s="957"/>
      <c r="CJ113" s="957"/>
      <c r="CK113" s="1012"/>
      <c r="CL113" s="899"/>
      <c r="CM113" s="902" t="s">
        <v>
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130</v>
      </c>
      <c r="DH113" s="858"/>
      <c r="DI113" s="858"/>
      <c r="DJ113" s="858"/>
      <c r="DK113" s="859"/>
      <c r="DL113" s="860" t="s">
        <v>
130</v>
      </c>
      <c r="DM113" s="858"/>
      <c r="DN113" s="858"/>
      <c r="DO113" s="858"/>
      <c r="DP113" s="859"/>
      <c r="DQ113" s="860" t="s">
        <v>
130</v>
      </c>
      <c r="DR113" s="858"/>
      <c r="DS113" s="858"/>
      <c r="DT113" s="858"/>
      <c r="DU113" s="859"/>
      <c r="DV113" s="905" t="s">
        <v>
130</v>
      </c>
      <c r="DW113" s="906"/>
      <c r="DX113" s="906"/>
      <c r="DY113" s="906"/>
      <c r="DZ113" s="907"/>
    </row>
    <row r="114" spans="1:130" s="246" customFormat="1" ht="26.25" customHeight="1" x14ac:dyDescent="0.2">
      <c r="A114" s="999"/>
      <c r="B114" s="1000"/>
      <c r="C114" s="828" t="s">
        <v>
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42009</v>
      </c>
      <c r="AB114" s="858"/>
      <c r="AC114" s="858"/>
      <c r="AD114" s="858"/>
      <c r="AE114" s="859"/>
      <c r="AF114" s="860">
        <v>
40012</v>
      </c>
      <c r="AG114" s="858"/>
      <c r="AH114" s="858"/>
      <c r="AI114" s="858"/>
      <c r="AJ114" s="859"/>
      <c r="AK114" s="860">
        <v>
35793</v>
      </c>
      <c r="AL114" s="858"/>
      <c r="AM114" s="858"/>
      <c r="AN114" s="858"/>
      <c r="AO114" s="859"/>
      <c r="AP114" s="905">
        <v>
0.2</v>
      </c>
      <c r="AQ114" s="906"/>
      <c r="AR114" s="906"/>
      <c r="AS114" s="906"/>
      <c r="AT114" s="907"/>
      <c r="AU114" s="1017"/>
      <c r="AV114" s="1018"/>
      <c r="AW114" s="1018"/>
      <c r="AX114" s="1018"/>
      <c r="AY114" s="1018"/>
      <c r="AZ114" s="893" t="s">
        <v>
446</v>
      </c>
      <c r="BA114" s="828"/>
      <c r="BB114" s="828"/>
      <c r="BC114" s="828"/>
      <c r="BD114" s="828"/>
      <c r="BE114" s="828"/>
      <c r="BF114" s="828"/>
      <c r="BG114" s="828"/>
      <c r="BH114" s="828"/>
      <c r="BI114" s="828"/>
      <c r="BJ114" s="828"/>
      <c r="BK114" s="828"/>
      <c r="BL114" s="828"/>
      <c r="BM114" s="828"/>
      <c r="BN114" s="828"/>
      <c r="BO114" s="828"/>
      <c r="BP114" s="829"/>
      <c r="BQ114" s="894">
        <v>
3885248</v>
      </c>
      <c r="BR114" s="895"/>
      <c r="BS114" s="895"/>
      <c r="BT114" s="895"/>
      <c r="BU114" s="895"/>
      <c r="BV114" s="895">
        <v>
3835900</v>
      </c>
      <c r="BW114" s="895"/>
      <c r="BX114" s="895"/>
      <c r="BY114" s="895"/>
      <c r="BZ114" s="895"/>
      <c r="CA114" s="895">
        <v>
3928284</v>
      </c>
      <c r="CB114" s="895"/>
      <c r="CC114" s="895"/>
      <c r="CD114" s="895"/>
      <c r="CE114" s="895"/>
      <c r="CF114" s="956">
        <v>
18.899999999999999</v>
      </c>
      <c r="CG114" s="957"/>
      <c r="CH114" s="957"/>
      <c r="CI114" s="957"/>
      <c r="CJ114" s="957"/>
      <c r="CK114" s="1012"/>
      <c r="CL114" s="899"/>
      <c r="CM114" s="902" t="s">
        <v>
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408</v>
      </c>
      <c r="DH114" s="858"/>
      <c r="DI114" s="858"/>
      <c r="DJ114" s="858"/>
      <c r="DK114" s="859"/>
      <c r="DL114" s="860" t="s">
        <v>
130</v>
      </c>
      <c r="DM114" s="858"/>
      <c r="DN114" s="858"/>
      <c r="DO114" s="858"/>
      <c r="DP114" s="859"/>
      <c r="DQ114" s="860" t="s">
        <v>
130</v>
      </c>
      <c r="DR114" s="858"/>
      <c r="DS114" s="858"/>
      <c r="DT114" s="858"/>
      <c r="DU114" s="859"/>
      <c r="DV114" s="905" t="s">
        <v>
130</v>
      </c>
      <c r="DW114" s="906"/>
      <c r="DX114" s="906"/>
      <c r="DY114" s="906"/>
      <c r="DZ114" s="907"/>
    </row>
    <row r="115" spans="1:130" s="246" customFormat="1" ht="26.25" customHeight="1" x14ac:dyDescent="0.2">
      <c r="A115" s="999"/>
      <c r="B115" s="1000"/>
      <c r="C115" s="828" t="s">
        <v>
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11989</v>
      </c>
      <c r="AB115" s="1004"/>
      <c r="AC115" s="1004"/>
      <c r="AD115" s="1004"/>
      <c r="AE115" s="1005"/>
      <c r="AF115" s="1006">
        <v>
25221</v>
      </c>
      <c r="AG115" s="1004"/>
      <c r="AH115" s="1004"/>
      <c r="AI115" s="1004"/>
      <c r="AJ115" s="1005"/>
      <c r="AK115" s="1006">
        <v>
122529</v>
      </c>
      <c r="AL115" s="1004"/>
      <c r="AM115" s="1004"/>
      <c r="AN115" s="1004"/>
      <c r="AO115" s="1005"/>
      <c r="AP115" s="1007">
        <v>
0.6</v>
      </c>
      <c r="AQ115" s="1008"/>
      <c r="AR115" s="1008"/>
      <c r="AS115" s="1008"/>
      <c r="AT115" s="1009"/>
      <c r="AU115" s="1017"/>
      <c r="AV115" s="1018"/>
      <c r="AW115" s="1018"/>
      <c r="AX115" s="1018"/>
      <c r="AY115" s="1018"/>
      <c r="AZ115" s="893" t="s">
        <v>
449</v>
      </c>
      <c r="BA115" s="828"/>
      <c r="BB115" s="828"/>
      <c r="BC115" s="828"/>
      <c r="BD115" s="828"/>
      <c r="BE115" s="828"/>
      <c r="BF115" s="828"/>
      <c r="BG115" s="828"/>
      <c r="BH115" s="828"/>
      <c r="BI115" s="828"/>
      <c r="BJ115" s="828"/>
      <c r="BK115" s="828"/>
      <c r="BL115" s="828"/>
      <c r="BM115" s="828"/>
      <c r="BN115" s="828"/>
      <c r="BO115" s="828"/>
      <c r="BP115" s="829"/>
      <c r="BQ115" s="894" t="s">
        <v>
450</v>
      </c>
      <c r="BR115" s="895"/>
      <c r="BS115" s="895"/>
      <c r="BT115" s="895"/>
      <c r="BU115" s="895"/>
      <c r="BV115" s="895" t="s">
        <v>
450</v>
      </c>
      <c r="BW115" s="895"/>
      <c r="BX115" s="895"/>
      <c r="BY115" s="895"/>
      <c r="BZ115" s="895"/>
      <c r="CA115" s="895" t="s">
        <v>
433</v>
      </c>
      <c r="CB115" s="895"/>
      <c r="CC115" s="895"/>
      <c r="CD115" s="895"/>
      <c r="CE115" s="895"/>
      <c r="CF115" s="956" t="s">
        <v>
433</v>
      </c>
      <c r="CG115" s="957"/>
      <c r="CH115" s="957"/>
      <c r="CI115" s="957"/>
      <c r="CJ115" s="957"/>
      <c r="CK115" s="1012"/>
      <c r="CL115" s="899"/>
      <c r="CM115" s="893" t="s">
        <v>
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
1622992</v>
      </c>
      <c r="DH115" s="858"/>
      <c r="DI115" s="858"/>
      <c r="DJ115" s="858"/>
      <c r="DK115" s="859"/>
      <c r="DL115" s="860">
        <v>
1661436</v>
      </c>
      <c r="DM115" s="858"/>
      <c r="DN115" s="858"/>
      <c r="DO115" s="858"/>
      <c r="DP115" s="859"/>
      <c r="DQ115" s="860">
        <v>
942507</v>
      </c>
      <c r="DR115" s="858"/>
      <c r="DS115" s="858"/>
      <c r="DT115" s="858"/>
      <c r="DU115" s="859"/>
      <c r="DV115" s="905">
        <v>
4.5</v>
      </c>
      <c r="DW115" s="906"/>
      <c r="DX115" s="906"/>
      <c r="DY115" s="906"/>
      <c r="DZ115" s="907"/>
    </row>
    <row r="116" spans="1:130" s="246" customFormat="1" ht="26.25" customHeight="1" x14ac:dyDescent="0.2">
      <c r="A116" s="1001"/>
      <c r="B116" s="1002"/>
      <c r="C116" s="961" t="s">
        <v>
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130</v>
      </c>
      <c r="AB116" s="858"/>
      <c r="AC116" s="858"/>
      <c r="AD116" s="858"/>
      <c r="AE116" s="859"/>
      <c r="AF116" s="860" t="s">
        <v>
408</v>
      </c>
      <c r="AG116" s="858"/>
      <c r="AH116" s="858"/>
      <c r="AI116" s="858"/>
      <c r="AJ116" s="859"/>
      <c r="AK116" s="860" t="s">
        <v>
130</v>
      </c>
      <c r="AL116" s="858"/>
      <c r="AM116" s="858"/>
      <c r="AN116" s="858"/>
      <c r="AO116" s="859"/>
      <c r="AP116" s="905" t="s">
        <v>
433</v>
      </c>
      <c r="AQ116" s="906"/>
      <c r="AR116" s="906"/>
      <c r="AS116" s="906"/>
      <c r="AT116" s="907"/>
      <c r="AU116" s="1017"/>
      <c r="AV116" s="1018"/>
      <c r="AW116" s="1018"/>
      <c r="AX116" s="1018"/>
      <c r="AY116" s="1018"/>
      <c r="AZ116" s="944" t="s">
        <v>
453</v>
      </c>
      <c r="BA116" s="945"/>
      <c r="BB116" s="945"/>
      <c r="BC116" s="945"/>
      <c r="BD116" s="945"/>
      <c r="BE116" s="945"/>
      <c r="BF116" s="945"/>
      <c r="BG116" s="945"/>
      <c r="BH116" s="945"/>
      <c r="BI116" s="945"/>
      <c r="BJ116" s="945"/>
      <c r="BK116" s="945"/>
      <c r="BL116" s="945"/>
      <c r="BM116" s="945"/>
      <c r="BN116" s="945"/>
      <c r="BO116" s="945"/>
      <c r="BP116" s="946"/>
      <c r="BQ116" s="894" t="s">
        <v>
130</v>
      </c>
      <c r="BR116" s="895"/>
      <c r="BS116" s="895"/>
      <c r="BT116" s="895"/>
      <c r="BU116" s="895"/>
      <c r="BV116" s="895" t="s">
        <v>
433</v>
      </c>
      <c r="BW116" s="895"/>
      <c r="BX116" s="895"/>
      <c r="BY116" s="895"/>
      <c r="BZ116" s="895"/>
      <c r="CA116" s="895" t="s">
        <v>
130</v>
      </c>
      <c r="CB116" s="895"/>
      <c r="CC116" s="895"/>
      <c r="CD116" s="895"/>
      <c r="CE116" s="895"/>
      <c r="CF116" s="956" t="s">
        <v>
439</v>
      </c>
      <c r="CG116" s="957"/>
      <c r="CH116" s="957"/>
      <c r="CI116" s="957"/>
      <c r="CJ116" s="957"/>
      <c r="CK116" s="1012"/>
      <c r="CL116" s="899"/>
      <c r="CM116" s="902" t="s">
        <v>
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
130</v>
      </c>
      <c r="DH116" s="858"/>
      <c r="DI116" s="858"/>
      <c r="DJ116" s="858"/>
      <c r="DK116" s="859"/>
      <c r="DL116" s="860" t="s">
        <v>
130</v>
      </c>
      <c r="DM116" s="858"/>
      <c r="DN116" s="858"/>
      <c r="DO116" s="858"/>
      <c r="DP116" s="859"/>
      <c r="DQ116" s="860" t="s">
        <v>
130</v>
      </c>
      <c r="DR116" s="858"/>
      <c r="DS116" s="858"/>
      <c r="DT116" s="858"/>
      <c r="DU116" s="859"/>
      <c r="DV116" s="905" t="s">
        <v>
130</v>
      </c>
      <c r="DW116" s="906"/>
      <c r="DX116" s="906"/>
      <c r="DY116" s="906"/>
      <c r="DZ116" s="907"/>
    </row>
    <row r="117" spans="1:130" s="246" customFormat="1" ht="26.25" customHeight="1" x14ac:dyDescent="0.2">
      <c r="A117" s="982" t="s">
        <v>
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455</v>
      </c>
      <c r="Z117" s="984"/>
      <c r="AA117" s="989">
        <v>
2827322</v>
      </c>
      <c r="AB117" s="990"/>
      <c r="AC117" s="990"/>
      <c r="AD117" s="990"/>
      <c r="AE117" s="991"/>
      <c r="AF117" s="992">
        <v>
2842647</v>
      </c>
      <c r="AG117" s="990"/>
      <c r="AH117" s="990"/>
      <c r="AI117" s="990"/>
      <c r="AJ117" s="991"/>
      <c r="AK117" s="992">
        <v>
2757410</v>
      </c>
      <c r="AL117" s="990"/>
      <c r="AM117" s="990"/>
      <c r="AN117" s="990"/>
      <c r="AO117" s="991"/>
      <c r="AP117" s="993"/>
      <c r="AQ117" s="994"/>
      <c r="AR117" s="994"/>
      <c r="AS117" s="994"/>
      <c r="AT117" s="995"/>
      <c r="AU117" s="1017"/>
      <c r="AV117" s="1018"/>
      <c r="AW117" s="1018"/>
      <c r="AX117" s="1018"/>
      <c r="AY117" s="1018"/>
      <c r="AZ117" s="944" t="s">
        <v>
456</v>
      </c>
      <c r="BA117" s="945"/>
      <c r="BB117" s="945"/>
      <c r="BC117" s="945"/>
      <c r="BD117" s="945"/>
      <c r="BE117" s="945"/>
      <c r="BF117" s="945"/>
      <c r="BG117" s="945"/>
      <c r="BH117" s="945"/>
      <c r="BI117" s="945"/>
      <c r="BJ117" s="945"/>
      <c r="BK117" s="945"/>
      <c r="BL117" s="945"/>
      <c r="BM117" s="945"/>
      <c r="BN117" s="945"/>
      <c r="BO117" s="945"/>
      <c r="BP117" s="946"/>
      <c r="BQ117" s="894" t="s">
        <v>
433</v>
      </c>
      <c r="BR117" s="895"/>
      <c r="BS117" s="895"/>
      <c r="BT117" s="895"/>
      <c r="BU117" s="895"/>
      <c r="BV117" s="895" t="s">
        <v>
450</v>
      </c>
      <c r="BW117" s="895"/>
      <c r="BX117" s="895"/>
      <c r="BY117" s="895"/>
      <c r="BZ117" s="895"/>
      <c r="CA117" s="895" t="s">
        <v>
130</v>
      </c>
      <c r="CB117" s="895"/>
      <c r="CC117" s="895"/>
      <c r="CD117" s="895"/>
      <c r="CE117" s="895"/>
      <c r="CF117" s="956" t="s">
        <v>
130</v>
      </c>
      <c r="CG117" s="957"/>
      <c r="CH117" s="957"/>
      <c r="CI117" s="957"/>
      <c r="CJ117" s="957"/>
      <c r="CK117" s="1012"/>
      <c r="CL117" s="899"/>
      <c r="CM117" s="902" t="s">
        <v>
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433</v>
      </c>
      <c r="DH117" s="858"/>
      <c r="DI117" s="858"/>
      <c r="DJ117" s="858"/>
      <c r="DK117" s="859"/>
      <c r="DL117" s="860" t="s">
        <v>
130</v>
      </c>
      <c r="DM117" s="858"/>
      <c r="DN117" s="858"/>
      <c r="DO117" s="858"/>
      <c r="DP117" s="859"/>
      <c r="DQ117" s="860" t="s">
        <v>
450</v>
      </c>
      <c r="DR117" s="858"/>
      <c r="DS117" s="858"/>
      <c r="DT117" s="858"/>
      <c r="DU117" s="859"/>
      <c r="DV117" s="905" t="s">
        <v>
450</v>
      </c>
      <c r="DW117" s="906"/>
      <c r="DX117" s="906"/>
      <c r="DY117" s="906"/>
      <c r="DZ117" s="907"/>
    </row>
    <row r="118" spans="1:130" s="246" customFormat="1" ht="26.25" customHeight="1" x14ac:dyDescent="0.2">
      <c r="A118" s="982" t="s">
        <v>
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426</v>
      </c>
      <c r="AB118" s="983"/>
      <c r="AC118" s="983"/>
      <c r="AD118" s="983"/>
      <c r="AE118" s="984"/>
      <c r="AF118" s="985" t="s">
        <v>
309</v>
      </c>
      <c r="AG118" s="983"/>
      <c r="AH118" s="983"/>
      <c r="AI118" s="983"/>
      <c r="AJ118" s="984"/>
      <c r="AK118" s="985" t="s">
        <v>
308</v>
      </c>
      <c r="AL118" s="983"/>
      <c r="AM118" s="983"/>
      <c r="AN118" s="983"/>
      <c r="AO118" s="984"/>
      <c r="AP118" s="986" t="s">
        <v>
427</v>
      </c>
      <c r="AQ118" s="987"/>
      <c r="AR118" s="987"/>
      <c r="AS118" s="987"/>
      <c r="AT118" s="988"/>
      <c r="AU118" s="1017"/>
      <c r="AV118" s="1018"/>
      <c r="AW118" s="1018"/>
      <c r="AX118" s="1018"/>
      <c r="AY118" s="1018"/>
      <c r="AZ118" s="960" t="s">
        <v>
458</v>
      </c>
      <c r="BA118" s="961"/>
      <c r="BB118" s="961"/>
      <c r="BC118" s="961"/>
      <c r="BD118" s="961"/>
      <c r="BE118" s="961"/>
      <c r="BF118" s="961"/>
      <c r="BG118" s="961"/>
      <c r="BH118" s="961"/>
      <c r="BI118" s="961"/>
      <c r="BJ118" s="961"/>
      <c r="BK118" s="961"/>
      <c r="BL118" s="961"/>
      <c r="BM118" s="961"/>
      <c r="BN118" s="961"/>
      <c r="BO118" s="961"/>
      <c r="BP118" s="962"/>
      <c r="BQ118" s="963" t="s">
        <v>
459</v>
      </c>
      <c r="BR118" s="926"/>
      <c r="BS118" s="926"/>
      <c r="BT118" s="926"/>
      <c r="BU118" s="926"/>
      <c r="BV118" s="926" t="s">
        <v>
433</v>
      </c>
      <c r="BW118" s="926"/>
      <c r="BX118" s="926"/>
      <c r="BY118" s="926"/>
      <c r="BZ118" s="926"/>
      <c r="CA118" s="926" t="s">
        <v>
450</v>
      </c>
      <c r="CB118" s="926"/>
      <c r="CC118" s="926"/>
      <c r="CD118" s="926"/>
      <c r="CE118" s="926"/>
      <c r="CF118" s="956" t="s">
        <v>
433</v>
      </c>
      <c r="CG118" s="957"/>
      <c r="CH118" s="957"/>
      <c r="CI118" s="957"/>
      <c r="CJ118" s="957"/>
      <c r="CK118" s="1012"/>
      <c r="CL118" s="899"/>
      <c r="CM118" s="902" t="s">
        <v>
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459</v>
      </c>
      <c r="DH118" s="858"/>
      <c r="DI118" s="858"/>
      <c r="DJ118" s="858"/>
      <c r="DK118" s="859"/>
      <c r="DL118" s="860" t="s">
        <v>
130</v>
      </c>
      <c r="DM118" s="858"/>
      <c r="DN118" s="858"/>
      <c r="DO118" s="858"/>
      <c r="DP118" s="859"/>
      <c r="DQ118" s="860" t="s">
        <v>
130</v>
      </c>
      <c r="DR118" s="858"/>
      <c r="DS118" s="858"/>
      <c r="DT118" s="858"/>
      <c r="DU118" s="859"/>
      <c r="DV118" s="905" t="s">
        <v>
459</v>
      </c>
      <c r="DW118" s="906"/>
      <c r="DX118" s="906"/>
      <c r="DY118" s="906"/>
      <c r="DZ118" s="907"/>
    </row>
    <row r="119" spans="1:130" s="246" customFormat="1" ht="26.25" customHeight="1" x14ac:dyDescent="0.2">
      <c r="A119" s="896" t="s">
        <v>
431</v>
      </c>
      <c r="B119" s="897"/>
      <c r="C119" s="972" t="s">
        <v>
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130</v>
      </c>
      <c r="AB119" s="976"/>
      <c r="AC119" s="976"/>
      <c r="AD119" s="976"/>
      <c r="AE119" s="977"/>
      <c r="AF119" s="978" t="s">
        <v>
439</v>
      </c>
      <c r="AG119" s="976"/>
      <c r="AH119" s="976"/>
      <c r="AI119" s="976"/>
      <c r="AJ119" s="977"/>
      <c r="AK119" s="978" t="s">
        <v>
130</v>
      </c>
      <c r="AL119" s="976"/>
      <c r="AM119" s="976"/>
      <c r="AN119" s="976"/>
      <c r="AO119" s="977"/>
      <c r="AP119" s="979" t="s">
        <v>
130</v>
      </c>
      <c r="AQ119" s="980"/>
      <c r="AR119" s="980"/>
      <c r="AS119" s="980"/>
      <c r="AT119" s="981"/>
      <c r="AU119" s="1019"/>
      <c r="AV119" s="1020"/>
      <c r="AW119" s="1020"/>
      <c r="AX119" s="1020"/>
      <c r="AY119" s="1020"/>
      <c r="AZ119" s="277" t="s">
        <v>
191</v>
      </c>
      <c r="BA119" s="277"/>
      <c r="BB119" s="277"/>
      <c r="BC119" s="277"/>
      <c r="BD119" s="277"/>
      <c r="BE119" s="277"/>
      <c r="BF119" s="277"/>
      <c r="BG119" s="277"/>
      <c r="BH119" s="277"/>
      <c r="BI119" s="277"/>
      <c r="BJ119" s="277"/>
      <c r="BK119" s="277"/>
      <c r="BL119" s="277"/>
      <c r="BM119" s="277"/>
      <c r="BN119" s="277"/>
      <c r="BO119" s="958" t="s">
        <v>
461</v>
      </c>
      <c r="BP119" s="959"/>
      <c r="BQ119" s="963">
        <v>
30935901</v>
      </c>
      <c r="BR119" s="926"/>
      <c r="BS119" s="926"/>
      <c r="BT119" s="926"/>
      <c r="BU119" s="926"/>
      <c r="BV119" s="926">
        <v>
28532487</v>
      </c>
      <c r="BW119" s="926"/>
      <c r="BX119" s="926"/>
      <c r="BY119" s="926"/>
      <c r="BZ119" s="926"/>
      <c r="CA119" s="926">
        <v>
28310906</v>
      </c>
      <c r="CB119" s="926"/>
      <c r="CC119" s="926"/>
      <c r="CD119" s="926"/>
      <c r="CE119" s="926"/>
      <c r="CF119" s="824"/>
      <c r="CG119" s="825"/>
      <c r="CH119" s="825"/>
      <c r="CI119" s="825"/>
      <c r="CJ119" s="915"/>
      <c r="CK119" s="1013"/>
      <c r="CL119" s="901"/>
      <c r="CM119" s="919" t="s">
        <v>
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459</v>
      </c>
      <c r="DH119" s="841"/>
      <c r="DI119" s="841"/>
      <c r="DJ119" s="841"/>
      <c r="DK119" s="842"/>
      <c r="DL119" s="843" t="s">
        <v>
439</v>
      </c>
      <c r="DM119" s="841"/>
      <c r="DN119" s="841"/>
      <c r="DO119" s="841"/>
      <c r="DP119" s="842"/>
      <c r="DQ119" s="843" t="s">
        <v>
130</v>
      </c>
      <c r="DR119" s="841"/>
      <c r="DS119" s="841"/>
      <c r="DT119" s="841"/>
      <c r="DU119" s="842"/>
      <c r="DV119" s="929" t="s">
        <v>
130</v>
      </c>
      <c r="DW119" s="930"/>
      <c r="DX119" s="930"/>
      <c r="DY119" s="930"/>
      <c r="DZ119" s="931"/>
    </row>
    <row r="120" spans="1:130" s="246" customFormat="1" ht="26.25" customHeight="1" x14ac:dyDescent="0.2">
      <c r="A120" s="898"/>
      <c r="B120" s="899"/>
      <c r="C120" s="902" t="s">
        <v>
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130</v>
      </c>
      <c r="AB120" s="858"/>
      <c r="AC120" s="858"/>
      <c r="AD120" s="858"/>
      <c r="AE120" s="859"/>
      <c r="AF120" s="860" t="s">
        <v>
130</v>
      </c>
      <c r="AG120" s="858"/>
      <c r="AH120" s="858"/>
      <c r="AI120" s="858"/>
      <c r="AJ120" s="859"/>
      <c r="AK120" s="860" t="s">
        <v>
130</v>
      </c>
      <c r="AL120" s="858"/>
      <c r="AM120" s="858"/>
      <c r="AN120" s="858"/>
      <c r="AO120" s="859"/>
      <c r="AP120" s="905" t="s">
        <v>
433</v>
      </c>
      <c r="AQ120" s="906"/>
      <c r="AR120" s="906"/>
      <c r="AS120" s="906"/>
      <c r="AT120" s="907"/>
      <c r="AU120" s="964" t="s">
        <v>
463</v>
      </c>
      <c r="AV120" s="965"/>
      <c r="AW120" s="965"/>
      <c r="AX120" s="965"/>
      <c r="AY120" s="966"/>
      <c r="AZ120" s="941" t="s">
        <v>
464</v>
      </c>
      <c r="BA120" s="886"/>
      <c r="BB120" s="886"/>
      <c r="BC120" s="886"/>
      <c r="BD120" s="886"/>
      <c r="BE120" s="886"/>
      <c r="BF120" s="886"/>
      <c r="BG120" s="886"/>
      <c r="BH120" s="886"/>
      <c r="BI120" s="886"/>
      <c r="BJ120" s="886"/>
      <c r="BK120" s="886"/>
      <c r="BL120" s="886"/>
      <c r="BM120" s="886"/>
      <c r="BN120" s="886"/>
      <c r="BO120" s="886"/>
      <c r="BP120" s="887"/>
      <c r="BQ120" s="942">
        <v>
7062105</v>
      </c>
      <c r="BR120" s="923"/>
      <c r="BS120" s="923"/>
      <c r="BT120" s="923"/>
      <c r="BU120" s="923"/>
      <c r="BV120" s="923">
        <v>
8010808</v>
      </c>
      <c r="BW120" s="923"/>
      <c r="BX120" s="923"/>
      <c r="BY120" s="923"/>
      <c r="BZ120" s="923"/>
      <c r="CA120" s="923">
        <v>
8978251</v>
      </c>
      <c r="CB120" s="923"/>
      <c r="CC120" s="923"/>
      <c r="CD120" s="923"/>
      <c r="CE120" s="923"/>
      <c r="CF120" s="947">
        <v>
43.2</v>
      </c>
      <c r="CG120" s="948"/>
      <c r="CH120" s="948"/>
      <c r="CI120" s="948"/>
      <c r="CJ120" s="948"/>
      <c r="CK120" s="949" t="s">
        <v>
465</v>
      </c>
      <c r="CL120" s="933"/>
      <c r="CM120" s="933"/>
      <c r="CN120" s="933"/>
      <c r="CO120" s="934"/>
      <c r="CP120" s="953" t="s">
        <v>
466</v>
      </c>
      <c r="CQ120" s="954"/>
      <c r="CR120" s="954"/>
      <c r="CS120" s="954"/>
      <c r="CT120" s="954"/>
      <c r="CU120" s="954"/>
      <c r="CV120" s="954"/>
      <c r="CW120" s="954"/>
      <c r="CX120" s="954"/>
      <c r="CY120" s="954"/>
      <c r="CZ120" s="954"/>
      <c r="DA120" s="954"/>
      <c r="DB120" s="954"/>
      <c r="DC120" s="954"/>
      <c r="DD120" s="954"/>
      <c r="DE120" s="954"/>
      <c r="DF120" s="955"/>
      <c r="DG120" s="942">
        <v>
1054675</v>
      </c>
      <c r="DH120" s="923"/>
      <c r="DI120" s="923"/>
      <c r="DJ120" s="923"/>
      <c r="DK120" s="923"/>
      <c r="DL120" s="923">
        <v>
987045</v>
      </c>
      <c r="DM120" s="923"/>
      <c r="DN120" s="923"/>
      <c r="DO120" s="923"/>
      <c r="DP120" s="923"/>
      <c r="DQ120" s="923">
        <v>
917111</v>
      </c>
      <c r="DR120" s="923"/>
      <c r="DS120" s="923"/>
      <c r="DT120" s="923"/>
      <c r="DU120" s="923"/>
      <c r="DV120" s="924">
        <v>
4.4000000000000004</v>
      </c>
      <c r="DW120" s="924"/>
      <c r="DX120" s="924"/>
      <c r="DY120" s="924"/>
      <c r="DZ120" s="925"/>
    </row>
    <row r="121" spans="1:130" s="246" customFormat="1" ht="26.25" customHeight="1" x14ac:dyDescent="0.2">
      <c r="A121" s="898"/>
      <c r="B121" s="899"/>
      <c r="C121" s="944" t="s">
        <v>
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130</v>
      </c>
      <c r="AB121" s="858"/>
      <c r="AC121" s="858"/>
      <c r="AD121" s="858"/>
      <c r="AE121" s="859"/>
      <c r="AF121" s="860" t="s">
        <v>
450</v>
      </c>
      <c r="AG121" s="858"/>
      <c r="AH121" s="858"/>
      <c r="AI121" s="858"/>
      <c r="AJ121" s="859"/>
      <c r="AK121" s="860" t="s">
        <v>
450</v>
      </c>
      <c r="AL121" s="858"/>
      <c r="AM121" s="858"/>
      <c r="AN121" s="858"/>
      <c r="AO121" s="859"/>
      <c r="AP121" s="905" t="s">
        <v>
459</v>
      </c>
      <c r="AQ121" s="906"/>
      <c r="AR121" s="906"/>
      <c r="AS121" s="906"/>
      <c r="AT121" s="907"/>
      <c r="AU121" s="967"/>
      <c r="AV121" s="968"/>
      <c r="AW121" s="968"/>
      <c r="AX121" s="968"/>
      <c r="AY121" s="969"/>
      <c r="AZ121" s="893" t="s">
        <v>
468</v>
      </c>
      <c r="BA121" s="828"/>
      <c r="BB121" s="828"/>
      <c r="BC121" s="828"/>
      <c r="BD121" s="828"/>
      <c r="BE121" s="828"/>
      <c r="BF121" s="828"/>
      <c r="BG121" s="828"/>
      <c r="BH121" s="828"/>
      <c r="BI121" s="828"/>
      <c r="BJ121" s="828"/>
      <c r="BK121" s="828"/>
      <c r="BL121" s="828"/>
      <c r="BM121" s="828"/>
      <c r="BN121" s="828"/>
      <c r="BO121" s="828"/>
      <c r="BP121" s="829"/>
      <c r="BQ121" s="894">
        <v>
7697920</v>
      </c>
      <c r="BR121" s="895"/>
      <c r="BS121" s="895"/>
      <c r="BT121" s="895"/>
      <c r="BU121" s="895"/>
      <c r="BV121" s="895">
        <v>
7399183</v>
      </c>
      <c r="BW121" s="895"/>
      <c r="BX121" s="895"/>
      <c r="BY121" s="895"/>
      <c r="BZ121" s="895"/>
      <c r="CA121" s="895">
        <v>
7492432</v>
      </c>
      <c r="CB121" s="895"/>
      <c r="CC121" s="895"/>
      <c r="CD121" s="895"/>
      <c r="CE121" s="895"/>
      <c r="CF121" s="956">
        <v>
36.1</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2">
      <c r="A122" s="898"/>
      <c r="B122" s="899"/>
      <c r="C122" s="902" t="s">
        <v>
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433</v>
      </c>
      <c r="AB122" s="858"/>
      <c r="AC122" s="858"/>
      <c r="AD122" s="858"/>
      <c r="AE122" s="859"/>
      <c r="AF122" s="860" t="s">
        <v>
130</v>
      </c>
      <c r="AG122" s="858"/>
      <c r="AH122" s="858"/>
      <c r="AI122" s="858"/>
      <c r="AJ122" s="859"/>
      <c r="AK122" s="860" t="s">
        <v>
433</v>
      </c>
      <c r="AL122" s="858"/>
      <c r="AM122" s="858"/>
      <c r="AN122" s="858"/>
      <c r="AO122" s="859"/>
      <c r="AP122" s="905" t="s">
        <v>
130</v>
      </c>
      <c r="AQ122" s="906"/>
      <c r="AR122" s="906"/>
      <c r="AS122" s="906"/>
      <c r="AT122" s="907"/>
      <c r="AU122" s="967"/>
      <c r="AV122" s="968"/>
      <c r="AW122" s="968"/>
      <c r="AX122" s="968"/>
      <c r="AY122" s="969"/>
      <c r="AZ122" s="960" t="s">
        <v>
469</v>
      </c>
      <c r="BA122" s="961"/>
      <c r="BB122" s="961"/>
      <c r="BC122" s="961"/>
      <c r="BD122" s="961"/>
      <c r="BE122" s="961"/>
      <c r="BF122" s="961"/>
      <c r="BG122" s="961"/>
      <c r="BH122" s="961"/>
      <c r="BI122" s="961"/>
      <c r="BJ122" s="961"/>
      <c r="BK122" s="961"/>
      <c r="BL122" s="961"/>
      <c r="BM122" s="961"/>
      <c r="BN122" s="961"/>
      <c r="BO122" s="961"/>
      <c r="BP122" s="962"/>
      <c r="BQ122" s="963">
        <v>
12348640</v>
      </c>
      <c r="BR122" s="926"/>
      <c r="BS122" s="926"/>
      <c r="BT122" s="926"/>
      <c r="BU122" s="926"/>
      <c r="BV122" s="926">
        <v>
11097024</v>
      </c>
      <c r="BW122" s="926"/>
      <c r="BX122" s="926"/>
      <c r="BY122" s="926"/>
      <c r="BZ122" s="926"/>
      <c r="CA122" s="926">
        <v>
10244536</v>
      </c>
      <c r="CB122" s="926"/>
      <c r="CC122" s="926"/>
      <c r="CD122" s="926"/>
      <c r="CE122" s="926"/>
      <c r="CF122" s="927">
        <v>
49.3</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
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
130</v>
      </c>
      <c r="AB123" s="858"/>
      <c r="AC123" s="858"/>
      <c r="AD123" s="858"/>
      <c r="AE123" s="859"/>
      <c r="AF123" s="860" t="s">
        <v>
130</v>
      </c>
      <c r="AG123" s="858"/>
      <c r="AH123" s="858"/>
      <c r="AI123" s="858"/>
      <c r="AJ123" s="859"/>
      <c r="AK123" s="860" t="s">
        <v>
450</v>
      </c>
      <c r="AL123" s="858"/>
      <c r="AM123" s="858"/>
      <c r="AN123" s="858"/>
      <c r="AO123" s="859"/>
      <c r="AP123" s="905" t="s">
        <v>
130</v>
      </c>
      <c r="AQ123" s="906"/>
      <c r="AR123" s="906"/>
      <c r="AS123" s="906"/>
      <c r="AT123" s="907"/>
      <c r="AU123" s="970"/>
      <c r="AV123" s="971"/>
      <c r="AW123" s="971"/>
      <c r="AX123" s="971"/>
      <c r="AY123" s="971"/>
      <c r="AZ123" s="277" t="s">
        <v>
191</v>
      </c>
      <c r="BA123" s="277"/>
      <c r="BB123" s="277"/>
      <c r="BC123" s="277"/>
      <c r="BD123" s="277"/>
      <c r="BE123" s="277"/>
      <c r="BF123" s="277"/>
      <c r="BG123" s="277"/>
      <c r="BH123" s="277"/>
      <c r="BI123" s="277"/>
      <c r="BJ123" s="277"/>
      <c r="BK123" s="277"/>
      <c r="BL123" s="277"/>
      <c r="BM123" s="277"/>
      <c r="BN123" s="277"/>
      <c r="BO123" s="958" t="s">
        <v>
470</v>
      </c>
      <c r="BP123" s="959"/>
      <c r="BQ123" s="913">
        <v>
27108665</v>
      </c>
      <c r="BR123" s="914"/>
      <c r="BS123" s="914"/>
      <c r="BT123" s="914"/>
      <c r="BU123" s="914"/>
      <c r="BV123" s="914">
        <v>
26507015</v>
      </c>
      <c r="BW123" s="914"/>
      <c r="BX123" s="914"/>
      <c r="BY123" s="914"/>
      <c r="BZ123" s="914"/>
      <c r="CA123" s="914">
        <v>
26715219</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130</v>
      </c>
      <c r="AB124" s="858"/>
      <c r="AC124" s="858"/>
      <c r="AD124" s="858"/>
      <c r="AE124" s="859"/>
      <c r="AF124" s="860" t="s">
        <v>
433</v>
      </c>
      <c r="AG124" s="858"/>
      <c r="AH124" s="858"/>
      <c r="AI124" s="858"/>
      <c r="AJ124" s="859"/>
      <c r="AK124" s="860" t="s">
        <v>
433</v>
      </c>
      <c r="AL124" s="858"/>
      <c r="AM124" s="858"/>
      <c r="AN124" s="858"/>
      <c r="AO124" s="859"/>
      <c r="AP124" s="905" t="s">
        <v>
130</v>
      </c>
      <c r="AQ124" s="906"/>
      <c r="AR124" s="906"/>
      <c r="AS124" s="906"/>
      <c r="AT124" s="907"/>
      <c r="AU124" s="908" t="s">
        <v>
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
18</v>
      </c>
      <c r="BR124" s="912"/>
      <c r="BS124" s="912"/>
      <c r="BT124" s="912"/>
      <c r="BU124" s="912"/>
      <c r="BV124" s="912">
        <v>
9.6</v>
      </c>
      <c r="BW124" s="912"/>
      <c r="BX124" s="912"/>
      <c r="BY124" s="912"/>
      <c r="BZ124" s="912"/>
      <c r="CA124" s="912">
        <v>
7.6</v>
      </c>
      <c r="CB124" s="912"/>
      <c r="CC124" s="912"/>
      <c r="CD124" s="912"/>
      <c r="CE124" s="912"/>
      <c r="CF124" s="802"/>
      <c r="CG124" s="803"/>
      <c r="CH124" s="803"/>
      <c r="CI124" s="803"/>
      <c r="CJ124" s="943"/>
      <c r="CK124" s="951"/>
      <c r="CL124" s="951"/>
      <c r="CM124" s="951"/>
      <c r="CN124" s="951"/>
      <c r="CO124" s="952"/>
      <c r="CP124" s="916" t="s">
        <v>
472</v>
      </c>
      <c r="CQ124" s="917"/>
      <c r="CR124" s="917"/>
      <c r="CS124" s="917"/>
      <c r="CT124" s="917"/>
      <c r="CU124" s="917"/>
      <c r="CV124" s="917"/>
      <c r="CW124" s="917"/>
      <c r="CX124" s="917"/>
      <c r="CY124" s="917"/>
      <c r="CZ124" s="917"/>
      <c r="DA124" s="917"/>
      <c r="DB124" s="917"/>
      <c r="DC124" s="917"/>
      <c r="DD124" s="917"/>
      <c r="DE124" s="917"/>
      <c r="DF124" s="918"/>
      <c r="DG124" s="840" t="s">
        <v>
433</v>
      </c>
      <c r="DH124" s="841"/>
      <c r="DI124" s="841"/>
      <c r="DJ124" s="841"/>
      <c r="DK124" s="842"/>
      <c r="DL124" s="843" t="s">
        <v>
130</v>
      </c>
      <c r="DM124" s="841"/>
      <c r="DN124" s="841"/>
      <c r="DO124" s="841"/>
      <c r="DP124" s="842"/>
      <c r="DQ124" s="843" t="s">
        <v>
439</v>
      </c>
      <c r="DR124" s="841"/>
      <c r="DS124" s="841"/>
      <c r="DT124" s="841"/>
      <c r="DU124" s="842"/>
      <c r="DV124" s="929" t="s">
        <v>
130</v>
      </c>
      <c r="DW124" s="930"/>
      <c r="DX124" s="930"/>
      <c r="DY124" s="930"/>
      <c r="DZ124" s="931"/>
    </row>
    <row r="125" spans="1:130" s="246" customFormat="1" ht="26.25" customHeight="1" x14ac:dyDescent="0.2">
      <c r="A125" s="898"/>
      <c r="B125" s="899"/>
      <c r="C125" s="902" t="s">
        <v>
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130</v>
      </c>
      <c r="AB125" s="858"/>
      <c r="AC125" s="858"/>
      <c r="AD125" s="858"/>
      <c r="AE125" s="859"/>
      <c r="AF125" s="860" t="s">
        <v>
433</v>
      </c>
      <c r="AG125" s="858"/>
      <c r="AH125" s="858"/>
      <c r="AI125" s="858"/>
      <c r="AJ125" s="859"/>
      <c r="AK125" s="860" t="s">
        <v>
450</v>
      </c>
      <c r="AL125" s="858"/>
      <c r="AM125" s="858"/>
      <c r="AN125" s="858"/>
      <c r="AO125" s="859"/>
      <c r="AP125" s="905" t="s">
        <v>
433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473</v>
      </c>
      <c r="CL125" s="933"/>
      <c r="CM125" s="933"/>
      <c r="CN125" s="933"/>
      <c r="CO125" s="934"/>
      <c r="CP125" s="941" t="s">
        <v>
474</v>
      </c>
      <c r="CQ125" s="886"/>
      <c r="CR125" s="886"/>
      <c r="CS125" s="886"/>
      <c r="CT125" s="886"/>
      <c r="CU125" s="886"/>
      <c r="CV125" s="886"/>
      <c r="CW125" s="886"/>
      <c r="CX125" s="886"/>
      <c r="CY125" s="886"/>
      <c r="CZ125" s="886"/>
      <c r="DA125" s="886"/>
      <c r="DB125" s="886"/>
      <c r="DC125" s="886"/>
      <c r="DD125" s="886"/>
      <c r="DE125" s="886"/>
      <c r="DF125" s="887"/>
      <c r="DG125" s="942" t="s">
        <v>
130</v>
      </c>
      <c r="DH125" s="923"/>
      <c r="DI125" s="923"/>
      <c r="DJ125" s="923"/>
      <c r="DK125" s="923"/>
      <c r="DL125" s="923" t="s">
        <v>
130</v>
      </c>
      <c r="DM125" s="923"/>
      <c r="DN125" s="923"/>
      <c r="DO125" s="923"/>
      <c r="DP125" s="923"/>
      <c r="DQ125" s="923" t="s">
        <v>
130</v>
      </c>
      <c r="DR125" s="923"/>
      <c r="DS125" s="923"/>
      <c r="DT125" s="923"/>
      <c r="DU125" s="923"/>
      <c r="DV125" s="924" t="s">
        <v>
130</v>
      </c>
      <c r="DW125" s="924"/>
      <c r="DX125" s="924"/>
      <c r="DY125" s="924"/>
      <c r="DZ125" s="925"/>
    </row>
    <row r="126" spans="1:130" s="246" customFormat="1" ht="26.25" customHeight="1" thickBot="1" x14ac:dyDescent="0.25">
      <c r="A126" s="898"/>
      <c r="B126" s="899"/>
      <c r="C126" s="902" t="s">
        <v>
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
11989</v>
      </c>
      <c r="AB126" s="858"/>
      <c r="AC126" s="858"/>
      <c r="AD126" s="858"/>
      <c r="AE126" s="859"/>
      <c r="AF126" s="860">
        <v>
25221</v>
      </c>
      <c r="AG126" s="858"/>
      <c r="AH126" s="858"/>
      <c r="AI126" s="858"/>
      <c r="AJ126" s="859"/>
      <c r="AK126" s="860">
        <v>
122529</v>
      </c>
      <c r="AL126" s="858"/>
      <c r="AM126" s="858"/>
      <c r="AN126" s="858"/>
      <c r="AO126" s="859"/>
      <c r="AP126" s="905">
        <v>
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475</v>
      </c>
      <c r="CQ126" s="828"/>
      <c r="CR126" s="828"/>
      <c r="CS126" s="828"/>
      <c r="CT126" s="828"/>
      <c r="CU126" s="828"/>
      <c r="CV126" s="828"/>
      <c r="CW126" s="828"/>
      <c r="CX126" s="828"/>
      <c r="CY126" s="828"/>
      <c r="CZ126" s="828"/>
      <c r="DA126" s="828"/>
      <c r="DB126" s="828"/>
      <c r="DC126" s="828"/>
      <c r="DD126" s="828"/>
      <c r="DE126" s="828"/>
      <c r="DF126" s="829"/>
      <c r="DG126" s="894" t="s">
        <v>
450</v>
      </c>
      <c r="DH126" s="895"/>
      <c r="DI126" s="895"/>
      <c r="DJ126" s="895"/>
      <c r="DK126" s="895"/>
      <c r="DL126" s="895" t="s">
        <v>
130</v>
      </c>
      <c r="DM126" s="895"/>
      <c r="DN126" s="895"/>
      <c r="DO126" s="895"/>
      <c r="DP126" s="895"/>
      <c r="DQ126" s="895" t="s">
        <v>
130</v>
      </c>
      <c r="DR126" s="895"/>
      <c r="DS126" s="895"/>
      <c r="DT126" s="895"/>
      <c r="DU126" s="895"/>
      <c r="DV126" s="872" t="s">
        <v>
130</v>
      </c>
      <c r="DW126" s="872"/>
      <c r="DX126" s="872"/>
      <c r="DY126" s="872"/>
      <c r="DZ126" s="873"/>
    </row>
    <row r="127" spans="1:130" s="246" customFormat="1" ht="26.25" customHeight="1" x14ac:dyDescent="0.2">
      <c r="A127" s="900"/>
      <c r="B127" s="901"/>
      <c r="C127" s="919" t="s">
        <v>
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433</v>
      </c>
      <c r="AB127" s="858"/>
      <c r="AC127" s="858"/>
      <c r="AD127" s="858"/>
      <c r="AE127" s="859"/>
      <c r="AF127" s="860" t="s">
        <v>
130</v>
      </c>
      <c r="AG127" s="858"/>
      <c r="AH127" s="858"/>
      <c r="AI127" s="858"/>
      <c r="AJ127" s="859"/>
      <c r="AK127" s="860" t="s">
        <v>
130</v>
      </c>
      <c r="AL127" s="858"/>
      <c r="AM127" s="858"/>
      <c r="AN127" s="858"/>
      <c r="AO127" s="859"/>
      <c r="AP127" s="905" t="s">
        <v>
439</v>
      </c>
      <c r="AQ127" s="906"/>
      <c r="AR127" s="906"/>
      <c r="AS127" s="906"/>
      <c r="AT127" s="907"/>
      <c r="AU127" s="282"/>
      <c r="AV127" s="282"/>
      <c r="AW127" s="282"/>
      <c r="AX127" s="922" t="s">
        <v>
477</v>
      </c>
      <c r="AY127" s="890"/>
      <c r="AZ127" s="890"/>
      <c r="BA127" s="890"/>
      <c r="BB127" s="890"/>
      <c r="BC127" s="890"/>
      <c r="BD127" s="890"/>
      <c r="BE127" s="891"/>
      <c r="BF127" s="889" t="s">
        <v>
478</v>
      </c>
      <c r="BG127" s="890"/>
      <c r="BH127" s="890"/>
      <c r="BI127" s="890"/>
      <c r="BJ127" s="890"/>
      <c r="BK127" s="890"/>
      <c r="BL127" s="891"/>
      <c r="BM127" s="889" t="s">
        <v>
479</v>
      </c>
      <c r="BN127" s="890"/>
      <c r="BO127" s="890"/>
      <c r="BP127" s="890"/>
      <c r="BQ127" s="890"/>
      <c r="BR127" s="890"/>
      <c r="BS127" s="891"/>
      <c r="BT127" s="889" t="s">
        <v>
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481</v>
      </c>
      <c r="CQ127" s="828"/>
      <c r="CR127" s="828"/>
      <c r="CS127" s="828"/>
      <c r="CT127" s="828"/>
      <c r="CU127" s="828"/>
      <c r="CV127" s="828"/>
      <c r="CW127" s="828"/>
      <c r="CX127" s="828"/>
      <c r="CY127" s="828"/>
      <c r="CZ127" s="828"/>
      <c r="DA127" s="828"/>
      <c r="DB127" s="828"/>
      <c r="DC127" s="828"/>
      <c r="DD127" s="828"/>
      <c r="DE127" s="828"/>
      <c r="DF127" s="829"/>
      <c r="DG127" s="894" t="s">
        <v>
433</v>
      </c>
      <c r="DH127" s="895"/>
      <c r="DI127" s="895"/>
      <c r="DJ127" s="895"/>
      <c r="DK127" s="895"/>
      <c r="DL127" s="895" t="s">
        <v>
130</v>
      </c>
      <c r="DM127" s="895"/>
      <c r="DN127" s="895"/>
      <c r="DO127" s="895"/>
      <c r="DP127" s="895"/>
      <c r="DQ127" s="895" t="s">
        <v>
130</v>
      </c>
      <c r="DR127" s="895"/>
      <c r="DS127" s="895"/>
      <c r="DT127" s="895"/>
      <c r="DU127" s="895"/>
      <c r="DV127" s="872" t="s">
        <v>
433</v>
      </c>
      <c r="DW127" s="872"/>
      <c r="DX127" s="872"/>
      <c r="DY127" s="872"/>
      <c r="DZ127" s="873"/>
    </row>
    <row r="128" spans="1:130" s="246" customFormat="1" ht="26.25" customHeight="1" thickBot="1" x14ac:dyDescent="0.25">
      <c r="A128" s="874" t="s">
        <v>
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483</v>
      </c>
      <c r="X128" s="876"/>
      <c r="Y128" s="876"/>
      <c r="Z128" s="877"/>
      <c r="AA128" s="878">
        <v>
857920</v>
      </c>
      <c r="AB128" s="879"/>
      <c r="AC128" s="879"/>
      <c r="AD128" s="879"/>
      <c r="AE128" s="880"/>
      <c r="AF128" s="881">
        <v>
910493</v>
      </c>
      <c r="AG128" s="879"/>
      <c r="AH128" s="879"/>
      <c r="AI128" s="879"/>
      <c r="AJ128" s="880"/>
      <c r="AK128" s="881">
        <v>
871116</v>
      </c>
      <c r="AL128" s="879"/>
      <c r="AM128" s="879"/>
      <c r="AN128" s="879"/>
      <c r="AO128" s="880"/>
      <c r="AP128" s="882"/>
      <c r="AQ128" s="883"/>
      <c r="AR128" s="883"/>
      <c r="AS128" s="883"/>
      <c r="AT128" s="884"/>
      <c r="AU128" s="282"/>
      <c r="AV128" s="282"/>
      <c r="AW128" s="282"/>
      <c r="AX128" s="885" t="s">
        <v>
484</v>
      </c>
      <c r="AY128" s="886"/>
      <c r="AZ128" s="886"/>
      <c r="BA128" s="886"/>
      <c r="BB128" s="886"/>
      <c r="BC128" s="886"/>
      <c r="BD128" s="886"/>
      <c r="BE128" s="887"/>
      <c r="BF128" s="864" t="s">
        <v>
130</v>
      </c>
      <c r="BG128" s="865"/>
      <c r="BH128" s="865"/>
      <c r="BI128" s="865"/>
      <c r="BJ128" s="865"/>
      <c r="BK128" s="865"/>
      <c r="BL128" s="888"/>
      <c r="BM128" s="864">
        <v>
12.3</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485</v>
      </c>
      <c r="CQ128" s="806"/>
      <c r="CR128" s="806"/>
      <c r="CS128" s="806"/>
      <c r="CT128" s="806"/>
      <c r="CU128" s="806"/>
      <c r="CV128" s="806"/>
      <c r="CW128" s="806"/>
      <c r="CX128" s="806"/>
      <c r="CY128" s="806"/>
      <c r="CZ128" s="806"/>
      <c r="DA128" s="806"/>
      <c r="DB128" s="806"/>
      <c r="DC128" s="806"/>
      <c r="DD128" s="806"/>
      <c r="DE128" s="806"/>
      <c r="DF128" s="807"/>
      <c r="DG128" s="868" t="s">
        <v>
130</v>
      </c>
      <c r="DH128" s="869"/>
      <c r="DI128" s="869"/>
      <c r="DJ128" s="869"/>
      <c r="DK128" s="869"/>
      <c r="DL128" s="869" t="s">
        <v>
130</v>
      </c>
      <c r="DM128" s="869"/>
      <c r="DN128" s="869"/>
      <c r="DO128" s="869"/>
      <c r="DP128" s="869"/>
      <c r="DQ128" s="869" t="s">
        <v>
130</v>
      </c>
      <c r="DR128" s="869"/>
      <c r="DS128" s="869"/>
      <c r="DT128" s="869"/>
      <c r="DU128" s="869"/>
      <c r="DV128" s="870" t="s">
        <v>
130</v>
      </c>
      <c r="DW128" s="870"/>
      <c r="DX128" s="870"/>
      <c r="DY128" s="870"/>
      <c r="DZ128" s="871"/>
    </row>
    <row r="129" spans="1:131" s="246" customFormat="1" ht="26.25" customHeight="1" x14ac:dyDescent="0.2">
      <c r="A129" s="852" t="s">
        <v>
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486</v>
      </c>
      <c r="X129" s="855"/>
      <c r="Y129" s="855"/>
      <c r="Z129" s="856"/>
      <c r="AA129" s="857">
        <v>
22589941</v>
      </c>
      <c r="AB129" s="858"/>
      <c r="AC129" s="858"/>
      <c r="AD129" s="858"/>
      <c r="AE129" s="859"/>
      <c r="AF129" s="860">
        <v>
22424521</v>
      </c>
      <c r="AG129" s="858"/>
      <c r="AH129" s="858"/>
      <c r="AI129" s="858"/>
      <c r="AJ129" s="859"/>
      <c r="AK129" s="860">
        <v>
22139864</v>
      </c>
      <c r="AL129" s="858"/>
      <c r="AM129" s="858"/>
      <c r="AN129" s="858"/>
      <c r="AO129" s="859"/>
      <c r="AP129" s="861"/>
      <c r="AQ129" s="862"/>
      <c r="AR129" s="862"/>
      <c r="AS129" s="862"/>
      <c r="AT129" s="863"/>
      <c r="AU129" s="284"/>
      <c r="AV129" s="284"/>
      <c r="AW129" s="284"/>
      <c r="AX129" s="827" t="s">
        <v>
487</v>
      </c>
      <c r="AY129" s="828"/>
      <c r="AZ129" s="828"/>
      <c r="BA129" s="828"/>
      <c r="BB129" s="828"/>
      <c r="BC129" s="828"/>
      <c r="BD129" s="828"/>
      <c r="BE129" s="829"/>
      <c r="BF129" s="847" t="s">
        <v>
130</v>
      </c>
      <c r="BG129" s="848"/>
      <c r="BH129" s="848"/>
      <c r="BI129" s="848"/>
      <c r="BJ129" s="848"/>
      <c r="BK129" s="848"/>
      <c r="BL129" s="849"/>
      <c r="BM129" s="847">
        <v>
17.3</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489</v>
      </c>
      <c r="X130" s="855"/>
      <c r="Y130" s="855"/>
      <c r="Z130" s="856"/>
      <c r="AA130" s="857">
        <v>
1405406</v>
      </c>
      <c r="AB130" s="858"/>
      <c r="AC130" s="858"/>
      <c r="AD130" s="858"/>
      <c r="AE130" s="859"/>
      <c r="AF130" s="860">
        <v>
1417382</v>
      </c>
      <c r="AG130" s="858"/>
      <c r="AH130" s="858"/>
      <c r="AI130" s="858"/>
      <c r="AJ130" s="859"/>
      <c r="AK130" s="860">
        <v>
1372718</v>
      </c>
      <c r="AL130" s="858"/>
      <c r="AM130" s="858"/>
      <c r="AN130" s="858"/>
      <c r="AO130" s="859"/>
      <c r="AP130" s="861"/>
      <c r="AQ130" s="862"/>
      <c r="AR130" s="862"/>
      <c r="AS130" s="862"/>
      <c r="AT130" s="863"/>
      <c r="AU130" s="284"/>
      <c r="AV130" s="284"/>
      <c r="AW130" s="284"/>
      <c r="AX130" s="827" t="s">
        <v>
490</v>
      </c>
      <c r="AY130" s="828"/>
      <c r="AZ130" s="828"/>
      <c r="BA130" s="828"/>
      <c r="BB130" s="828"/>
      <c r="BC130" s="828"/>
      <c r="BD130" s="828"/>
      <c r="BE130" s="829"/>
      <c r="BF130" s="830">
        <v>
2.5</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491</v>
      </c>
      <c r="X131" s="838"/>
      <c r="Y131" s="838"/>
      <c r="Z131" s="839"/>
      <c r="AA131" s="840">
        <v>
21184535</v>
      </c>
      <c r="AB131" s="841"/>
      <c r="AC131" s="841"/>
      <c r="AD131" s="841"/>
      <c r="AE131" s="842"/>
      <c r="AF131" s="843">
        <v>
21007139</v>
      </c>
      <c r="AG131" s="841"/>
      <c r="AH131" s="841"/>
      <c r="AI131" s="841"/>
      <c r="AJ131" s="842"/>
      <c r="AK131" s="843">
        <v>
20767146</v>
      </c>
      <c r="AL131" s="841"/>
      <c r="AM131" s="841"/>
      <c r="AN131" s="841"/>
      <c r="AO131" s="842"/>
      <c r="AP131" s="844"/>
      <c r="AQ131" s="845"/>
      <c r="AR131" s="845"/>
      <c r="AS131" s="845"/>
      <c r="AT131" s="846"/>
      <c r="AU131" s="284"/>
      <c r="AV131" s="284"/>
      <c r="AW131" s="284"/>
      <c r="AX131" s="805" t="s">
        <v>
492</v>
      </c>
      <c r="AY131" s="806"/>
      <c r="AZ131" s="806"/>
      <c r="BA131" s="806"/>
      <c r="BB131" s="806"/>
      <c r="BC131" s="806"/>
      <c r="BD131" s="806"/>
      <c r="BE131" s="807"/>
      <c r="BF131" s="808">
        <v>
7.6</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494</v>
      </c>
      <c r="W132" s="818"/>
      <c r="X132" s="818"/>
      <c r="Y132" s="818"/>
      <c r="Z132" s="819"/>
      <c r="AA132" s="820">
        <v>
2.662300589</v>
      </c>
      <c r="AB132" s="821"/>
      <c r="AC132" s="821"/>
      <c r="AD132" s="821"/>
      <c r="AE132" s="822"/>
      <c r="AF132" s="823">
        <v>
2.4504621979999999</v>
      </c>
      <c r="AG132" s="821"/>
      <c r="AH132" s="821"/>
      <c r="AI132" s="821"/>
      <c r="AJ132" s="822"/>
      <c r="AK132" s="823">
        <v>
2.4730215699999998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495</v>
      </c>
      <c r="W133" s="797"/>
      <c r="X133" s="797"/>
      <c r="Y133" s="797"/>
      <c r="Z133" s="798"/>
      <c r="AA133" s="799">
        <v>
3</v>
      </c>
      <c r="AB133" s="800"/>
      <c r="AC133" s="800"/>
      <c r="AD133" s="800"/>
      <c r="AE133" s="801"/>
      <c r="AF133" s="799">
        <v>
2.8</v>
      </c>
      <c r="AG133" s="800"/>
      <c r="AH133" s="800"/>
      <c r="AI133" s="800"/>
      <c r="AJ133" s="801"/>
      <c r="AK133" s="799">
        <v>
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3wuBMEEmXfqb7iNfBlS+ZqLLxb59gJIISy2veBTYamzuuXXjPoK+KFjKv+mjC67XDc7qCpFP3lLmP6SV/MDXAg==" saltValue="0KoNhRxuKWlsg57uQF0d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vnBHX19Y1gg1X4lWhWlOmNjfKLgiDC31sPjf6EqxHD8gmx82dZT6XrOaYxiB+GikySc2AuPpRKiQywBMRMgMw==" saltValue="EZ+wpdseKmWC0+4uEISf8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FVhnVLCFhKfJclVyRBcRpzRolD3Dfh+l3J1u1EudCoiBu5eJ/N+nLbg3IqMGqdH3j28C4E14kXHCcDk5g3Ynw==" saltValue="zEv4eYrK4Yg5jAY546eXJ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499</v>
      </c>
      <c r="AP7" s="303"/>
      <c r="AQ7" s="304" t="s">
        <v>
500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501</v>
      </c>
      <c r="AQ8" s="310" t="s">
        <v>
502</v>
      </c>
      <c r="AR8" s="311" t="s">
        <v>
503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504</v>
      </c>
      <c r="AL9" s="1227"/>
      <c r="AM9" s="1227"/>
      <c r="AN9" s="1228"/>
      <c r="AO9" s="312">
        <v>
6163736</v>
      </c>
      <c r="AP9" s="312">
        <v>
50754</v>
      </c>
      <c r="AQ9" s="313">
        <v>
56739</v>
      </c>
      <c r="AR9" s="314">
        <v>
-10.5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505</v>
      </c>
      <c r="AL10" s="1227"/>
      <c r="AM10" s="1227"/>
      <c r="AN10" s="1228"/>
      <c r="AO10" s="315">
        <v>
121151</v>
      </c>
      <c r="AP10" s="315">
        <v>
998</v>
      </c>
      <c r="AQ10" s="316">
        <v>
3644</v>
      </c>
      <c r="AR10" s="317">
        <v>
-72.599999999999994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506</v>
      </c>
      <c r="AL11" s="1227"/>
      <c r="AM11" s="1227"/>
      <c r="AN11" s="1228"/>
      <c r="AO11" s="315">
        <v>
51668</v>
      </c>
      <c r="AP11" s="315">
        <v>
425</v>
      </c>
      <c r="AQ11" s="316">
        <v>
3408</v>
      </c>
      <c r="AR11" s="317">
        <v>
-87.5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507</v>
      </c>
      <c r="AL12" s="1227"/>
      <c r="AM12" s="1227"/>
      <c r="AN12" s="1228"/>
      <c r="AO12" s="315">
        <v>
41589</v>
      </c>
      <c r="AP12" s="315">
        <v>
342</v>
      </c>
      <c r="AQ12" s="316">
        <v>
508</v>
      </c>
      <c r="AR12" s="317">
        <v>
-32.700000000000003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508</v>
      </c>
      <c r="AL13" s="1227"/>
      <c r="AM13" s="1227"/>
      <c r="AN13" s="1228"/>
      <c r="AO13" s="315" t="s">
        <v>
509</v>
      </c>
      <c r="AP13" s="315" t="s">
        <v>
509</v>
      </c>
      <c r="AQ13" s="316">
        <v>
12</v>
      </c>
      <c r="AR13" s="317" t="s">
        <v>
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510</v>
      </c>
      <c r="AL14" s="1227"/>
      <c r="AM14" s="1227"/>
      <c r="AN14" s="1228"/>
      <c r="AO14" s="315">
        <v>
453480</v>
      </c>
      <c r="AP14" s="315">
        <v>
3734</v>
      </c>
      <c r="AQ14" s="316">
        <v>
2329</v>
      </c>
      <c r="AR14" s="317">
        <v>
60.3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511</v>
      </c>
      <c r="AL15" s="1227"/>
      <c r="AM15" s="1227"/>
      <c r="AN15" s="1228"/>
      <c r="AO15" s="315">
        <v>
59519</v>
      </c>
      <c r="AP15" s="315">
        <v>
490</v>
      </c>
      <c r="AQ15" s="316">
        <v>
1096</v>
      </c>
      <c r="AR15" s="317">
        <v>
-55.3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512</v>
      </c>
      <c r="AL16" s="1230"/>
      <c r="AM16" s="1230"/>
      <c r="AN16" s="1231"/>
      <c r="AO16" s="315">
        <v>
-212199</v>
      </c>
      <c r="AP16" s="315">
        <v>
-1747</v>
      </c>
      <c r="AQ16" s="316">
        <v>
-4593</v>
      </c>
      <c r="AR16" s="317">
        <v>
-62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191</v>
      </c>
      <c r="AL17" s="1230"/>
      <c r="AM17" s="1230"/>
      <c r="AN17" s="1231"/>
      <c r="AO17" s="315">
        <v>
6678944</v>
      </c>
      <c r="AP17" s="315">
        <v>
54997</v>
      </c>
      <c r="AQ17" s="316">
        <v>
63141</v>
      </c>
      <c r="AR17" s="317">
        <v>
-12.9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514</v>
      </c>
      <c r="AP20" s="323" t="s">
        <v>
515</v>
      </c>
      <c r="AQ20" s="324" t="s">
        <v>
516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517</v>
      </c>
      <c r="AL21" s="1224"/>
      <c r="AM21" s="1224"/>
      <c r="AN21" s="1225"/>
      <c r="AO21" s="327">
        <v>
5.14</v>
      </c>
      <c r="AP21" s="328">
        <v>
6</v>
      </c>
      <c r="AQ21" s="329">
        <v>
-0.86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518</v>
      </c>
      <c r="AL22" s="1224"/>
      <c r="AM22" s="1224"/>
      <c r="AN22" s="1225"/>
      <c r="AO22" s="332">
        <v>
99.3</v>
      </c>
      <c r="AP22" s="333">
        <v>
99.5</v>
      </c>
      <c r="AQ22" s="334">
        <v>
-0.2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499</v>
      </c>
      <c r="AP30" s="303"/>
      <c r="AQ30" s="304" t="s">
        <v>
500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501</v>
      </c>
      <c r="AQ31" s="310" t="s">
        <v>
502</v>
      </c>
      <c r="AR31" s="311" t="s">
        <v>
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522</v>
      </c>
      <c r="AL32" s="1215"/>
      <c r="AM32" s="1215"/>
      <c r="AN32" s="1216"/>
      <c r="AO32" s="342">
        <v>
2503253</v>
      </c>
      <c r="AP32" s="342">
        <v>
20613</v>
      </c>
      <c r="AQ32" s="343">
        <v>
32265</v>
      </c>
      <c r="AR32" s="344">
        <v>
-36.1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523</v>
      </c>
      <c r="AL33" s="1215"/>
      <c r="AM33" s="1215"/>
      <c r="AN33" s="1216"/>
      <c r="AO33" s="342" t="s">
        <v>
509</v>
      </c>
      <c r="AP33" s="342" t="s">
        <v>
509</v>
      </c>
      <c r="AQ33" s="343">
        <v>
1</v>
      </c>
      <c r="AR33" s="344" t="s">
        <v>
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524</v>
      </c>
      <c r="AL34" s="1215"/>
      <c r="AM34" s="1215"/>
      <c r="AN34" s="1216"/>
      <c r="AO34" s="342" t="s">
        <v>
509</v>
      </c>
      <c r="AP34" s="342" t="s">
        <v>
509</v>
      </c>
      <c r="AQ34" s="343">
        <v>
32</v>
      </c>
      <c r="AR34" s="344" t="s">
        <v>
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525</v>
      </c>
      <c r="AL35" s="1215"/>
      <c r="AM35" s="1215"/>
      <c r="AN35" s="1216"/>
      <c r="AO35" s="342">
        <v>
95835</v>
      </c>
      <c r="AP35" s="342">
        <v>
789</v>
      </c>
      <c r="AQ35" s="343">
        <v>
6764</v>
      </c>
      <c r="AR35" s="344">
        <v>
-88.3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526</v>
      </c>
      <c r="AL36" s="1215"/>
      <c r="AM36" s="1215"/>
      <c r="AN36" s="1216"/>
      <c r="AO36" s="342">
        <v>
35793</v>
      </c>
      <c r="AP36" s="342">
        <v>
295</v>
      </c>
      <c r="AQ36" s="343">
        <v>
1228</v>
      </c>
      <c r="AR36" s="344">
        <v>
-76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527</v>
      </c>
      <c r="AL37" s="1215"/>
      <c r="AM37" s="1215"/>
      <c r="AN37" s="1216"/>
      <c r="AO37" s="342">
        <v>
122529</v>
      </c>
      <c r="AP37" s="342">
        <v>
1009</v>
      </c>
      <c r="AQ37" s="343">
        <v>
1060</v>
      </c>
      <c r="AR37" s="344">
        <v>
-4.8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528</v>
      </c>
      <c r="AL38" s="1218"/>
      <c r="AM38" s="1218"/>
      <c r="AN38" s="1219"/>
      <c r="AO38" s="345" t="s">
        <v>
509</v>
      </c>
      <c r="AP38" s="345" t="s">
        <v>
509</v>
      </c>
      <c r="AQ38" s="346">
        <v>
1</v>
      </c>
      <c r="AR38" s="334" t="s">
        <v>
509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529</v>
      </c>
      <c r="AL39" s="1218"/>
      <c r="AM39" s="1218"/>
      <c r="AN39" s="1219"/>
      <c r="AO39" s="342">
        <v>
-871116</v>
      </c>
      <c r="AP39" s="342">
        <v>
-7173</v>
      </c>
      <c r="AQ39" s="343">
        <v>
-6969</v>
      </c>
      <c r="AR39" s="344">
        <v>
2.9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530</v>
      </c>
      <c r="AL40" s="1215"/>
      <c r="AM40" s="1215"/>
      <c r="AN40" s="1216"/>
      <c r="AO40" s="342">
        <v>
-1372718</v>
      </c>
      <c r="AP40" s="342">
        <v>
-11303</v>
      </c>
      <c r="AQ40" s="343">
        <v>
-26451</v>
      </c>
      <c r="AR40" s="344">
        <v>
-57.3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303</v>
      </c>
      <c r="AL41" s="1221"/>
      <c r="AM41" s="1221"/>
      <c r="AN41" s="1222"/>
      <c r="AO41" s="342">
        <v>
513576</v>
      </c>
      <c r="AP41" s="342">
        <v>
4229</v>
      </c>
      <c r="AQ41" s="343">
        <v>
7931</v>
      </c>
      <c r="AR41" s="344">
        <v>
-46.7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499</v>
      </c>
      <c r="AN49" s="1209" t="s">
        <v>
534</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535</v>
      </c>
      <c r="AO50" s="359" t="s">
        <v>
536</v>
      </c>
      <c r="AP50" s="360" t="s">
        <v>
537</v>
      </c>
      <c r="AQ50" s="361" t="s">
        <v>
538</v>
      </c>
      <c r="AR50" s="362" t="s">
        <v>
539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540</v>
      </c>
      <c r="AL51" s="355"/>
      <c r="AM51" s="363">
        <v>
2103175</v>
      </c>
      <c r="AN51" s="364">
        <v>
17910</v>
      </c>
      <c r="AO51" s="365">
        <v>
-49.6</v>
      </c>
      <c r="AP51" s="366">
        <v>
53605</v>
      </c>
      <c r="AQ51" s="367">
        <v>
5.4</v>
      </c>
      <c r="AR51" s="368">
        <v>
-55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541</v>
      </c>
      <c r="AM52" s="371">
        <v>
1637278</v>
      </c>
      <c r="AN52" s="372">
        <v>
13943</v>
      </c>
      <c r="AO52" s="373">
        <v>
-45.5</v>
      </c>
      <c r="AP52" s="374">
        <v>
28343</v>
      </c>
      <c r="AQ52" s="375">
        <v>
11.7</v>
      </c>
      <c r="AR52" s="376">
        <v>
-57.2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542</v>
      </c>
      <c r="AL53" s="355"/>
      <c r="AM53" s="363">
        <v>
2827445</v>
      </c>
      <c r="AN53" s="364">
        <v>
23966</v>
      </c>
      <c r="AO53" s="365">
        <v>
33.799999999999997</v>
      </c>
      <c r="AP53" s="366">
        <v>
58051</v>
      </c>
      <c r="AQ53" s="367">
        <v>
8.3000000000000007</v>
      </c>
      <c r="AR53" s="368">
        <v>
25.5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541</v>
      </c>
      <c r="AM54" s="371">
        <v>
2112206</v>
      </c>
      <c r="AN54" s="372">
        <v>
17903</v>
      </c>
      <c r="AO54" s="373">
        <v>
28.4</v>
      </c>
      <c r="AP54" s="374">
        <v>
32143</v>
      </c>
      <c r="AQ54" s="375">
        <v>
13.4</v>
      </c>
      <c r="AR54" s="376">
        <v>
15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543</v>
      </c>
      <c r="AL55" s="355"/>
      <c r="AM55" s="363">
        <v>
3773311</v>
      </c>
      <c r="AN55" s="364">
        <v>
31613</v>
      </c>
      <c r="AO55" s="365">
        <v>
31.9</v>
      </c>
      <c r="AP55" s="366">
        <v>
40879</v>
      </c>
      <c r="AQ55" s="367">
        <v>
-29.6</v>
      </c>
      <c r="AR55" s="368">
        <v>
61.5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541</v>
      </c>
      <c r="AM56" s="371">
        <v>
2198462</v>
      </c>
      <c r="AN56" s="372">
        <v>
18419</v>
      </c>
      <c r="AO56" s="373">
        <v>
2.9</v>
      </c>
      <c r="AP56" s="374">
        <v>
24087</v>
      </c>
      <c r="AQ56" s="375">
        <v>
-25.1</v>
      </c>
      <c r="AR56" s="376">
        <v>
28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544</v>
      </c>
      <c r="AL57" s="355"/>
      <c r="AM57" s="363">
        <v>
2628882</v>
      </c>
      <c r="AN57" s="364">
        <v>
21859</v>
      </c>
      <c r="AO57" s="365">
        <v>
-30.9</v>
      </c>
      <c r="AP57" s="366">
        <v>
42651</v>
      </c>
      <c r="AQ57" s="367">
        <v>
4.3</v>
      </c>
      <c r="AR57" s="368">
        <v>
-35.200000000000003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541</v>
      </c>
      <c r="AM58" s="371">
        <v>
1789077</v>
      </c>
      <c r="AN58" s="372">
        <v>
14876</v>
      </c>
      <c r="AO58" s="373">
        <v>
-19.2</v>
      </c>
      <c r="AP58" s="374">
        <v>
22675</v>
      </c>
      <c r="AQ58" s="375">
        <v>
-5.9</v>
      </c>
      <c r="AR58" s="376">
        <v>
-13.3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545</v>
      </c>
      <c r="AL59" s="355"/>
      <c r="AM59" s="363">
        <v>
6537321</v>
      </c>
      <c r="AN59" s="364">
        <v>
53830</v>
      </c>
      <c r="AO59" s="365">
        <v>
146.30000000000001</v>
      </c>
      <c r="AP59" s="366">
        <v>
43226</v>
      </c>
      <c r="AQ59" s="367">
        <v>
1.3</v>
      </c>
      <c r="AR59" s="368">
        <v>
145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541</v>
      </c>
      <c r="AM60" s="371">
        <v>
2916428</v>
      </c>
      <c r="AN60" s="372">
        <v>
24015</v>
      </c>
      <c r="AO60" s="373">
        <v>
61.4</v>
      </c>
      <c r="AP60" s="374">
        <v>
22622</v>
      </c>
      <c r="AQ60" s="375">
        <v>
-0.2</v>
      </c>
      <c r="AR60" s="376">
        <v>
61.6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546</v>
      </c>
      <c r="AL61" s="377"/>
      <c r="AM61" s="378">
        <v>
3574027</v>
      </c>
      <c r="AN61" s="379">
        <v>
29836</v>
      </c>
      <c r="AO61" s="380">
        <v>
26.3</v>
      </c>
      <c r="AP61" s="381">
        <v>
47682</v>
      </c>
      <c r="AQ61" s="382">
        <v>
-2.1</v>
      </c>
      <c r="AR61" s="368">
        <v>
28.4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541</v>
      </c>
      <c r="AM62" s="371">
        <v>
2130690</v>
      </c>
      <c r="AN62" s="372">
        <v>
17831</v>
      </c>
      <c r="AO62" s="373">
        <v>
5.6</v>
      </c>
      <c r="AP62" s="374">
        <v>
25974</v>
      </c>
      <c r="AQ62" s="375">
        <v>
-1.2</v>
      </c>
      <c r="AR62" s="376">
        <v>
6.8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Ad4Y221h9NYB08lFcRKIUcqU6KGvafXD7ZGKWk09GWNlJzLNt4xfgkHtHCWjY19ADvx6Zpy4d+H6TvGtcpsywQ==" saltValue="g7vy49Aa3iE+Wwzcpuo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23vSwBqzzAXZ0S0zYa1AAXG+RsaCHdJ71nIKqKDdhPTEVQGP6aVvEnbchbcP8bVwnjlS+HZYY7mVRWf80TV3A==" saltValue="ek9vwVR3KS1sxh8PrU3aT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OAxAFudFzHak8gbc6+2o5IquhgWenkwAHNzSBTyhcwKIQwEglT/8M3eWokALNbBQlj996YF8rRr0hY4G1CNWA==" saltValue="ElgH8jgxPnlDrF6DqG1G4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550</v>
      </c>
      <c r="G46" s="8" t="s">
        <v>
551</v>
      </c>
      <c r="H46" s="8" t="s">
        <v>
552</v>
      </c>
      <c r="I46" s="8" t="s">
        <v>
553</v>
      </c>
      <c r="J46" s="9" t="s">
        <v>
554</v>
      </c>
    </row>
    <row r="47" spans="2:10" ht="57.75" customHeight="1" x14ac:dyDescent="0.2">
      <c r="B47" s="10"/>
      <c r="C47" s="1232" t="s">
        <v>
3</v>
      </c>
      <c r="D47" s="1232"/>
      <c r="E47" s="1233"/>
      <c r="F47" s="11">
        <v>
5.92</v>
      </c>
      <c r="G47" s="12">
        <v>
8.69</v>
      </c>
      <c r="H47" s="12">
        <v>
9.33</v>
      </c>
      <c r="I47" s="12">
        <v>
11.63</v>
      </c>
      <c r="J47" s="13">
        <v>
13.7</v>
      </c>
    </row>
    <row r="48" spans="2:10" ht="57.75" customHeight="1" x14ac:dyDescent="0.2">
      <c r="B48" s="14"/>
      <c r="C48" s="1234" t="s">
        <v>
4</v>
      </c>
      <c r="D48" s="1234"/>
      <c r="E48" s="1235"/>
      <c r="F48" s="15">
        <v>
7.28</v>
      </c>
      <c r="G48" s="16">
        <v>
7.1</v>
      </c>
      <c r="H48" s="16">
        <v>
8.85</v>
      </c>
      <c r="I48" s="16">
        <v>
10.99</v>
      </c>
      <c r="J48" s="17">
        <v>
8.1999999999999993</v>
      </c>
    </row>
    <row r="49" spans="2:10" ht="57.75" customHeight="1" thickBot="1" x14ac:dyDescent="0.25">
      <c r="B49" s="18"/>
      <c r="C49" s="1236" t="s">
        <v>
5</v>
      </c>
      <c r="D49" s="1236"/>
      <c r="E49" s="1237"/>
      <c r="F49" s="19">
        <v>
1.51</v>
      </c>
      <c r="G49" s="20">
        <v>
3.09</v>
      </c>
      <c r="H49" s="20">
        <v>
3</v>
      </c>
      <c r="I49" s="20">
        <v>
4.3099999999999996</v>
      </c>
      <c r="J49" s="21" t="s">
        <v>
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Z46KDswyq1ZV0fRCu227DVclNafBMcgVoPV66WEZXLsGLrZbIuYwA/keq+ME4wavPEvk2wsQ/5PGRNtmJWmw==" saltValue="39y7g+Sdw4mTyX6hFy0f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550</v>
      </c>
      <c r="G33" s="29" t="s">
        <v>
551</v>
      </c>
      <c r="H33" s="29" t="s">
        <v>
552</v>
      </c>
      <c r="I33" s="29" t="s">
        <v>
553</v>
      </c>
      <c r="J33" s="30" t="s">
        <v>
554</v>
      </c>
      <c r="K33" s="22"/>
      <c r="L33" s="22"/>
      <c r="M33" s="22"/>
      <c r="N33" s="22"/>
      <c r="O33" s="22"/>
      <c r="P33" s="22"/>
    </row>
    <row r="34" spans="1:16" ht="39" customHeight="1" x14ac:dyDescent="0.2">
      <c r="A34" s="22"/>
      <c r="B34" s="31"/>
      <c r="C34" s="1244" t="s">
        <v>
556</v>
      </c>
      <c r="D34" s="1244"/>
      <c r="E34" s="1245"/>
      <c r="F34" s="32">
        <v>
7.28</v>
      </c>
      <c r="G34" s="33">
        <v>
7.09</v>
      </c>
      <c r="H34" s="33">
        <v>
8.84</v>
      </c>
      <c r="I34" s="33">
        <v>
10.99</v>
      </c>
      <c r="J34" s="34">
        <v>
8.19</v>
      </c>
      <c r="K34" s="22"/>
      <c r="L34" s="22"/>
      <c r="M34" s="22"/>
      <c r="N34" s="22"/>
      <c r="O34" s="22"/>
      <c r="P34" s="22"/>
    </row>
    <row r="35" spans="1:16" ht="39" customHeight="1" x14ac:dyDescent="0.2">
      <c r="A35" s="22"/>
      <c r="B35" s="35"/>
      <c r="C35" s="1238" t="s">
        <v>
557</v>
      </c>
      <c r="D35" s="1239"/>
      <c r="E35" s="1240"/>
      <c r="F35" s="36">
        <v>
0.78</v>
      </c>
      <c r="G35" s="37">
        <v>
2.29</v>
      </c>
      <c r="H35" s="37">
        <v>
0.23</v>
      </c>
      <c r="I35" s="37">
        <v>
0.74</v>
      </c>
      <c r="J35" s="38">
        <v>
0.43</v>
      </c>
      <c r="K35" s="22"/>
      <c r="L35" s="22"/>
      <c r="M35" s="22"/>
      <c r="N35" s="22"/>
      <c r="O35" s="22"/>
      <c r="P35" s="22"/>
    </row>
    <row r="36" spans="1:16" ht="39" customHeight="1" x14ac:dyDescent="0.2">
      <c r="A36" s="22"/>
      <c r="B36" s="35"/>
      <c r="C36" s="1238" t="s">
        <v>
558</v>
      </c>
      <c r="D36" s="1239"/>
      <c r="E36" s="1240"/>
      <c r="F36" s="36">
        <v>
0.14000000000000001</v>
      </c>
      <c r="G36" s="37">
        <v>
0.14000000000000001</v>
      </c>
      <c r="H36" s="37">
        <v>
0.53</v>
      </c>
      <c r="I36" s="37">
        <v>
0.61</v>
      </c>
      <c r="J36" s="38">
        <v>
0.38</v>
      </c>
      <c r="K36" s="22"/>
      <c r="L36" s="22"/>
      <c r="M36" s="22"/>
      <c r="N36" s="22"/>
      <c r="O36" s="22"/>
      <c r="P36" s="22"/>
    </row>
    <row r="37" spans="1:16" ht="39" customHeight="1" x14ac:dyDescent="0.2">
      <c r="A37" s="22"/>
      <c r="B37" s="35"/>
      <c r="C37" s="1238" t="s">
        <v>
559</v>
      </c>
      <c r="D37" s="1239"/>
      <c r="E37" s="1240"/>
      <c r="F37" s="36">
        <v>
0.26</v>
      </c>
      <c r="G37" s="37">
        <v>
0.1</v>
      </c>
      <c r="H37" s="37">
        <v>
0.14000000000000001</v>
      </c>
      <c r="I37" s="37">
        <v>
0.28000000000000003</v>
      </c>
      <c r="J37" s="38">
        <v>
0.35</v>
      </c>
      <c r="K37" s="22"/>
      <c r="L37" s="22"/>
      <c r="M37" s="22"/>
      <c r="N37" s="22"/>
      <c r="O37" s="22"/>
      <c r="P37" s="22"/>
    </row>
    <row r="38" spans="1:16" ht="39" customHeight="1" x14ac:dyDescent="0.2">
      <c r="A38" s="22"/>
      <c r="B38" s="35"/>
      <c r="C38" s="1238" t="s">
        <v>
560</v>
      </c>
      <c r="D38" s="1239"/>
      <c r="E38" s="1240"/>
      <c r="F38" s="36">
        <v>
7.0000000000000007E-2</v>
      </c>
      <c r="G38" s="37">
        <v>
7.0000000000000007E-2</v>
      </c>
      <c r="H38" s="37">
        <v>
0.03</v>
      </c>
      <c r="I38" s="37">
        <v>
0.06</v>
      </c>
      <c r="J38" s="38">
        <v>
0.09</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561</v>
      </c>
      <c r="D42" s="1239"/>
      <c r="E42" s="1240"/>
      <c r="F42" s="36" t="s">
        <v>
509</v>
      </c>
      <c r="G42" s="37" t="s">
        <v>
509</v>
      </c>
      <c r="H42" s="37" t="s">
        <v>
509</v>
      </c>
      <c r="I42" s="37" t="s">
        <v>
509</v>
      </c>
      <c r="J42" s="38" t="s">
        <v>
509</v>
      </c>
      <c r="K42" s="22"/>
      <c r="L42" s="22"/>
      <c r="M42" s="22"/>
      <c r="N42" s="22"/>
      <c r="O42" s="22"/>
      <c r="P42" s="22"/>
    </row>
    <row r="43" spans="1:16" ht="39" customHeight="1" thickBot="1" x14ac:dyDescent="0.25">
      <c r="A43" s="22"/>
      <c r="B43" s="40"/>
      <c r="C43" s="1241" t="s">
        <v>
562</v>
      </c>
      <c r="D43" s="1242"/>
      <c r="E43" s="1243"/>
      <c r="F43" s="41" t="s">
        <v>
509</v>
      </c>
      <c r="G43" s="42" t="s">
        <v>
509</v>
      </c>
      <c r="H43" s="42" t="s">
        <v>
509</v>
      </c>
      <c r="I43" s="42" t="s">
        <v>
509</v>
      </c>
      <c r="J43" s="43" t="s">
        <v>
509</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mj27R4+nSLYpl4HLDwJSFE/NJXLlLvVUAuV3QdszgbLSBtvFB9f8MRuIPSQn7bFXF3cw1YyABQxBeHqCS8U0w==" saltValue="MqdqEvVIyJO9Ll2ekBB6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550</v>
      </c>
      <c r="L44" s="56" t="s">
        <v>
551</v>
      </c>
      <c r="M44" s="56" t="s">
        <v>
552</v>
      </c>
      <c r="N44" s="56" t="s">
        <v>
553</v>
      </c>
      <c r="O44" s="57" t="s">
        <v>
554</v>
      </c>
      <c r="P44" s="48"/>
      <c r="Q44" s="48"/>
      <c r="R44" s="48"/>
      <c r="S44" s="48"/>
      <c r="T44" s="48"/>
      <c r="U44" s="48"/>
    </row>
    <row r="45" spans="1:21" ht="30.75" customHeight="1" x14ac:dyDescent="0.2">
      <c r="A45" s="48"/>
      <c r="B45" s="1264" t="s">
        <v>
10</v>
      </c>
      <c r="C45" s="1265"/>
      <c r="D45" s="58"/>
      <c r="E45" s="1270" t="s">
        <v>
11</v>
      </c>
      <c r="F45" s="1270"/>
      <c r="G45" s="1270"/>
      <c r="H45" s="1270"/>
      <c r="I45" s="1270"/>
      <c r="J45" s="1271"/>
      <c r="K45" s="59">
        <v>
2938</v>
      </c>
      <c r="L45" s="60">
        <v>
2740</v>
      </c>
      <c r="M45" s="60">
        <v>
2672</v>
      </c>
      <c r="N45" s="60">
        <v>
2680</v>
      </c>
      <c r="O45" s="61">
        <v>
2503</v>
      </c>
      <c r="P45" s="48"/>
      <c r="Q45" s="48"/>
      <c r="R45" s="48"/>
      <c r="S45" s="48"/>
      <c r="T45" s="48"/>
      <c r="U45" s="48"/>
    </row>
    <row r="46" spans="1:21" ht="30.75" customHeight="1" x14ac:dyDescent="0.2">
      <c r="A46" s="48"/>
      <c r="B46" s="1266"/>
      <c r="C46" s="1267"/>
      <c r="D46" s="62"/>
      <c r="E46" s="1248" t="s">
        <v>
12</v>
      </c>
      <c r="F46" s="1248"/>
      <c r="G46" s="1248"/>
      <c r="H46" s="1248"/>
      <c r="I46" s="1248"/>
      <c r="J46" s="1249"/>
      <c r="K46" s="63" t="s">
        <v>
509</v>
      </c>
      <c r="L46" s="64" t="s">
        <v>
509</v>
      </c>
      <c r="M46" s="64" t="s">
        <v>
509</v>
      </c>
      <c r="N46" s="64" t="s">
        <v>
509</v>
      </c>
      <c r="O46" s="65" t="s">
        <v>
509</v>
      </c>
      <c r="P46" s="48"/>
      <c r="Q46" s="48"/>
      <c r="R46" s="48"/>
      <c r="S46" s="48"/>
      <c r="T46" s="48"/>
      <c r="U46" s="48"/>
    </row>
    <row r="47" spans="1:21" ht="30.75" customHeight="1" x14ac:dyDescent="0.2">
      <c r="A47" s="48"/>
      <c r="B47" s="1266"/>
      <c r="C47" s="1267"/>
      <c r="D47" s="62"/>
      <c r="E47" s="1248" t="s">
        <v>
13</v>
      </c>
      <c r="F47" s="1248"/>
      <c r="G47" s="1248"/>
      <c r="H47" s="1248"/>
      <c r="I47" s="1248"/>
      <c r="J47" s="1249"/>
      <c r="K47" s="63" t="s">
        <v>
509</v>
      </c>
      <c r="L47" s="64" t="s">
        <v>
509</v>
      </c>
      <c r="M47" s="64" t="s">
        <v>
509</v>
      </c>
      <c r="N47" s="64" t="s">
        <v>
509</v>
      </c>
      <c r="O47" s="65" t="s">
        <v>
509</v>
      </c>
      <c r="P47" s="48"/>
      <c r="Q47" s="48"/>
      <c r="R47" s="48"/>
      <c r="S47" s="48"/>
      <c r="T47" s="48"/>
      <c r="U47" s="48"/>
    </row>
    <row r="48" spans="1:21" ht="30.75" customHeight="1" x14ac:dyDescent="0.2">
      <c r="A48" s="48"/>
      <c r="B48" s="1266"/>
      <c r="C48" s="1267"/>
      <c r="D48" s="62"/>
      <c r="E48" s="1248" t="s">
        <v>
14</v>
      </c>
      <c r="F48" s="1248"/>
      <c r="G48" s="1248"/>
      <c r="H48" s="1248"/>
      <c r="I48" s="1248"/>
      <c r="J48" s="1249"/>
      <c r="K48" s="63">
        <v>
109</v>
      </c>
      <c r="L48" s="64">
        <v>
107</v>
      </c>
      <c r="M48" s="64">
        <v>
101</v>
      </c>
      <c r="N48" s="64">
        <v>
97</v>
      </c>
      <c r="O48" s="65">
        <v>
96</v>
      </c>
      <c r="P48" s="48"/>
      <c r="Q48" s="48"/>
      <c r="R48" s="48"/>
      <c r="S48" s="48"/>
      <c r="T48" s="48"/>
      <c r="U48" s="48"/>
    </row>
    <row r="49" spans="1:21" ht="30.75" customHeight="1" x14ac:dyDescent="0.2">
      <c r="A49" s="48"/>
      <c r="B49" s="1266"/>
      <c r="C49" s="1267"/>
      <c r="D49" s="62"/>
      <c r="E49" s="1248" t="s">
        <v>
15</v>
      </c>
      <c r="F49" s="1248"/>
      <c r="G49" s="1248"/>
      <c r="H49" s="1248"/>
      <c r="I49" s="1248"/>
      <c r="J49" s="1249"/>
      <c r="K49" s="63">
        <v>
40</v>
      </c>
      <c r="L49" s="64">
        <v>
39</v>
      </c>
      <c r="M49" s="64">
        <v>
42</v>
      </c>
      <c r="N49" s="64">
        <v>
40</v>
      </c>
      <c r="O49" s="65">
        <v>
36</v>
      </c>
      <c r="P49" s="48"/>
      <c r="Q49" s="48"/>
      <c r="R49" s="48"/>
      <c r="S49" s="48"/>
      <c r="T49" s="48"/>
      <c r="U49" s="48"/>
    </row>
    <row r="50" spans="1:21" ht="30.75" customHeight="1" x14ac:dyDescent="0.2">
      <c r="A50" s="48"/>
      <c r="B50" s="1266"/>
      <c r="C50" s="1267"/>
      <c r="D50" s="62"/>
      <c r="E50" s="1248" t="s">
        <v>
16</v>
      </c>
      <c r="F50" s="1248"/>
      <c r="G50" s="1248"/>
      <c r="H50" s="1248"/>
      <c r="I50" s="1248"/>
      <c r="J50" s="1249"/>
      <c r="K50" s="63">
        <v>
49</v>
      </c>
      <c r="L50" s="64">
        <v>
35</v>
      </c>
      <c r="M50" s="64">
        <v>
12</v>
      </c>
      <c r="N50" s="64">
        <v>
25</v>
      </c>
      <c r="O50" s="65">
        <v>
123</v>
      </c>
      <c r="P50" s="48"/>
      <c r="Q50" s="48"/>
      <c r="R50" s="48"/>
      <c r="S50" s="48"/>
      <c r="T50" s="48"/>
      <c r="U50" s="48"/>
    </row>
    <row r="51" spans="1:21" ht="30.75" customHeight="1" x14ac:dyDescent="0.2">
      <c r="A51" s="48"/>
      <c r="B51" s="1268"/>
      <c r="C51" s="1269"/>
      <c r="D51" s="66"/>
      <c r="E51" s="1248" t="s">
        <v>
17</v>
      </c>
      <c r="F51" s="1248"/>
      <c r="G51" s="1248"/>
      <c r="H51" s="1248"/>
      <c r="I51" s="1248"/>
      <c r="J51" s="1249"/>
      <c r="K51" s="63" t="s">
        <v>
509</v>
      </c>
      <c r="L51" s="64" t="s">
        <v>
509</v>
      </c>
      <c r="M51" s="64" t="s">
        <v>
509</v>
      </c>
      <c r="N51" s="64" t="s">
        <v>
509</v>
      </c>
      <c r="O51" s="65" t="s">
        <v>
509</v>
      </c>
      <c r="P51" s="48"/>
      <c r="Q51" s="48"/>
      <c r="R51" s="48"/>
      <c r="S51" s="48"/>
      <c r="T51" s="48"/>
      <c r="U51" s="48"/>
    </row>
    <row r="52" spans="1:21" ht="30.75" customHeight="1" x14ac:dyDescent="0.2">
      <c r="A52" s="48"/>
      <c r="B52" s="1246" t="s">
        <v>
18</v>
      </c>
      <c r="C52" s="1247"/>
      <c r="D52" s="66"/>
      <c r="E52" s="1248" t="s">
        <v>
19</v>
      </c>
      <c r="F52" s="1248"/>
      <c r="G52" s="1248"/>
      <c r="H52" s="1248"/>
      <c r="I52" s="1248"/>
      <c r="J52" s="1249"/>
      <c r="K52" s="63">
        <v>
2582</v>
      </c>
      <c r="L52" s="64">
        <v>
2206</v>
      </c>
      <c r="M52" s="64">
        <v>
2263</v>
      </c>
      <c r="N52" s="64">
        <v>
2327</v>
      </c>
      <c r="O52" s="65">
        <v>
2244</v>
      </c>
      <c r="P52" s="48"/>
      <c r="Q52" s="48"/>
      <c r="R52" s="48"/>
      <c r="S52" s="48"/>
      <c r="T52" s="48"/>
      <c r="U52" s="48"/>
    </row>
    <row r="53" spans="1:21" ht="30.75" customHeight="1" thickBot="1" x14ac:dyDescent="0.25">
      <c r="A53" s="48"/>
      <c r="B53" s="1250" t="s">
        <v>
20</v>
      </c>
      <c r="C53" s="1251"/>
      <c r="D53" s="67"/>
      <c r="E53" s="1252" t="s">
        <v>
21</v>
      </c>
      <c r="F53" s="1252"/>
      <c r="G53" s="1252"/>
      <c r="H53" s="1252"/>
      <c r="I53" s="1252"/>
      <c r="J53" s="1253"/>
      <c r="K53" s="68">
        <v>
554</v>
      </c>
      <c r="L53" s="69">
        <v>
715</v>
      </c>
      <c r="M53" s="69">
        <v>
564</v>
      </c>
      <c r="N53" s="69">
        <v>
515</v>
      </c>
      <c r="O53" s="70">
        <v>
514</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563</v>
      </c>
      <c r="L56" s="80" t="s">
        <v>
564</v>
      </c>
      <c r="M56" s="80" t="s">
        <v>
565</v>
      </c>
      <c r="N56" s="80" t="s">
        <v>
566</v>
      </c>
      <c r="O56" s="81" t="s">
        <v>
567</v>
      </c>
      <c r="P56" s="48"/>
      <c r="Q56" s="48"/>
      <c r="R56" s="48"/>
      <c r="S56" s="48"/>
      <c r="T56" s="48"/>
      <c r="U56" s="48"/>
    </row>
    <row r="57" spans="1:21" ht="31.5" customHeight="1" x14ac:dyDescent="0.2">
      <c r="B57" s="1254" t="s">
        <v>
24</v>
      </c>
      <c r="C57" s="1255"/>
      <c r="D57" s="1258" t="s">
        <v>
25</v>
      </c>
      <c r="E57" s="1259"/>
      <c r="F57" s="1259"/>
      <c r="G57" s="1259"/>
      <c r="H57" s="1259"/>
      <c r="I57" s="1259"/>
      <c r="J57" s="1260"/>
      <c r="K57" s="82" t="s">
        <v>
590</v>
      </c>
      <c r="L57" s="83" t="s">
        <v>
590</v>
      </c>
      <c r="M57" s="83" t="s">
        <v>
590</v>
      </c>
      <c r="N57" s="83" t="s">
        <v>
590</v>
      </c>
      <c r="O57" s="84" t="s">
        <v>
590</v>
      </c>
    </row>
    <row r="58" spans="1:21" ht="31.5" customHeight="1" thickBot="1" x14ac:dyDescent="0.25">
      <c r="B58" s="1256"/>
      <c r="C58" s="1257"/>
      <c r="D58" s="1261" t="s">
        <v>
26</v>
      </c>
      <c r="E58" s="1262"/>
      <c r="F58" s="1262"/>
      <c r="G58" s="1262"/>
      <c r="H58" s="1262"/>
      <c r="I58" s="1262"/>
      <c r="J58" s="1263"/>
      <c r="K58" s="85" t="s">
        <v>
590</v>
      </c>
      <c r="L58" s="86" t="s">
        <v>
590</v>
      </c>
      <c r="M58" s="86" t="s">
        <v>
590</v>
      </c>
      <c r="N58" s="86" t="s">
        <v>
590</v>
      </c>
      <c r="O58" s="87" t="s">
        <v>
590</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o1lIs0TxP68Sbst6Q0v5/8xgSRSjj383vnlWEICP6kovobDj+LHoR5XYdESVmn3DAm5UHpZw7Rk41T/cp7//A==" saltValue="fT/N35PvtoAJF4RNLBM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550</v>
      </c>
      <c r="J40" s="99" t="s">
        <v>
551</v>
      </c>
      <c r="K40" s="99" t="s">
        <v>
552</v>
      </c>
      <c r="L40" s="99" t="s">
        <v>
553</v>
      </c>
      <c r="M40" s="100" t="s">
        <v>
554</v>
      </c>
    </row>
    <row r="41" spans="2:13" ht="27.75" customHeight="1" x14ac:dyDescent="0.2">
      <c r="B41" s="1284" t="s">
        <v>
29</v>
      </c>
      <c r="C41" s="1285"/>
      <c r="D41" s="101"/>
      <c r="E41" s="1286" t="s">
        <v>
30</v>
      </c>
      <c r="F41" s="1286"/>
      <c r="G41" s="1286"/>
      <c r="H41" s="1287"/>
      <c r="I41" s="102">
        <v>
28186</v>
      </c>
      <c r="J41" s="103">
        <v>
26145</v>
      </c>
      <c r="K41" s="103">
        <v>
24201</v>
      </c>
      <c r="L41" s="103">
        <v>
21915</v>
      </c>
      <c r="M41" s="104">
        <v>
21511</v>
      </c>
    </row>
    <row r="42" spans="2:13" ht="27.75" customHeight="1" x14ac:dyDescent="0.2">
      <c r="B42" s="1274"/>
      <c r="C42" s="1275"/>
      <c r="D42" s="105"/>
      <c r="E42" s="1278" t="s">
        <v>
31</v>
      </c>
      <c r="F42" s="1278"/>
      <c r="G42" s="1278"/>
      <c r="H42" s="1279"/>
      <c r="I42" s="106">
        <v>
2066</v>
      </c>
      <c r="J42" s="107">
        <v>
2132</v>
      </c>
      <c r="K42" s="107">
        <v>
1623</v>
      </c>
      <c r="L42" s="107">
        <v>
1661</v>
      </c>
      <c r="M42" s="108">
        <v>
943</v>
      </c>
    </row>
    <row r="43" spans="2:13" ht="27.75" customHeight="1" x14ac:dyDescent="0.2">
      <c r="B43" s="1274"/>
      <c r="C43" s="1275"/>
      <c r="D43" s="105"/>
      <c r="E43" s="1278" t="s">
        <v>
32</v>
      </c>
      <c r="F43" s="1278"/>
      <c r="G43" s="1278"/>
      <c r="H43" s="1279"/>
      <c r="I43" s="106">
        <v>
1190</v>
      </c>
      <c r="J43" s="107">
        <v>
1119</v>
      </c>
      <c r="K43" s="107">
        <v>
1055</v>
      </c>
      <c r="L43" s="107">
        <v>
987</v>
      </c>
      <c r="M43" s="108">
        <v>
917</v>
      </c>
    </row>
    <row r="44" spans="2:13" ht="27.75" customHeight="1" x14ac:dyDescent="0.2">
      <c r="B44" s="1274"/>
      <c r="C44" s="1275"/>
      <c r="D44" s="105"/>
      <c r="E44" s="1278" t="s">
        <v>
33</v>
      </c>
      <c r="F44" s="1278"/>
      <c r="G44" s="1278"/>
      <c r="H44" s="1279"/>
      <c r="I44" s="106">
        <v>
260</v>
      </c>
      <c r="J44" s="107">
        <v>
215</v>
      </c>
      <c r="K44" s="107">
        <v>
172</v>
      </c>
      <c r="L44" s="107">
        <v>
133</v>
      </c>
      <c r="M44" s="108">
        <v>
1012</v>
      </c>
    </row>
    <row r="45" spans="2:13" ht="27.75" customHeight="1" x14ac:dyDescent="0.2">
      <c r="B45" s="1274"/>
      <c r="C45" s="1275"/>
      <c r="D45" s="105"/>
      <c r="E45" s="1278" t="s">
        <v>
34</v>
      </c>
      <c r="F45" s="1278"/>
      <c r="G45" s="1278"/>
      <c r="H45" s="1279"/>
      <c r="I45" s="106">
        <v>
3796</v>
      </c>
      <c r="J45" s="107">
        <v>
3823</v>
      </c>
      <c r="K45" s="107">
        <v>
3885</v>
      </c>
      <c r="L45" s="107">
        <v>
3836</v>
      </c>
      <c r="M45" s="108">
        <v>
3928</v>
      </c>
    </row>
    <row r="46" spans="2:13" ht="27.75" customHeight="1" x14ac:dyDescent="0.2">
      <c r="B46" s="1274"/>
      <c r="C46" s="1275"/>
      <c r="D46" s="109"/>
      <c r="E46" s="1278" t="s">
        <v>
35</v>
      </c>
      <c r="F46" s="1278"/>
      <c r="G46" s="1278"/>
      <c r="H46" s="1279"/>
      <c r="I46" s="106" t="s">
        <v>
509</v>
      </c>
      <c r="J46" s="107" t="s">
        <v>
509</v>
      </c>
      <c r="K46" s="107" t="s">
        <v>
509</v>
      </c>
      <c r="L46" s="107" t="s">
        <v>
509</v>
      </c>
      <c r="M46" s="108" t="s">
        <v>
509</v>
      </c>
    </row>
    <row r="47" spans="2:13" ht="27.75" customHeight="1" x14ac:dyDescent="0.2">
      <c r="B47" s="1274"/>
      <c r="C47" s="1275"/>
      <c r="D47" s="110"/>
      <c r="E47" s="1288" t="s">
        <v>
36</v>
      </c>
      <c r="F47" s="1289"/>
      <c r="G47" s="1289"/>
      <c r="H47" s="1290"/>
      <c r="I47" s="106" t="s">
        <v>
509</v>
      </c>
      <c r="J47" s="107" t="s">
        <v>
509</v>
      </c>
      <c r="K47" s="107" t="s">
        <v>
509</v>
      </c>
      <c r="L47" s="107" t="s">
        <v>
509</v>
      </c>
      <c r="M47" s="108" t="s">
        <v>
509</v>
      </c>
    </row>
    <row r="48" spans="2:13" ht="27.75" customHeight="1" x14ac:dyDescent="0.2">
      <c r="B48" s="1274"/>
      <c r="C48" s="1275"/>
      <c r="D48" s="105"/>
      <c r="E48" s="1278" t="s">
        <v>
37</v>
      </c>
      <c r="F48" s="1278"/>
      <c r="G48" s="1278"/>
      <c r="H48" s="1279"/>
      <c r="I48" s="106" t="s">
        <v>
509</v>
      </c>
      <c r="J48" s="107" t="s">
        <v>
509</v>
      </c>
      <c r="K48" s="107" t="s">
        <v>
509</v>
      </c>
      <c r="L48" s="107" t="s">
        <v>
509</v>
      </c>
      <c r="M48" s="108" t="s">
        <v>
509</v>
      </c>
    </row>
    <row r="49" spans="2:13" ht="27.75" customHeight="1" x14ac:dyDescent="0.2">
      <c r="B49" s="1276"/>
      <c r="C49" s="1277"/>
      <c r="D49" s="105"/>
      <c r="E49" s="1278" t="s">
        <v>
38</v>
      </c>
      <c r="F49" s="1278"/>
      <c r="G49" s="1278"/>
      <c r="H49" s="1279"/>
      <c r="I49" s="106" t="s">
        <v>
509</v>
      </c>
      <c r="J49" s="107" t="s">
        <v>
509</v>
      </c>
      <c r="K49" s="107" t="s">
        <v>
509</v>
      </c>
      <c r="L49" s="107" t="s">
        <v>
509</v>
      </c>
      <c r="M49" s="108" t="s">
        <v>
509</v>
      </c>
    </row>
    <row r="50" spans="2:13" ht="27.75" customHeight="1" x14ac:dyDescent="0.2">
      <c r="B50" s="1272" t="s">
        <v>
39</v>
      </c>
      <c r="C50" s="1273"/>
      <c r="D50" s="111"/>
      <c r="E50" s="1278" t="s">
        <v>
40</v>
      </c>
      <c r="F50" s="1278"/>
      <c r="G50" s="1278"/>
      <c r="H50" s="1279"/>
      <c r="I50" s="106">
        <v>
4832</v>
      </c>
      <c r="J50" s="107">
        <v>
6049</v>
      </c>
      <c r="K50" s="107">
        <v>
7062</v>
      </c>
      <c r="L50" s="107">
        <v>
8011</v>
      </c>
      <c r="M50" s="108">
        <v>
8978</v>
      </c>
    </row>
    <row r="51" spans="2:13" ht="27.75" customHeight="1" x14ac:dyDescent="0.2">
      <c r="B51" s="1274"/>
      <c r="C51" s="1275"/>
      <c r="D51" s="105"/>
      <c r="E51" s="1278" t="s">
        <v>
41</v>
      </c>
      <c r="F51" s="1278"/>
      <c r="G51" s="1278"/>
      <c r="H51" s="1279"/>
      <c r="I51" s="106">
        <v>
9263</v>
      </c>
      <c r="J51" s="107">
        <v>
8740</v>
      </c>
      <c r="K51" s="107">
        <v>
7698</v>
      </c>
      <c r="L51" s="107">
        <v>
7399</v>
      </c>
      <c r="M51" s="108">
        <v>
7492</v>
      </c>
    </row>
    <row r="52" spans="2:13" ht="27.75" customHeight="1" x14ac:dyDescent="0.2">
      <c r="B52" s="1276"/>
      <c r="C52" s="1277"/>
      <c r="D52" s="105"/>
      <c r="E52" s="1278" t="s">
        <v>
42</v>
      </c>
      <c r="F52" s="1278"/>
      <c r="G52" s="1278"/>
      <c r="H52" s="1279"/>
      <c r="I52" s="106">
        <v>
14545</v>
      </c>
      <c r="J52" s="107">
        <v>
13437</v>
      </c>
      <c r="K52" s="107">
        <v>
12349</v>
      </c>
      <c r="L52" s="107">
        <v>
11097</v>
      </c>
      <c r="M52" s="108">
        <v>
10245</v>
      </c>
    </row>
    <row r="53" spans="2:13" ht="27.75" customHeight="1" thickBot="1" x14ac:dyDescent="0.25">
      <c r="B53" s="1280" t="s">
        <v>
43</v>
      </c>
      <c r="C53" s="1281"/>
      <c r="D53" s="112"/>
      <c r="E53" s="1282" t="s">
        <v>
44</v>
      </c>
      <c r="F53" s="1282"/>
      <c r="G53" s="1282"/>
      <c r="H53" s="1283"/>
      <c r="I53" s="113">
        <v>
6858</v>
      </c>
      <c r="J53" s="114">
        <v>
5207</v>
      </c>
      <c r="K53" s="114">
        <v>
3827</v>
      </c>
      <c r="L53" s="114">
        <v>
2025</v>
      </c>
      <c r="M53" s="115">
        <v>
1596</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mFkLa7huYoffaiK4st8kyKajX71bx5UOSCihetmNxn2pG4mPffpZnDhFlGzNENVNZ6/KcmQCiE7Npjm9ryScw==" saltValue="FK3Z3w54usFqAk89eDRO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552</v>
      </c>
      <c r="G54" s="124" t="s">
        <v>
553</v>
      </c>
      <c r="H54" s="125" t="s">
        <v>
554</v>
      </c>
    </row>
    <row r="55" spans="2:8" ht="52.5" customHeight="1" x14ac:dyDescent="0.2">
      <c r="B55" s="126"/>
      <c r="C55" s="1299" t="s">
        <v>
47</v>
      </c>
      <c r="D55" s="1299"/>
      <c r="E55" s="1300"/>
      <c r="F55" s="127">
        <v>
2108</v>
      </c>
      <c r="G55" s="127">
        <v>
2608</v>
      </c>
      <c r="H55" s="128">
        <v>
3034</v>
      </c>
    </row>
    <row r="56" spans="2:8" ht="52.5" customHeight="1" x14ac:dyDescent="0.2">
      <c r="B56" s="129"/>
      <c r="C56" s="1301" t="s">
        <v>
48</v>
      </c>
      <c r="D56" s="1301"/>
      <c r="E56" s="1302"/>
      <c r="F56" s="130" t="s">
        <v>
509</v>
      </c>
      <c r="G56" s="130" t="s">
        <v>
509</v>
      </c>
      <c r="H56" s="131" t="s">
        <v>
509</v>
      </c>
    </row>
    <row r="57" spans="2:8" ht="53.25" customHeight="1" x14ac:dyDescent="0.2">
      <c r="B57" s="129"/>
      <c r="C57" s="1303" t="s">
        <v>
49</v>
      </c>
      <c r="D57" s="1303"/>
      <c r="E57" s="1304"/>
      <c r="F57" s="132">
        <v>
4370</v>
      </c>
      <c r="G57" s="132">
        <v>
4707</v>
      </c>
      <c r="H57" s="133">
        <v>
5274</v>
      </c>
    </row>
    <row r="58" spans="2:8" ht="45.75" customHeight="1" x14ac:dyDescent="0.2">
      <c r="B58" s="134"/>
      <c r="C58" s="1291" t="s">
        <v>
582</v>
      </c>
      <c r="D58" s="1292"/>
      <c r="E58" s="1293"/>
      <c r="F58" s="135">
        <v>
1520</v>
      </c>
      <c r="G58" s="135">
        <v>
1901</v>
      </c>
      <c r="H58" s="136">
        <v>
2701</v>
      </c>
    </row>
    <row r="59" spans="2:8" ht="45.75" customHeight="1" x14ac:dyDescent="0.2">
      <c r="B59" s="134"/>
      <c r="C59" s="1291" t="s">
        <v>
583</v>
      </c>
      <c r="D59" s="1292"/>
      <c r="E59" s="1293"/>
      <c r="F59" s="135">
        <v>
2058</v>
      </c>
      <c r="G59" s="135">
        <v>
1870</v>
      </c>
      <c r="H59" s="136">
        <v>
1526</v>
      </c>
    </row>
    <row r="60" spans="2:8" ht="45.75" customHeight="1" x14ac:dyDescent="0.2">
      <c r="B60" s="134"/>
      <c r="C60" s="1291" t="s">
        <v>
584</v>
      </c>
      <c r="D60" s="1292"/>
      <c r="E60" s="1293"/>
      <c r="F60" s="135">
        <v>
521</v>
      </c>
      <c r="G60" s="135">
        <v>
670</v>
      </c>
      <c r="H60" s="136">
        <v>
768</v>
      </c>
    </row>
    <row r="61" spans="2:8" ht="45.75" customHeight="1" x14ac:dyDescent="0.2">
      <c r="B61" s="134"/>
      <c r="C61" s="1291" t="s">
        <v>
585</v>
      </c>
      <c r="D61" s="1292"/>
      <c r="E61" s="1293"/>
      <c r="F61" s="135">
        <v>
188</v>
      </c>
      <c r="G61" s="135">
        <v>
188</v>
      </c>
      <c r="H61" s="136">
        <v>
207</v>
      </c>
    </row>
    <row r="62" spans="2:8" ht="45.75" customHeight="1" thickBot="1" x14ac:dyDescent="0.25">
      <c r="B62" s="137"/>
      <c r="C62" s="1294" t="s">
        <v>
586</v>
      </c>
      <c r="D62" s="1295"/>
      <c r="E62" s="1296"/>
      <c r="F62" s="138">
        <v>
54</v>
      </c>
      <c r="G62" s="138">
        <v>
56</v>
      </c>
      <c r="H62" s="139">
        <v>
57</v>
      </c>
    </row>
    <row r="63" spans="2:8" ht="52.5" customHeight="1" thickBot="1" x14ac:dyDescent="0.25">
      <c r="B63" s="140"/>
      <c r="C63" s="1297" t="s">
        <v>
50</v>
      </c>
      <c r="D63" s="1297"/>
      <c r="E63" s="1298"/>
      <c r="F63" s="141">
        <v>
6478</v>
      </c>
      <c r="G63" s="141">
        <v>
7314</v>
      </c>
      <c r="H63" s="142">
        <v>
8308</v>
      </c>
    </row>
    <row r="64" spans="2:8" ht="15" customHeight="1" x14ac:dyDescent="0.2"/>
    <row r="65" ht="0" hidden="1" customHeight="1" x14ac:dyDescent="0.2"/>
    <row r="66" ht="0" hidden="1" customHeight="1" x14ac:dyDescent="0.2"/>
  </sheetData>
  <sheetProtection algorithmName="SHA-512" hashValue="s7VLTBxVJNSIcdMATum/TYEXOiwKpy8QWr0iPbaCS79YViqtcOysDbN1m0I4MCxbTAMwZxAnwrRWpjPpntYp3g==" saltValue="33bEJNyZDWny+4gmZt67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
595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596</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
550</v>
      </c>
      <c r="BQ50" s="1311"/>
      <c r="BR50" s="1311"/>
      <c r="BS50" s="1311"/>
      <c r="BT50" s="1311"/>
      <c r="BU50" s="1311"/>
      <c r="BV50" s="1311"/>
      <c r="BW50" s="1311"/>
      <c r="BX50" s="1311" t="s">
        <v>
551</v>
      </c>
      <c r="BY50" s="1311"/>
      <c r="BZ50" s="1311"/>
      <c r="CA50" s="1311"/>
      <c r="CB50" s="1311"/>
      <c r="CC50" s="1311"/>
      <c r="CD50" s="1311"/>
      <c r="CE50" s="1311"/>
      <c r="CF50" s="1311" t="s">
        <v>
552</v>
      </c>
      <c r="CG50" s="1311"/>
      <c r="CH50" s="1311"/>
      <c r="CI50" s="1311"/>
      <c r="CJ50" s="1311"/>
      <c r="CK50" s="1311"/>
      <c r="CL50" s="1311"/>
      <c r="CM50" s="1311"/>
      <c r="CN50" s="1311" t="s">
        <v>
553</v>
      </c>
      <c r="CO50" s="1311"/>
      <c r="CP50" s="1311"/>
      <c r="CQ50" s="1311"/>
      <c r="CR50" s="1311"/>
      <c r="CS50" s="1311"/>
      <c r="CT50" s="1311"/>
      <c r="CU50" s="1311"/>
      <c r="CV50" s="1311" t="s">
        <v>
554</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
597</v>
      </c>
      <c r="AO51" s="1310"/>
      <c r="AP51" s="1310"/>
      <c r="AQ51" s="1310"/>
      <c r="AR51" s="1310"/>
      <c r="AS51" s="1310"/>
      <c r="AT51" s="1310"/>
      <c r="AU51" s="1310"/>
      <c r="AV51" s="1310"/>
      <c r="AW51" s="1310"/>
      <c r="AX51" s="1310"/>
      <c r="AY51" s="1310"/>
      <c r="AZ51" s="1310"/>
      <c r="BA51" s="1310"/>
      <c r="BB51" s="1310" t="s">
        <v>
598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
18</v>
      </c>
      <c r="CG51" s="1307"/>
      <c r="CH51" s="1307"/>
      <c r="CI51" s="1307"/>
      <c r="CJ51" s="1307"/>
      <c r="CK51" s="1307"/>
      <c r="CL51" s="1307"/>
      <c r="CM51" s="1307"/>
      <c r="CN51" s="1307">
        <v>
9.6</v>
      </c>
      <c r="CO51" s="1307"/>
      <c r="CP51" s="1307"/>
      <c r="CQ51" s="1307"/>
      <c r="CR51" s="1307"/>
      <c r="CS51" s="1307"/>
      <c r="CT51" s="1307"/>
      <c r="CU51" s="1307"/>
      <c r="CV51" s="1307">
        <v>
7.6</v>
      </c>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
599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
67.599999999999994</v>
      </c>
      <c r="CG53" s="1307"/>
      <c r="CH53" s="1307"/>
      <c r="CI53" s="1307"/>
      <c r="CJ53" s="1307"/>
      <c r="CK53" s="1307"/>
      <c r="CL53" s="1307"/>
      <c r="CM53" s="1307"/>
      <c r="CN53" s="1307">
        <v>
68.7</v>
      </c>
      <c r="CO53" s="1307"/>
      <c r="CP53" s="1307"/>
      <c r="CQ53" s="1307"/>
      <c r="CR53" s="1307"/>
      <c r="CS53" s="1307"/>
      <c r="CT53" s="1307"/>
      <c r="CU53" s="1307"/>
      <c r="CV53" s="1307">
        <v>
69.599999999999994</v>
      </c>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
600</v>
      </c>
      <c r="AO55" s="1311"/>
      <c r="AP55" s="1311"/>
      <c r="AQ55" s="1311"/>
      <c r="AR55" s="1311"/>
      <c r="AS55" s="1311"/>
      <c r="AT55" s="1311"/>
      <c r="AU55" s="1311"/>
      <c r="AV55" s="1311"/>
      <c r="AW55" s="1311"/>
      <c r="AX55" s="1311"/>
      <c r="AY55" s="1311"/>
      <c r="AZ55" s="1311"/>
      <c r="BA55" s="1311"/>
      <c r="BB55" s="1310" t="s">
        <v>
598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
15</v>
      </c>
      <c r="CG55" s="1307"/>
      <c r="CH55" s="1307"/>
      <c r="CI55" s="1307"/>
      <c r="CJ55" s="1307"/>
      <c r="CK55" s="1307"/>
      <c r="CL55" s="1307"/>
      <c r="CM55" s="1307"/>
      <c r="CN55" s="1307">
        <v>
12.2</v>
      </c>
      <c r="CO55" s="1307"/>
      <c r="CP55" s="1307"/>
      <c r="CQ55" s="1307"/>
      <c r="CR55" s="1307"/>
      <c r="CS55" s="1307"/>
      <c r="CT55" s="1307"/>
      <c r="CU55" s="1307"/>
      <c r="CV55" s="1307">
        <v>
5</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
599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
60.1</v>
      </c>
      <c r="CG57" s="1307"/>
      <c r="CH57" s="1307"/>
      <c r="CI57" s="1307"/>
      <c r="CJ57" s="1307"/>
      <c r="CK57" s="1307"/>
      <c r="CL57" s="1307"/>
      <c r="CM57" s="1307"/>
      <c r="CN57" s="1307">
        <v>
61.2</v>
      </c>
      <c r="CO57" s="1307"/>
      <c r="CP57" s="1307"/>
      <c r="CQ57" s="1307"/>
      <c r="CR57" s="1307"/>
      <c r="CS57" s="1307"/>
      <c r="CT57" s="1307"/>
      <c r="CU57" s="1307"/>
      <c r="CV57" s="1307">
        <v>
61.7</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601</v>
      </c>
    </row>
    <row r="64" spans="1:109" ht="13.2" x14ac:dyDescent="0.2">
      <c r="B64" s="394"/>
      <c r="G64" s="401"/>
      <c r="I64" s="414"/>
      <c r="J64" s="414"/>
      <c r="K64" s="414"/>
      <c r="L64" s="414"/>
      <c r="M64" s="414"/>
      <c r="N64" s="415"/>
      <c r="AM64" s="401"/>
      <c r="AN64" s="401" t="s">
        <v>
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
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596</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
550</v>
      </c>
      <c r="BQ72" s="1311"/>
      <c r="BR72" s="1311"/>
      <c r="BS72" s="1311"/>
      <c r="BT72" s="1311"/>
      <c r="BU72" s="1311"/>
      <c r="BV72" s="1311"/>
      <c r="BW72" s="1311"/>
      <c r="BX72" s="1311" t="s">
        <v>
551</v>
      </c>
      <c r="BY72" s="1311"/>
      <c r="BZ72" s="1311"/>
      <c r="CA72" s="1311"/>
      <c r="CB72" s="1311"/>
      <c r="CC72" s="1311"/>
      <c r="CD72" s="1311"/>
      <c r="CE72" s="1311"/>
      <c r="CF72" s="1311" t="s">
        <v>
552</v>
      </c>
      <c r="CG72" s="1311"/>
      <c r="CH72" s="1311"/>
      <c r="CI72" s="1311"/>
      <c r="CJ72" s="1311"/>
      <c r="CK72" s="1311"/>
      <c r="CL72" s="1311"/>
      <c r="CM72" s="1311"/>
      <c r="CN72" s="1311" t="s">
        <v>
553</v>
      </c>
      <c r="CO72" s="1311"/>
      <c r="CP72" s="1311"/>
      <c r="CQ72" s="1311"/>
      <c r="CR72" s="1311"/>
      <c r="CS72" s="1311"/>
      <c r="CT72" s="1311"/>
      <c r="CU72" s="1311"/>
      <c r="CV72" s="1311" t="s">
        <v>
554</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
597</v>
      </c>
      <c r="AO73" s="1310"/>
      <c r="AP73" s="1310"/>
      <c r="AQ73" s="1310"/>
      <c r="AR73" s="1310"/>
      <c r="AS73" s="1310"/>
      <c r="AT73" s="1310"/>
      <c r="AU73" s="1310"/>
      <c r="AV73" s="1310"/>
      <c r="AW73" s="1310"/>
      <c r="AX73" s="1310"/>
      <c r="AY73" s="1310"/>
      <c r="AZ73" s="1310"/>
      <c r="BA73" s="1310"/>
      <c r="BB73" s="1310" t="s">
        <v>
598</v>
      </c>
      <c r="BC73" s="1310"/>
      <c r="BD73" s="1310"/>
      <c r="BE73" s="1310"/>
      <c r="BF73" s="1310"/>
      <c r="BG73" s="1310"/>
      <c r="BH73" s="1310"/>
      <c r="BI73" s="1310"/>
      <c r="BJ73" s="1310"/>
      <c r="BK73" s="1310"/>
      <c r="BL73" s="1310"/>
      <c r="BM73" s="1310"/>
      <c r="BN73" s="1310"/>
      <c r="BO73" s="1310"/>
      <c r="BP73" s="1307">
        <v>
35.700000000000003</v>
      </c>
      <c r="BQ73" s="1307"/>
      <c r="BR73" s="1307"/>
      <c r="BS73" s="1307"/>
      <c r="BT73" s="1307"/>
      <c r="BU73" s="1307"/>
      <c r="BV73" s="1307"/>
      <c r="BW73" s="1307"/>
      <c r="BX73" s="1307">
        <v>
25.6</v>
      </c>
      <c r="BY73" s="1307"/>
      <c r="BZ73" s="1307"/>
      <c r="CA73" s="1307"/>
      <c r="CB73" s="1307"/>
      <c r="CC73" s="1307"/>
      <c r="CD73" s="1307"/>
      <c r="CE73" s="1307"/>
      <c r="CF73" s="1307">
        <v>
18</v>
      </c>
      <c r="CG73" s="1307"/>
      <c r="CH73" s="1307"/>
      <c r="CI73" s="1307"/>
      <c r="CJ73" s="1307"/>
      <c r="CK73" s="1307"/>
      <c r="CL73" s="1307"/>
      <c r="CM73" s="1307"/>
      <c r="CN73" s="1307">
        <v>
9.6</v>
      </c>
      <c r="CO73" s="1307"/>
      <c r="CP73" s="1307"/>
      <c r="CQ73" s="1307"/>
      <c r="CR73" s="1307"/>
      <c r="CS73" s="1307"/>
      <c r="CT73" s="1307"/>
      <c r="CU73" s="1307"/>
      <c r="CV73" s="1307">
        <v>
7.6</v>
      </c>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
603</v>
      </c>
      <c r="BC75" s="1310"/>
      <c r="BD75" s="1310"/>
      <c r="BE75" s="1310"/>
      <c r="BF75" s="1310"/>
      <c r="BG75" s="1310"/>
      <c r="BH75" s="1310"/>
      <c r="BI75" s="1310"/>
      <c r="BJ75" s="1310"/>
      <c r="BK75" s="1310"/>
      <c r="BL75" s="1310"/>
      <c r="BM75" s="1310"/>
      <c r="BN75" s="1310"/>
      <c r="BO75" s="1310"/>
      <c r="BP75" s="1307">
        <v>
3.2</v>
      </c>
      <c r="BQ75" s="1307"/>
      <c r="BR75" s="1307"/>
      <c r="BS75" s="1307"/>
      <c r="BT75" s="1307"/>
      <c r="BU75" s="1307"/>
      <c r="BV75" s="1307"/>
      <c r="BW75" s="1307"/>
      <c r="BX75" s="1307">
        <v>
3.1</v>
      </c>
      <c r="BY75" s="1307"/>
      <c r="BZ75" s="1307"/>
      <c r="CA75" s="1307"/>
      <c r="CB75" s="1307"/>
      <c r="CC75" s="1307"/>
      <c r="CD75" s="1307"/>
      <c r="CE75" s="1307"/>
      <c r="CF75" s="1307">
        <v>
3</v>
      </c>
      <c r="CG75" s="1307"/>
      <c r="CH75" s="1307"/>
      <c r="CI75" s="1307"/>
      <c r="CJ75" s="1307"/>
      <c r="CK75" s="1307"/>
      <c r="CL75" s="1307"/>
      <c r="CM75" s="1307"/>
      <c r="CN75" s="1307">
        <v>
2.8</v>
      </c>
      <c r="CO75" s="1307"/>
      <c r="CP75" s="1307"/>
      <c r="CQ75" s="1307"/>
      <c r="CR75" s="1307"/>
      <c r="CS75" s="1307"/>
      <c r="CT75" s="1307"/>
      <c r="CU75" s="1307"/>
      <c r="CV75" s="1307">
        <v>
2.5</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
600</v>
      </c>
      <c r="AO77" s="1311"/>
      <c r="AP77" s="1311"/>
      <c r="AQ77" s="1311"/>
      <c r="AR77" s="1311"/>
      <c r="AS77" s="1311"/>
      <c r="AT77" s="1311"/>
      <c r="AU77" s="1311"/>
      <c r="AV77" s="1311"/>
      <c r="AW77" s="1311"/>
      <c r="AX77" s="1311"/>
      <c r="AY77" s="1311"/>
      <c r="AZ77" s="1311"/>
      <c r="BA77" s="1311"/>
      <c r="BB77" s="1310" t="s">
        <v>
598</v>
      </c>
      <c r="BC77" s="1310"/>
      <c r="BD77" s="1310"/>
      <c r="BE77" s="1310"/>
      <c r="BF77" s="1310"/>
      <c r="BG77" s="1310"/>
      <c r="BH77" s="1310"/>
      <c r="BI77" s="1310"/>
      <c r="BJ77" s="1310"/>
      <c r="BK77" s="1310"/>
      <c r="BL77" s="1310"/>
      <c r="BM77" s="1310"/>
      <c r="BN77" s="1310"/>
      <c r="BO77" s="1310"/>
      <c r="BP77" s="1307">
        <v>
33.799999999999997</v>
      </c>
      <c r="BQ77" s="1307"/>
      <c r="BR77" s="1307"/>
      <c r="BS77" s="1307"/>
      <c r="BT77" s="1307"/>
      <c r="BU77" s="1307"/>
      <c r="BV77" s="1307"/>
      <c r="BW77" s="1307"/>
      <c r="BX77" s="1307">
        <v>
34.9</v>
      </c>
      <c r="BY77" s="1307"/>
      <c r="BZ77" s="1307"/>
      <c r="CA77" s="1307"/>
      <c r="CB77" s="1307"/>
      <c r="CC77" s="1307"/>
      <c r="CD77" s="1307"/>
      <c r="CE77" s="1307"/>
      <c r="CF77" s="1307">
        <v>
15</v>
      </c>
      <c r="CG77" s="1307"/>
      <c r="CH77" s="1307"/>
      <c r="CI77" s="1307"/>
      <c r="CJ77" s="1307"/>
      <c r="CK77" s="1307"/>
      <c r="CL77" s="1307"/>
      <c r="CM77" s="1307"/>
      <c r="CN77" s="1307">
        <v>
12.2</v>
      </c>
      <c r="CO77" s="1307"/>
      <c r="CP77" s="1307"/>
      <c r="CQ77" s="1307"/>
      <c r="CR77" s="1307"/>
      <c r="CS77" s="1307"/>
      <c r="CT77" s="1307"/>
      <c r="CU77" s="1307"/>
      <c r="CV77" s="1307">
        <v>
5</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
603</v>
      </c>
      <c r="BC79" s="1310"/>
      <c r="BD79" s="1310"/>
      <c r="BE79" s="1310"/>
      <c r="BF79" s="1310"/>
      <c r="BG79" s="1310"/>
      <c r="BH79" s="1310"/>
      <c r="BI79" s="1310"/>
      <c r="BJ79" s="1310"/>
      <c r="BK79" s="1310"/>
      <c r="BL79" s="1310"/>
      <c r="BM79" s="1310"/>
      <c r="BN79" s="1310"/>
      <c r="BO79" s="1310"/>
      <c r="BP79" s="1307">
        <v>
7.1</v>
      </c>
      <c r="BQ79" s="1307"/>
      <c r="BR79" s="1307"/>
      <c r="BS79" s="1307"/>
      <c r="BT79" s="1307"/>
      <c r="BU79" s="1307"/>
      <c r="BV79" s="1307"/>
      <c r="BW79" s="1307"/>
      <c r="BX79" s="1307">
        <v>
7.2</v>
      </c>
      <c r="BY79" s="1307"/>
      <c r="BZ79" s="1307"/>
      <c r="CA79" s="1307"/>
      <c r="CB79" s="1307"/>
      <c r="CC79" s="1307"/>
      <c r="CD79" s="1307"/>
      <c r="CE79" s="1307"/>
      <c r="CF79" s="1307">
        <v>
5</v>
      </c>
      <c r="CG79" s="1307"/>
      <c r="CH79" s="1307"/>
      <c r="CI79" s="1307"/>
      <c r="CJ79" s="1307"/>
      <c r="CK79" s="1307"/>
      <c r="CL79" s="1307"/>
      <c r="CM79" s="1307"/>
      <c r="CN79" s="1307">
        <v>
4.8</v>
      </c>
      <c r="CO79" s="1307"/>
      <c r="CP79" s="1307"/>
      <c r="CQ79" s="1307"/>
      <c r="CR79" s="1307"/>
      <c r="CS79" s="1307"/>
      <c r="CT79" s="1307"/>
      <c r="CU79" s="1307"/>
      <c r="CV79" s="1307">
        <v>
4.5</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J8hRUJbbhHW57qCBVCIluIzuMKtGOYK6MJvKBzARdnUE7NS4hmkZf269YbNZZexGAUubId6yO0JvCDX25eqNg==" saltValue="Z1RQD3b05kcHCVoJe/r9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0uuErl6NJsiO+AmEjVIEmeSgb/h9u/xG9MeXhTGaxO6NvGN6XH+fYVz7ESLpiZpEL5VkESdVg9Jh3ozjtrFlg==" saltValue="cqR1WL97Le/x/2X0npYpZ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DFopsd396bx0zZMm/WcOZR1BPGuH/Zb6WdIl4QzB9WeQQoQcLoS2wFjvvyVbwZFAtr/r66VIrkl9FgdFsi/2w==" saltValue="te5eeeYBfxIF7/YNSR5n1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547</v>
      </c>
      <c r="G2" s="156"/>
      <c r="H2" s="157"/>
    </row>
    <row r="3" spans="1:8" x14ac:dyDescent="0.2">
      <c r="A3" s="153" t="s">
        <v>
540</v>
      </c>
      <c r="B3" s="158"/>
      <c r="C3" s="159"/>
      <c r="D3" s="160">
        <v>
17910</v>
      </c>
      <c r="E3" s="161"/>
      <c r="F3" s="162">
        <v>
53605</v>
      </c>
      <c r="G3" s="163"/>
      <c r="H3" s="164"/>
    </row>
    <row r="4" spans="1:8" x14ac:dyDescent="0.2">
      <c r="A4" s="165"/>
      <c r="B4" s="166"/>
      <c r="C4" s="167"/>
      <c r="D4" s="168">
        <v>
13943</v>
      </c>
      <c r="E4" s="169"/>
      <c r="F4" s="170">
        <v>
28343</v>
      </c>
      <c r="G4" s="171"/>
      <c r="H4" s="172"/>
    </row>
    <row r="5" spans="1:8" x14ac:dyDescent="0.2">
      <c r="A5" s="153" t="s">
        <v>
542</v>
      </c>
      <c r="B5" s="158"/>
      <c r="C5" s="159"/>
      <c r="D5" s="160">
        <v>
23966</v>
      </c>
      <c r="E5" s="161"/>
      <c r="F5" s="162">
        <v>
58051</v>
      </c>
      <c r="G5" s="163"/>
      <c r="H5" s="164"/>
    </row>
    <row r="6" spans="1:8" x14ac:dyDescent="0.2">
      <c r="A6" s="165"/>
      <c r="B6" s="166"/>
      <c r="C6" s="167"/>
      <c r="D6" s="168">
        <v>
17903</v>
      </c>
      <c r="E6" s="169"/>
      <c r="F6" s="170">
        <v>
32143</v>
      </c>
      <c r="G6" s="171"/>
      <c r="H6" s="172"/>
    </row>
    <row r="7" spans="1:8" x14ac:dyDescent="0.2">
      <c r="A7" s="153" t="s">
        <v>
543</v>
      </c>
      <c r="B7" s="158"/>
      <c r="C7" s="159"/>
      <c r="D7" s="160">
        <v>
31613</v>
      </c>
      <c r="E7" s="161"/>
      <c r="F7" s="162">
        <v>
40879</v>
      </c>
      <c r="G7" s="163"/>
      <c r="H7" s="164"/>
    </row>
    <row r="8" spans="1:8" x14ac:dyDescent="0.2">
      <c r="A8" s="165"/>
      <c r="B8" s="166"/>
      <c r="C8" s="167"/>
      <c r="D8" s="168">
        <v>
18419</v>
      </c>
      <c r="E8" s="169"/>
      <c r="F8" s="170">
        <v>
24087</v>
      </c>
      <c r="G8" s="171"/>
      <c r="H8" s="172"/>
    </row>
    <row r="9" spans="1:8" x14ac:dyDescent="0.2">
      <c r="A9" s="153" t="s">
        <v>
544</v>
      </c>
      <c r="B9" s="158"/>
      <c r="C9" s="159"/>
      <c r="D9" s="160">
        <v>
21859</v>
      </c>
      <c r="E9" s="161"/>
      <c r="F9" s="162">
        <v>
42651</v>
      </c>
      <c r="G9" s="163"/>
      <c r="H9" s="164"/>
    </row>
    <row r="10" spans="1:8" x14ac:dyDescent="0.2">
      <c r="A10" s="165"/>
      <c r="B10" s="166"/>
      <c r="C10" s="167"/>
      <c r="D10" s="168">
        <v>
14876</v>
      </c>
      <c r="E10" s="169"/>
      <c r="F10" s="170">
        <v>
22675</v>
      </c>
      <c r="G10" s="171"/>
      <c r="H10" s="172"/>
    </row>
    <row r="11" spans="1:8" x14ac:dyDescent="0.2">
      <c r="A11" s="153" t="s">
        <v>
545</v>
      </c>
      <c r="B11" s="158"/>
      <c r="C11" s="159"/>
      <c r="D11" s="160">
        <v>
53830</v>
      </c>
      <c r="E11" s="161"/>
      <c r="F11" s="162">
        <v>
43226</v>
      </c>
      <c r="G11" s="163"/>
      <c r="H11" s="164"/>
    </row>
    <row r="12" spans="1:8" x14ac:dyDescent="0.2">
      <c r="A12" s="165"/>
      <c r="B12" s="166"/>
      <c r="C12" s="173"/>
      <c r="D12" s="168">
        <v>
24015</v>
      </c>
      <c r="E12" s="169"/>
      <c r="F12" s="170">
        <v>
22622</v>
      </c>
      <c r="G12" s="171"/>
      <c r="H12" s="172"/>
    </row>
    <row r="13" spans="1:8" x14ac:dyDescent="0.2">
      <c r="A13" s="153"/>
      <c r="B13" s="158"/>
      <c r="C13" s="174"/>
      <c r="D13" s="175">
        <v>
29836</v>
      </c>
      <c r="E13" s="176"/>
      <c r="F13" s="177">
        <v>
47682</v>
      </c>
      <c r="G13" s="178"/>
      <c r="H13" s="164"/>
    </row>
    <row r="14" spans="1:8" x14ac:dyDescent="0.2">
      <c r="A14" s="165"/>
      <c r="B14" s="166"/>
      <c r="C14" s="167"/>
      <c r="D14" s="168">
        <v>
17831</v>
      </c>
      <c r="E14" s="169"/>
      <c r="F14" s="170">
        <v>
25974</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7.28</v>
      </c>
      <c r="C19" s="179">
        <f>
ROUND(VALUE(SUBSTITUTE(実質収支比率等に係る経年分析!G$48,"▲","-")),2)</f>
        <v>
7.1</v>
      </c>
      <c r="D19" s="179">
        <f>
ROUND(VALUE(SUBSTITUTE(実質収支比率等に係る経年分析!H$48,"▲","-")),2)</f>
        <v>
8.85</v>
      </c>
      <c r="E19" s="179">
        <f>
ROUND(VALUE(SUBSTITUTE(実質収支比率等に係る経年分析!I$48,"▲","-")),2)</f>
        <v>
10.99</v>
      </c>
      <c r="F19" s="179">
        <f>
ROUND(VALUE(SUBSTITUTE(実質収支比率等に係る経年分析!J$48,"▲","-")),2)</f>
        <v>
8.1999999999999993</v>
      </c>
    </row>
    <row r="20" spans="1:11" x14ac:dyDescent="0.2">
      <c r="A20" s="179" t="s">
        <v>
54</v>
      </c>
      <c r="B20" s="179">
        <f>
ROUND(VALUE(SUBSTITUTE(実質収支比率等に係る経年分析!F$47,"▲","-")),2)</f>
        <v>
5.92</v>
      </c>
      <c r="C20" s="179">
        <f>
ROUND(VALUE(SUBSTITUTE(実質収支比率等に係る経年分析!G$47,"▲","-")),2)</f>
        <v>
8.69</v>
      </c>
      <c r="D20" s="179">
        <f>
ROUND(VALUE(SUBSTITUTE(実質収支比率等に係る経年分析!H$47,"▲","-")),2)</f>
        <v>
9.33</v>
      </c>
      <c r="E20" s="179">
        <f>
ROUND(VALUE(SUBSTITUTE(実質収支比率等に係る経年分析!I$47,"▲","-")),2)</f>
        <v>
11.63</v>
      </c>
      <c r="F20" s="179">
        <f>
ROUND(VALUE(SUBSTITUTE(実質収支比率等に係る経年分析!J$47,"▲","-")),2)</f>
        <v>
13.7</v>
      </c>
    </row>
    <row r="21" spans="1:11" x14ac:dyDescent="0.2">
      <c r="A21" s="179" t="s">
        <v>
55</v>
      </c>
      <c r="B21" s="179">
        <f>
IF(ISNUMBER(VALUE(SUBSTITUTE(実質収支比率等に係る経年分析!F$49,"▲","-"))),ROUND(VALUE(SUBSTITUTE(実質収支比率等に係る経年分析!F$49,"▲","-")),2),NA())</f>
        <v>
1.51</v>
      </c>
      <c r="C21" s="179">
        <f>
IF(ISNUMBER(VALUE(SUBSTITUTE(実質収支比率等に係る経年分析!G$49,"▲","-"))),ROUND(VALUE(SUBSTITUTE(実質収支比率等に係る経年分析!G$49,"▲","-")),2),NA())</f>
        <v>
3.09</v>
      </c>
      <c r="D21" s="179">
        <f>
IF(ISNUMBER(VALUE(SUBSTITUTE(実質収支比率等に係る経年分析!H$49,"▲","-"))),ROUND(VALUE(SUBSTITUTE(実質収支比率等に係る経年分析!H$49,"▲","-")),2),NA())</f>
        <v>
3</v>
      </c>
      <c r="E21" s="179">
        <f>
IF(ISNUMBER(VALUE(SUBSTITUTE(実質収支比率等に係る経年分析!I$49,"▲","-"))),ROUND(VALUE(SUBSTITUTE(実質収支比率等に係る経年分析!I$49,"▲","-")),2),NA())</f>
        <v>
4.3099999999999996</v>
      </c>
      <c r="F21" s="179">
        <f>
IF(ISNUMBER(VALUE(SUBSTITUTE(実質収支比率等に係る経年分析!J$49,"▲","-"))),ROUND(VALUE(SUBSTITUTE(実質収支比率等に係る経年分析!J$49,"▲","-")),2),NA())</f>
        <v>
-1.01</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str">
        <f>
IF(連結実質赤字比率に係る赤字・黒字の構成分析!C$38="",NA(),連結実質赤字比率に係る赤字・黒字の構成分析!C$38)</f>
        <v>
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7.0000000000000007E-2</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7.0000000000000007E-2</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0.03</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0.06</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0.09</v>
      </c>
    </row>
    <row r="33" spans="1:16" x14ac:dyDescent="0.2">
      <c r="A33" s="180" t="str">
        <f>
IF(連結実質赤字比率に係る赤字・黒字の構成分析!C$37="",NA(),連結実質赤字比率に係る赤字・黒字の構成分析!C$37)</f>
        <v>
下水道事業特別会計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0.26</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0.1</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0.14000000000000001</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0.28000000000000003</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0.35</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0.14000000000000001</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0.14000000000000001</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0.53</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0.61</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0.38</v>
      </c>
    </row>
    <row r="35" spans="1:16" x14ac:dyDescent="0.2">
      <c r="A35" s="180" t="str">
        <f>
IF(連結実質赤字比率に係る赤字・黒字の構成分析!C$35="",NA(),連結実質赤字比率に係る赤字・黒字の構成分析!C$35)</f>
        <v>
国民健康保険特別会計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0.78</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2.29</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0.23</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0.74</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0.43</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7.28</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7.09</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8.84</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10.99</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8.19</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2582</v>
      </c>
      <c r="E42" s="181"/>
      <c r="F42" s="181"/>
      <c r="G42" s="181">
        <f>
'実質公債費比率（分子）の構造'!L$52</f>
        <v>
2206</v>
      </c>
      <c r="H42" s="181"/>
      <c r="I42" s="181"/>
      <c r="J42" s="181">
        <f>
'実質公債費比率（分子）の構造'!M$52</f>
        <v>
2263</v>
      </c>
      <c r="K42" s="181"/>
      <c r="L42" s="181"/>
      <c r="M42" s="181">
        <f>
'実質公債費比率（分子）の構造'!N$52</f>
        <v>
2327</v>
      </c>
      <c r="N42" s="181"/>
      <c r="O42" s="181"/>
      <c r="P42" s="181">
        <f>
'実質公債費比率（分子）の構造'!O$52</f>
        <v>
2244</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49</v>
      </c>
      <c r="C44" s="181"/>
      <c r="D44" s="181"/>
      <c r="E44" s="181">
        <f>
'実質公債費比率（分子）の構造'!L$50</f>
        <v>
35</v>
      </c>
      <c r="F44" s="181"/>
      <c r="G44" s="181"/>
      <c r="H44" s="181">
        <f>
'実質公債費比率（分子）の構造'!M$50</f>
        <v>
12</v>
      </c>
      <c r="I44" s="181"/>
      <c r="J44" s="181"/>
      <c r="K44" s="181">
        <f>
'実質公債費比率（分子）の構造'!N$50</f>
        <v>
25</v>
      </c>
      <c r="L44" s="181"/>
      <c r="M44" s="181"/>
      <c r="N44" s="181">
        <f>
'実質公債費比率（分子）の構造'!O$50</f>
        <v>
123</v>
      </c>
      <c r="O44" s="181"/>
      <c r="P44" s="181"/>
    </row>
    <row r="45" spans="1:16" x14ac:dyDescent="0.2">
      <c r="A45" s="181" t="s">
        <v>
65</v>
      </c>
      <c r="B45" s="181">
        <f>
'実質公債費比率（分子）の構造'!K$49</f>
        <v>
40</v>
      </c>
      <c r="C45" s="181"/>
      <c r="D45" s="181"/>
      <c r="E45" s="181">
        <f>
'実質公債費比率（分子）の構造'!L$49</f>
        <v>
39</v>
      </c>
      <c r="F45" s="181"/>
      <c r="G45" s="181"/>
      <c r="H45" s="181">
        <f>
'実質公債費比率（分子）の構造'!M$49</f>
        <v>
42</v>
      </c>
      <c r="I45" s="181"/>
      <c r="J45" s="181"/>
      <c r="K45" s="181">
        <f>
'実質公債費比率（分子）の構造'!N$49</f>
        <v>
40</v>
      </c>
      <c r="L45" s="181"/>
      <c r="M45" s="181"/>
      <c r="N45" s="181">
        <f>
'実質公債費比率（分子）の構造'!O$49</f>
        <v>
36</v>
      </c>
      <c r="O45" s="181"/>
      <c r="P45" s="181"/>
    </row>
    <row r="46" spans="1:16" x14ac:dyDescent="0.2">
      <c r="A46" s="181" t="s">
        <v>
66</v>
      </c>
      <c r="B46" s="181">
        <f>
'実質公債費比率（分子）の構造'!K$48</f>
        <v>
109</v>
      </c>
      <c r="C46" s="181"/>
      <c r="D46" s="181"/>
      <c r="E46" s="181">
        <f>
'実質公債費比率（分子）の構造'!L$48</f>
        <v>
107</v>
      </c>
      <c r="F46" s="181"/>
      <c r="G46" s="181"/>
      <c r="H46" s="181">
        <f>
'実質公債費比率（分子）の構造'!M$48</f>
        <v>
101</v>
      </c>
      <c r="I46" s="181"/>
      <c r="J46" s="181"/>
      <c r="K46" s="181">
        <f>
'実質公債費比率（分子）の構造'!N$48</f>
        <v>
97</v>
      </c>
      <c r="L46" s="181"/>
      <c r="M46" s="181"/>
      <c r="N46" s="181">
        <f>
'実質公債費比率（分子）の構造'!O$48</f>
        <v>
96</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2938</v>
      </c>
      <c r="C49" s="181"/>
      <c r="D49" s="181"/>
      <c r="E49" s="181">
        <f>
'実質公債費比率（分子）の構造'!L$45</f>
        <v>
2740</v>
      </c>
      <c r="F49" s="181"/>
      <c r="G49" s="181"/>
      <c r="H49" s="181">
        <f>
'実質公債費比率（分子）の構造'!M$45</f>
        <v>
2672</v>
      </c>
      <c r="I49" s="181"/>
      <c r="J49" s="181"/>
      <c r="K49" s="181">
        <f>
'実質公債費比率（分子）の構造'!N$45</f>
        <v>
2680</v>
      </c>
      <c r="L49" s="181"/>
      <c r="M49" s="181"/>
      <c r="N49" s="181">
        <f>
'実質公債費比率（分子）の構造'!O$45</f>
        <v>
2503</v>
      </c>
      <c r="O49" s="181"/>
      <c r="P49" s="181"/>
    </row>
    <row r="50" spans="1:16" x14ac:dyDescent="0.2">
      <c r="A50" s="181" t="s">
        <v>
70</v>
      </c>
      <c r="B50" s="181" t="e">
        <f>
NA()</f>
        <v>
#N/A</v>
      </c>
      <c r="C50" s="181">
        <f>
IF(ISNUMBER('実質公債費比率（分子）の構造'!K$53),'実質公債費比率（分子）の構造'!K$53,NA())</f>
        <v>
554</v>
      </c>
      <c r="D50" s="181" t="e">
        <f>
NA()</f>
        <v>
#N/A</v>
      </c>
      <c r="E50" s="181" t="e">
        <f>
NA()</f>
        <v>
#N/A</v>
      </c>
      <c r="F50" s="181">
        <f>
IF(ISNUMBER('実質公債費比率（分子）の構造'!L$53),'実質公債費比率（分子）の構造'!L$53,NA())</f>
        <v>
715</v>
      </c>
      <c r="G50" s="181" t="e">
        <f>
NA()</f>
        <v>
#N/A</v>
      </c>
      <c r="H50" s="181" t="e">
        <f>
NA()</f>
        <v>
#N/A</v>
      </c>
      <c r="I50" s="181">
        <f>
IF(ISNUMBER('実質公債費比率（分子）の構造'!M$53),'実質公債費比率（分子）の構造'!M$53,NA())</f>
        <v>
564</v>
      </c>
      <c r="J50" s="181" t="e">
        <f>
NA()</f>
        <v>
#N/A</v>
      </c>
      <c r="K50" s="181" t="e">
        <f>
NA()</f>
        <v>
#N/A</v>
      </c>
      <c r="L50" s="181">
        <f>
IF(ISNUMBER('実質公債費比率（分子）の構造'!N$53),'実質公債費比率（分子）の構造'!N$53,NA())</f>
        <v>
515</v>
      </c>
      <c r="M50" s="181" t="e">
        <f>
NA()</f>
        <v>
#N/A</v>
      </c>
      <c r="N50" s="181" t="e">
        <f>
NA()</f>
        <v>
#N/A</v>
      </c>
      <c r="O50" s="181">
        <f>
IF(ISNUMBER('実質公債費比率（分子）の構造'!O$53),'実質公債費比率（分子）の構造'!O$53,NA())</f>
        <v>
514</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14545</v>
      </c>
      <c r="E56" s="180"/>
      <c r="F56" s="180"/>
      <c r="G56" s="180">
        <f>
'将来負担比率（分子）の構造'!J$52</f>
        <v>
13437</v>
      </c>
      <c r="H56" s="180"/>
      <c r="I56" s="180"/>
      <c r="J56" s="180">
        <f>
'将来負担比率（分子）の構造'!K$52</f>
        <v>
12349</v>
      </c>
      <c r="K56" s="180"/>
      <c r="L56" s="180"/>
      <c r="M56" s="180">
        <f>
'将来負担比率（分子）の構造'!L$52</f>
        <v>
11097</v>
      </c>
      <c r="N56" s="180"/>
      <c r="O56" s="180"/>
      <c r="P56" s="180">
        <f>
'将来負担比率（分子）の構造'!M$52</f>
        <v>
10245</v>
      </c>
    </row>
    <row r="57" spans="1:16" x14ac:dyDescent="0.2">
      <c r="A57" s="180" t="s">
        <v>
41</v>
      </c>
      <c r="B57" s="180"/>
      <c r="C57" s="180"/>
      <c r="D57" s="180">
        <f>
'将来負担比率（分子）の構造'!I$51</f>
        <v>
9263</v>
      </c>
      <c r="E57" s="180"/>
      <c r="F57" s="180"/>
      <c r="G57" s="180">
        <f>
'将来負担比率（分子）の構造'!J$51</f>
        <v>
8740</v>
      </c>
      <c r="H57" s="180"/>
      <c r="I57" s="180"/>
      <c r="J57" s="180">
        <f>
'将来負担比率（分子）の構造'!K$51</f>
        <v>
7698</v>
      </c>
      <c r="K57" s="180"/>
      <c r="L57" s="180"/>
      <c r="M57" s="180">
        <f>
'将来負担比率（分子）の構造'!L$51</f>
        <v>
7399</v>
      </c>
      <c r="N57" s="180"/>
      <c r="O57" s="180"/>
      <c r="P57" s="180">
        <f>
'将来負担比率（分子）の構造'!M$51</f>
        <v>
7492</v>
      </c>
    </row>
    <row r="58" spans="1:16" x14ac:dyDescent="0.2">
      <c r="A58" s="180" t="s">
        <v>
40</v>
      </c>
      <c r="B58" s="180"/>
      <c r="C58" s="180"/>
      <c r="D58" s="180">
        <f>
'将来負担比率（分子）の構造'!I$50</f>
        <v>
4832</v>
      </c>
      <c r="E58" s="180"/>
      <c r="F58" s="180"/>
      <c r="G58" s="180">
        <f>
'将来負担比率（分子）の構造'!J$50</f>
        <v>
6049</v>
      </c>
      <c r="H58" s="180"/>
      <c r="I58" s="180"/>
      <c r="J58" s="180">
        <f>
'将来負担比率（分子）の構造'!K$50</f>
        <v>
7062</v>
      </c>
      <c r="K58" s="180"/>
      <c r="L58" s="180"/>
      <c r="M58" s="180">
        <f>
'将来負担比率（分子）の構造'!L$50</f>
        <v>
8011</v>
      </c>
      <c r="N58" s="180"/>
      <c r="O58" s="180"/>
      <c r="P58" s="180">
        <f>
'将来負担比率（分子）の構造'!M$50</f>
        <v>
8978</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3796</v>
      </c>
      <c r="C62" s="180"/>
      <c r="D62" s="180"/>
      <c r="E62" s="180">
        <f>
'将来負担比率（分子）の構造'!J$45</f>
        <v>
3823</v>
      </c>
      <c r="F62" s="180"/>
      <c r="G62" s="180"/>
      <c r="H62" s="180">
        <f>
'将来負担比率（分子）の構造'!K$45</f>
        <v>
3885</v>
      </c>
      <c r="I62" s="180"/>
      <c r="J62" s="180"/>
      <c r="K62" s="180">
        <f>
'将来負担比率（分子）の構造'!L$45</f>
        <v>
3836</v>
      </c>
      <c r="L62" s="180"/>
      <c r="M62" s="180"/>
      <c r="N62" s="180">
        <f>
'将来負担比率（分子）の構造'!M$45</f>
        <v>
3928</v>
      </c>
      <c r="O62" s="180"/>
      <c r="P62" s="180"/>
    </row>
    <row r="63" spans="1:16" x14ac:dyDescent="0.2">
      <c r="A63" s="180" t="s">
        <v>
33</v>
      </c>
      <c r="B63" s="180">
        <f>
'将来負担比率（分子）の構造'!I$44</f>
        <v>
260</v>
      </c>
      <c r="C63" s="180"/>
      <c r="D63" s="180"/>
      <c r="E63" s="180">
        <f>
'将来負担比率（分子）の構造'!J$44</f>
        <v>
215</v>
      </c>
      <c r="F63" s="180"/>
      <c r="G63" s="180"/>
      <c r="H63" s="180">
        <f>
'将来負担比率（分子）の構造'!K$44</f>
        <v>
172</v>
      </c>
      <c r="I63" s="180"/>
      <c r="J63" s="180"/>
      <c r="K63" s="180">
        <f>
'将来負担比率（分子）の構造'!L$44</f>
        <v>
133</v>
      </c>
      <c r="L63" s="180"/>
      <c r="M63" s="180"/>
      <c r="N63" s="180">
        <f>
'将来負担比率（分子）の構造'!M$44</f>
        <v>
1012</v>
      </c>
      <c r="O63" s="180"/>
      <c r="P63" s="180"/>
    </row>
    <row r="64" spans="1:16" x14ac:dyDescent="0.2">
      <c r="A64" s="180" t="s">
        <v>
32</v>
      </c>
      <c r="B64" s="180">
        <f>
'将来負担比率（分子）の構造'!I$43</f>
        <v>
1190</v>
      </c>
      <c r="C64" s="180"/>
      <c r="D64" s="180"/>
      <c r="E64" s="180">
        <f>
'将来負担比率（分子）の構造'!J$43</f>
        <v>
1119</v>
      </c>
      <c r="F64" s="180"/>
      <c r="G64" s="180"/>
      <c r="H64" s="180">
        <f>
'将来負担比率（分子）の構造'!K$43</f>
        <v>
1055</v>
      </c>
      <c r="I64" s="180"/>
      <c r="J64" s="180"/>
      <c r="K64" s="180">
        <f>
'将来負担比率（分子）の構造'!L$43</f>
        <v>
987</v>
      </c>
      <c r="L64" s="180"/>
      <c r="M64" s="180"/>
      <c r="N64" s="180">
        <f>
'将来負担比率（分子）の構造'!M$43</f>
        <v>
917</v>
      </c>
      <c r="O64" s="180"/>
      <c r="P64" s="180"/>
    </row>
    <row r="65" spans="1:16" x14ac:dyDescent="0.2">
      <c r="A65" s="180" t="s">
        <v>
31</v>
      </c>
      <c r="B65" s="180">
        <f>
'将来負担比率（分子）の構造'!I$42</f>
        <v>
2066</v>
      </c>
      <c r="C65" s="180"/>
      <c r="D65" s="180"/>
      <c r="E65" s="180">
        <f>
'将来負担比率（分子）の構造'!J$42</f>
        <v>
2132</v>
      </c>
      <c r="F65" s="180"/>
      <c r="G65" s="180"/>
      <c r="H65" s="180">
        <f>
'将来負担比率（分子）の構造'!K$42</f>
        <v>
1623</v>
      </c>
      <c r="I65" s="180"/>
      <c r="J65" s="180"/>
      <c r="K65" s="180">
        <f>
'将来負担比率（分子）の構造'!L$42</f>
        <v>
1661</v>
      </c>
      <c r="L65" s="180"/>
      <c r="M65" s="180"/>
      <c r="N65" s="180">
        <f>
'将来負担比率（分子）の構造'!M$42</f>
        <v>
943</v>
      </c>
      <c r="O65" s="180"/>
      <c r="P65" s="180"/>
    </row>
    <row r="66" spans="1:16" x14ac:dyDescent="0.2">
      <c r="A66" s="180" t="s">
        <v>
30</v>
      </c>
      <c r="B66" s="180">
        <f>
'将来負担比率（分子）の構造'!I$41</f>
        <v>
28186</v>
      </c>
      <c r="C66" s="180"/>
      <c r="D66" s="180"/>
      <c r="E66" s="180">
        <f>
'将来負担比率（分子）の構造'!J$41</f>
        <v>
26145</v>
      </c>
      <c r="F66" s="180"/>
      <c r="G66" s="180"/>
      <c r="H66" s="180">
        <f>
'将来負担比率（分子）の構造'!K$41</f>
        <v>
24201</v>
      </c>
      <c r="I66" s="180"/>
      <c r="J66" s="180"/>
      <c r="K66" s="180">
        <f>
'将来負担比率（分子）の構造'!L$41</f>
        <v>
21915</v>
      </c>
      <c r="L66" s="180"/>
      <c r="M66" s="180"/>
      <c r="N66" s="180">
        <f>
'将来負担比率（分子）の構造'!M$41</f>
        <v>
21511</v>
      </c>
      <c r="O66" s="180"/>
      <c r="P66" s="180"/>
    </row>
    <row r="67" spans="1:16" x14ac:dyDescent="0.2">
      <c r="A67" s="180" t="s">
        <v>
74</v>
      </c>
      <c r="B67" s="180" t="e">
        <f>
NA()</f>
        <v>
#N/A</v>
      </c>
      <c r="C67" s="180">
        <f>
IF(ISNUMBER('将来負担比率（分子）の構造'!I$53), IF('将来負担比率（分子）の構造'!I$53 &lt; 0, 0, '将来負担比率（分子）の構造'!I$53), NA())</f>
        <v>
6858</v>
      </c>
      <c r="D67" s="180" t="e">
        <f>
NA()</f>
        <v>
#N/A</v>
      </c>
      <c r="E67" s="180" t="e">
        <f>
NA()</f>
        <v>
#N/A</v>
      </c>
      <c r="F67" s="180">
        <f>
IF(ISNUMBER('将来負担比率（分子）の構造'!J$53), IF('将来負担比率（分子）の構造'!J$53 &lt; 0, 0, '将来負担比率（分子）の構造'!J$53), NA())</f>
        <v>
5207</v>
      </c>
      <c r="G67" s="180" t="e">
        <f>
NA()</f>
        <v>
#N/A</v>
      </c>
      <c r="H67" s="180" t="e">
        <f>
NA()</f>
        <v>
#N/A</v>
      </c>
      <c r="I67" s="180">
        <f>
IF(ISNUMBER('将来負担比率（分子）の構造'!K$53), IF('将来負担比率（分子）の構造'!K$53 &lt; 0, 0, '将来負担比率（分子）の構造'!K$53), NA())</f>
        <v>
3827</v>
      </c>
      <c r="J67" s="180" t="e">
        <f>
NA()</f>
        <v>
#N/A</v>
      </c>
      <c r="K67" s="180" t="e">
        <f>
NA()</f>
        <v>
#N/A</v>
      </c>
      <c r="L67" s="180">
        <f>
IF(ISNUMBER('将来負担比率（分子）の構造'!L$53), IF('将来負担比率（分子）の構造'!L$53 &lt; 0, 0, '将来負担比率（分子）の構造'!L$53), NA())</f>
        <v>
2025</v>
      </c>
      <c r="M67" s="180" t="e">
        <f>
NA()</f>
        <v>
#N/A</v>
      </c>
      <c r="N67" s="180" t="e">
        <f>
NA()</f>
        <v>
#N/A</v>
      </c>
      <c r="O67" s="180">
        <f>
IF(ISNUMBER('将来負担比率（分子）の構造'!M$53), IF('将来負担比率（分子）の構造'!M$53 &lt; 0, 0, '将来負担比率（分子）の構造'!M$53), NA())</f>
        <v>
1596</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2108</v>
      </c>
      <c r="C72" s="184">
        <f>
基金残高に係る経年分析!G55</f>
        <v>
2608</v>
      </c>
      <c r="D72" s="184">
        <f>
基金残高に係る経年分析!H55</f>
        <v>
3034</v>
      </c>
    </row>
    <row r="73" spans="1:16" x14ac:dyDescent="0.2">
      <c r="A73" s="183" t="s">
        <v>
77</v>
      </c>
      <c r="B73" s="184" t="str">
        <f>
基金残高に係る経年分析!F56</f>
        <v>
-</v>
      </c>
      <c r="C73" s="184" t="str">
        <f>
基金残高に係る経年分析!G56</f>
        <v>
-</v>
      </c>
      <c r="D73" s="184" t="str">
        <f>
基金残高に係る経年分析!H56</f>
        <v>
-</v>
      </c>
    </row>
    <row r="74" spans="1:16" x14ac:dyDescent="0.2">
      <c r="A74" s="183" t="s">
        <v>
78</v>
      </c>
      <c r="B74" s="184">
        <f>
基金残高に係る経年分析!F57</f>
        <v>
4370</v>
      </c>
      <c r="C74" s="184">
        <f>
基金残高に係る経年分析!G57</f>
        <v>
4707</v>
      </c>
      <c r="D74" s="184">
        <f>
基金残高に係る経年分析!H57</f>
        <v>
5274</v>
      </c>
    </row>
  </sheetData>
  <sheetProtection algorithmName="SHA-512" hashValue="Ufmb5zdpuOJbECvOPOsztwD2KhcKBDhR1C9iCTGzpmSudlKPZZyVxLZcH1/0KPST51JoLf6b6LtT1MuhtxFfkw==" saltValue="E2E6HSS/gbZaj+FsWGWSz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2020-08-25T06:04:01Z</cp:lastPrinted>
  <dcterms:created xsi:type="dcterms:W3CDTF">2020-02-10T03:23:24Z</dcterms:created>
  <dcterms:modified xsi:type="dcterms:W3CDTF">2020-09-28T06:42:12Z</dcterms:modified>
  <cp:category/>
</cp:coreProperties>
</file>