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財 EXCEL　　財政課文書\東京都一般調査\R3年度\【030913】令和元年度財政状況資料集の作成について（2回目）\02 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<sst xmlns="http://schemas.openxmlformats.org/spreadsheetml/2006/main" count="1117" uniqueCount="605">
  <si>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</si>
  <si>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</si>
  <si>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</si>
  <si>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</si>
  <si>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</si>
  <si>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</si>
  <si>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</si>
  <si>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</si>
  <si>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</si>
  <si>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</si>
  <si>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</si>
  <si>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</si>
  <si>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</si>
  <si>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</si>
  <si>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</si>
  <si>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</si>
  <si>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</si>
  <si>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</si>
  <si>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</si>
  <si>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</si>
  <si>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</si>
  <si>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</si>
  <si>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</si>
  <si>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</si>
  <si>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</si>
  <si>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</si>
  <si>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</si>
  <si>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</si>
  <si>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</si>
  <si>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</si>
  <si>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</si>
  <si>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</si>
  <si>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</si>
  <si>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</si>
  <si>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</si>
  <si>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</si>
  <si>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</si>
  <si>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</si>
  <si>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</si>
  <si>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</si>
  <si>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</si>
  <si>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</si>
  <si>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</si>
  <si>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</si>
  <si>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</si>
  <si>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</si>
  <si>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</si>
  <si>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</si>
  <si>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</si>
  <si>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</si>
  <si>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</si>
  <si>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</si>
  <si>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</si>
  <si>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</si>
  <si>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</si>
  <si>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</si>
  <si>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</si>
  <si>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</si>
  <si>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</si>
  <si>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</si>
  <si>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</si>
  <si>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</si>
  <si>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</si>
  <si>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</si>
  <si>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</si>
  <si>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</si>
  <si>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</si>
  <si>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</si>
  <si>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</si>
  <si>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</si>
  <si>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</si>
  <si>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</si>
  <si>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</si>
  <si>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</si>
  <si>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</si>
  <si>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</si>
  <si>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</si>
  <si>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</si>
  <si>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</si>
  <si>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</si>
  <si>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</si>
  <si>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</si>
  <si>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</si>
  <si>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</si>
  <si>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</si>
  <si>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</si>
  <si>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</si>
  <si>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</si>
  <si>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</si>
  <si>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</si>
  <si>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</si>
  <si>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</si>
  <si>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</si>
  <si>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</si>
  <si>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</si>
  <si>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</si>
  <si>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</si>
  <si>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</si>
  <si>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小金井市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</si>
  <si>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</si>
  <si>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</si>
  <si>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</si>
  <si>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</si>
  <si>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</si>
  <si>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</si>
  <si>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</si>
  <si>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</si>
  <si>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</si>
  <si>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</si>
  <si>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</si>
  <si>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</si>
  <si>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</si>
  <si>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</si>
  <si>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</si>
  <si>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</si>
  <si>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</si>
  <si>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</si>
  <si>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</si>
  <si>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</si>
  <si>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</si>
  <si>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</si>
  <si>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</si>
  <si>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</si>
  <si>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</si>
  <si>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</si>
  <si>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</si>
  <si>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</si>
  <si>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</si>
  <si>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</si>
  <si>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</si>
  <si>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</si>
  <si>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</si>
  <si>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</si>
  <si>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</si>
  <si>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</si>
  <si>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</si>
  <si>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</si>
  <si>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</si>
  <si>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</si>
  <si>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</si>
  <si>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</si>
  <si>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</si>
  <si>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</si>
  <si>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</si>
  <si>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</si>
  <si>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</si>
  <si>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</si>
  <si>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</si>
  <si>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</si>
  <si>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</si>
  <si>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</si>
  <si>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</si>
  <si>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</si>
  <si>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</si>
  <si>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</si>
  <si>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</si>
  <si>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</si>
  <si>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</si>
  <si>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</si>
  <si>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</si>
  <si>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</si>
  <si>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</si>
  <si>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</si>
  <si>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</si>
  <si>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</si>
  <si>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</si>
  <si>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</si>
  <si>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</si>
  <si>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</si>
  <si>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</si>
  <si>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</si>
  <si>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</si>
  <si>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</si>
  <si>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</si>
  <si>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</si>
  <si>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</si>
  <si>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</si>
  <si>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</si>
  <si>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</si>
  <si>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</si>
  <si>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</si>
  <si>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</si>
  <si>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</si>
  <si>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</si>
  <si>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</si>
  <si>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</si>
  <si>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</si>
  <si>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</si>
  <si>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</si>
  <si>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</si>
  <si>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</si>
  <si>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</si>
  <si>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</si>
  <si>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</si>
  <si>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</si>
  <si>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</si>
  <si>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</si>
  <si>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</si>
  <si>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</si>
  <si>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</si>
  <si>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</si>
  <si>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</si>
  <si>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</si>
  <si>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</si>
  <si>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</si>
  <si>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</si>
  <si>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</si>
  <si>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</si>
  <si>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</si>
  <si>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</si>
  <si>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</si>
  <si>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</si>
  <si>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</si>
  <si>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</si>
  <si>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</si>
  <si>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</si>
  <si>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</si>
  <si>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</si>
  <si>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</si>
  <si>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</si>
  <si>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</si>
  <si>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東京都小金井市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</si>
  <si>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</si>
  <si>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</si>
  <si>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</si>
  <si>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</si>
  <si>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</si>
  <si>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</si>
  <si>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</si>
  <si>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</si>
  <si>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</si>
  <si>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</si>
  <si>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</si>
  <si>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</si>
  <si>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</si>
  <si>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</si>
  <si>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</si>
  <si>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</si>
  <si>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</si>
  <si>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</si>
  <si>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</si>
  <si>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</si>
  <si>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</si>
  <si>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</si>
  <si>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</si>
  <si>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</si>
  <si>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</si>
  <si>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</si>
  <si>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</si>
  <si>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</si>
  <si>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</si>
  <si>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</si>
  <si>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</si>
  <si>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</si>
  <si>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</si>
  <si>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</si>
  <si>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</si>
  <si>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</si>
  <si>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</si>
  <si>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</si>
  <si>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</si>
  <si>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</si>
  <si>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</si>
  <si>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</si>
  <si>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</si>
  <si>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</si>
  <si>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</si>
  <si>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</si>
  <si>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</si>
  <si>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</si>
  <si>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</si>
  <si>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</si>
  <si>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</si>
  <si>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</si>
  <si>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</si>
  <si>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</si>
  <si>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</si>
  <si>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</si>
  <si>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</si>
  <si>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</si>
  <si>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</si>
  <si>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</si>
  <si>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</si>
  <si>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</si>
  <si>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</si>
  <si>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</si>
  <si>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</si>
  <si>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</si>
  <si>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</si>
  <si>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</si>
  <si>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</si>
  <si>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</si>
  <si>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</si>
  <si>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</si>
  <si>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</si>
  <si>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</si>
  <si>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</si>
  <si>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</si>
  <si>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</si>
  <si>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</si>
  <si>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</si>
  <si>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</si>
  <si>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</si>
  <si>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</si>
  <si>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</si>
  <si>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</si>
  <si>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</si>
  <si>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</si>
  <si>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</si>
  <si>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</si>
  <si>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</si>
  <si>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</si>
  <si>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</si>
  <si>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</si>
  <si>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</si>
  <si>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</si>
  <si>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</si>
  <si>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</si>
  <si>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</si>
  <si>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</si>
  <si>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</si>
  <si>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</si>
  <si>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</si>
  <si>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</si>
  <si>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</si>
  <si>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</si>
  <si>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</si>
  <si>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</si>
  <si>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</si>
  <si>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</si>
  <si>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</si>
  <si>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</si>
  <si>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</si>
  <si>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</si>
  <si>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</si>
  <si>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</si>
  <si>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</si>
  <si>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</si>
  <si>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</si>
  <si>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</si>
  <si>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</si>
  <si>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</si>
  <si>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</si>
  <si>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</si>
  <si>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</si>
  <si>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</si>
  <si>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</si>
  <si>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</si>
  <si>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</si>
  <si>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</si>
  <si>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</si>
  <si>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</si>
  <si>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</si>
  <si>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</si>
  <si>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</si>
  <si>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</si>
  <si>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</si>
  <si>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</si>
  <si>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</si>
  <si>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</si>
  <si>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</si>
  <si>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</si>
  <si>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</si>
  <si>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</si>
  <si>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</si>
  <si>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</si>
  <si>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</si>
  <si>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</si>
  <si>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</si>
  <si>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</si>
  <si>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</si>
  <si>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</si>
  <si>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</si>
  <si>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</si>
  <si>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</si>
  <si>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</si>
  <si>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東京都小金井市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</si>
  <si>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</si>
  <si>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</si>
  <si>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</si>
  <si>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</si>
  <si>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</si>
  <si>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</si>
  <si>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</si>
  <si>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</si>
  <si>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</si>
  <si>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</si>
  <si>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</si>
  <si>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</si>
  <si>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</si>
  <si>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</si>
  <si>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</si>
  <si>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</si>
  <si>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</si>
  <si>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</si>
  <si>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</si>
  <si>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</si>
  <si>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</si>
  <si>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</si>
  <si>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</si>
  <si>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</si>
  <si>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</si>
  <si>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</si>
  <si>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</si>
  <si>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</si>
  <si>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</si>
  <si>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</si>
  <si>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</si>
  <si>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</si>
  <si>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</si>
  <si>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</si>
  <si>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</si>
  <si>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</si>
  <si>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</si>
  <si>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</si>
  <si>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</si>
  <si>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</si>
  <si>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</si>
  <si>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</si>
  <si>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</si>
  <si>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</si>
  <si>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</si>
  <si>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</si>
  <si>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</si>
  <si>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</si>
  <si>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</si>
  <si>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</si>
  <si>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</si>
  <si>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</si>
  <si>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</si>
  <si>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</si>
  <si>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</si>
  <si>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</si>
  <si>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</si>
  <si>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</si>
  <si>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</si>
  <si>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</si>
  <si>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</si>
  <si>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</si>
  <si>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</si>
  <si>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</si>
  <si>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</si>
  <si>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</si>
  <si>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</si>
  <si>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</si>
  <si>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</si>
  <si>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</si>
  <si>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</si>
  <si>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</si>
  <si>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</si>
  <si>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</si>
  <si>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</si>
  <si>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</si>
  <si>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</si>
  <si>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</si>
  <si>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</si>
  <si>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</si>
  <si>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</si>
  <si>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</si>
  <si>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</si>
  <si>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</si>
  <si>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</si>
  <si>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</si>
  <si>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</si>
  <si>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</si>
  <si>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</si>
  <si>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</si>
  <si>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</si>
  <si>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</si>
  <si>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</si>
  <si>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</si>
  <si>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</si>
  <si>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</si>
  <si>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</si>
  <si>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</si>
  <si>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</si>
  <si>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</si>
  <si>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</si>
  <si>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</si>
  <si>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</si>
  <si>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</si>
  <si>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</si>
  <si>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</si>
  <si>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</si>
  <si>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</si>
  <si>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</si>
  <si>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</si>
  <si>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</si>
  <si>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</si>
  <si>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</si>
  <si>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</si>
  <si>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</si>
  <si>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</si>
  <si>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</si>
  <si>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</si>
  <si>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</si>
  <si>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</si>
  <si>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</si>
  <si>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</si>
  <si>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</si>
  <si>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</si>
  <si>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</si>
  <si>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</si>
  <si>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</si>
  <si>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</si>
  <si>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</si>
  <si>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</si>
  <si>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</si>
  <si>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</si>
  <si>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</si>
  <si>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</si>
  <si>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</si>
  <si>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</si>
  <si>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</si>
  <si>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</si>
  <si>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</si>
  <si>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</si>
  <si>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</si>
  <si>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</si>
  <si>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</si>
  <si>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</si>
  <si>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</si>
  <si>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</si>
  <si>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</si>
  <si>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</si>
  <si>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</si>
  <si>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</si>
  <si>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</si>
  <si>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</si>
  <si>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</si>
  <si>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</si>
  <si>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</si>
  <si>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</si>
  <si>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</si>
  <si>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</si>
  <si>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</si>
  <si>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</si>
  <si>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</si>
  <si>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</si>
  <si>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</si>
  <si>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</si>
  <si>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</si>
  <si>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</si>
  <si>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</si>
  <si>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</si>
  <si>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</si>
  <si>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</si>
  <si>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</si>
  <si>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</si>
  <si>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</si>
  <si>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</si>
  <si>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</si>
  <si>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</si>
  <si>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</si>
  <si>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</si>
  <si>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</si>
  <si>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</si>
  <si>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</si>
  <si>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</si>
  <si>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</si>
  <si>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1.01</t>
  </si>
  <si>
    <t>一般会計</t>
  </si>
  <si>
    <t>下水道事業特別会計</t>
  </si>
  <si>
    <t>国民健康保険特別会計</t>
  </si>
  <si>
    <t>後期高齢者医療特別会計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</si>
  <si>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</si>
  <si>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</si>
  <si>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</si>
  <si>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</si>
  <si>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</si>
  <si>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</si>
  <si>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</si>
  <si>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</si>
  <si>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</si>
  <si>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東京たま広域資源循環組合</t>
    <rPh sb="0" eb="2">
      <t>トウキョウ</t>
    </rPh>
    <rPh sb="4" eb="6">
      <t>コウイキ</t>
    </rPh>
    <rPh sb="6" eb="8">
      <t>シゲン</t>
    </rPh>
    <rPh sb="8" eb="10">
      <t>ジュンカン</t>
    </rPh>
    <rPh sb="10" eb="12">
      <t>クミアイ</t>
    </rPh>
    <phoneticPr fontId="2"/>
  </si>
  <si>
    <t>湖南衛生組合</t>
    <rPh sb="0" eb="2">
      <t>コナン</t>
    </rPh>
    <rPh sb="2" eb="4">
      <t>エイセイ</t>
    </rPh>
    <rPh sb="4" eb="6">
      <t>クミアイ</t>
    </rPh>
    <phoneticPr fontId="2"/>
  </si>
  <si>
    <t>東京都十一市競輪事業組合</t>
    <rPh sb="0" eb="3">
      <t>トウキョウト</t>
    </rPh>
    <rPh sb="3" eb="5">
      <t>ジュウイチ</t>
    </rPh>
    <rPh sb="5" eb="6">
      <t>シ</t>
    </rPh>
    <rPh sb="6" eb="8">
      <t>ケイリン</t>
    </rPh>
    <rPh sb="8" eb="10">
      <t>ジギョウ</t>
    </rPh>
    <rPh sb="10" eb="12">
      <t>クミアイ</t>
    </rPh>
    <phoneticPr fontId="2"/>
  </si>
  <si>
    <t>東京都六市競艇事業組合</t>
    <rPh sb="0" eb="3">
      <t>トウキョウト</t>
    </rPh>
    <rPh sb="3" eb="5">
      <t>ロクシ</t>
    </rPh>
    <rPh sb="5" eb="7">
      <t>キョウテイ</t>
    </rPh>
    <rPh sb="7" eb="9">
      <t>ジギョウ</t>
    </rPh>
    <rPh sb="9" eb="11">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</si>
  <si>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</si>
  <si>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</si>
  <si>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昭和病院企業団</t>
    <rPh sb="0" eb="2">
      <t>ショウワ</t>
    </rPh>
    <rPh sb="2" eb="4">
      <t>ビョウイン</t>
    </rPh>
    <rPh sb="4" eb="6">
      <t>キギョウ</t>
    </rPh>
    <rPh sb="6" eb="7">
      <t>ダン</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</si>
  <si>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</si>
  <si>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</si>
  <si>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浅川清流環境組合</t>
    <rPh sb="0" eb="2">
      <t>アサカワ</t>
    </rPh>
    <rPh sb="2" eb="4">
      <t>セイリュウ</t>
    </rPh>
    <rPh sb="4" eb="6">
      <t>カンキョウ</t>
    </rPh>
    <rPh sb="6" eb="8">
      <t>クミアイ</t>
    </rPh>
    <phoneticPr fontId="2"/>
  </si>
  <si>
    <t>小金井市体育協会</t>
    <rPh sb="0" eb="4">
      <t>コガネイシ</t>
    </rPh>
    <rPh sb="4" eb="6">
      <t>タイイク</t>
    </rPh>
    <rPh sb="6" eb="8">
      <t>キョウカイ</t>
    </rPh>
    <phoneticPr fontId="2"/>
  </si>
  <si>
    <t>小金井市土地開発公社</t>
    <rPh sb="0" eb="4">
      <t>コガネイシ</t>
    </rPh>
    <rPh sb="4" eb="6">
      <t>トチ</t>
    </rPh>
    <rPh sb="6" eb="8">
      <t>カイハツ</t>
    </rPh>
    <rPh sb="8" eb="10">
      <t>コウシャ</t>
    </rPh>
    <phoneticPr fontId="2"/>
  </si>
  <si>
    <t>環境基金</t>
    <rPh sb="0" eb="2">
      <t>カンキョウ</t>
    </rPh>
    <rPh sb="2" eb="4">
      <t>キキン</t>
    </rPh>
    <phoneticPr fontId="5"/>
  </si>
  <si>
    <t>庁舎建設基金</t>
    <rPh sb="0" eb="2">
      <t>チョウシャ</t>
    </rPh>
    <rPh sb="2" eb="4">
      <t>ケンセツ</t>
    </rPh>
    <rPh sb="4" eb="6">
      <t>キキン</t>
    </rPh>
    <phoneticPr fontId="5"/>
  </si>
  <si>
    <t>市営住宅整備基金</t>
    <rPh sb="0" eb="2">
      <t>シエイ</t>
    </rPh>
    <rPh sb="2" eb="4">
      <t>ジュウタク</t>
    </rPh>
    <rPh sb="4" eb="6">
      <t>セイビ</t>
    </rPh>
    <rPh sb="6" eb="8">
      <t>キキン</t>
    </rPh>
    <phoneticPr fontId="5"/>
  </si>
  <si>
    <t>教育施設整備基金</t>
    <rPh sb="0" eb="2">
      <t>キョウイク</t>
    </rPh>
    <rPh sb="2" eb="4">
      <t>シセツ</t>
    </rPh>
    <rPh sb="4" eb="6">
      <t>セイビ</t>
    </rPh>
    <rPh sb="6" eb="8">
      <t>キキン</t>
    </rPh>
    <phoneticPr fontId="5"/>
  </si>
  <si>
    <t>みどりと公園基金</t>
    <rPh sb="4" eb="6">
      <t>コウエン</t>
    </rPh>
    <rPh sb="6" eb="8">
      <t>キキン</t>
    </rPh>
    <phoneticPr fontId="5"/>
  </si>
  <si>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</si>
  <si>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</si>
  <si>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</si>
  <si>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</si>
  <si>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</si>
  <si>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及び将来負担比率はどちらも類似団体より高い水準にある。将来の公共施設等の修繕や更新等にかかる財政負担を軽減するため、公共施設等総合管理計画に基づき、施設の集約化・複合化を進めるなど公共施設の適正管理に努めるとともに、地方債の新規発行を抑制するなど、将来負担の軽減にも取り組んでいくことが求め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</si>
  <si>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</si>
  <si>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</si>
  <si>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</si>
  <si>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</si>
  <si>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</si>
  <si>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</si>
  <si>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高い水準にある。標準財政規模がほぼ横ばいの中で、地方債現在高将来負担額が増となったことから、前年度対比で、１０．３ポイントの増となった。また、実質公債費比率については、類似団体と比較し低い水準にある。将来負担比率が低下傾向にあるため、実質公債比率についても今後低下すると想定され、前年度対比で０．４ポイントの改善となった。</t>
    <rPh sb="53" eb="54">
      <t>ゾウ</t>
    </rPh>
    <rPh sb="79" eb="80">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</si>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</sst>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40879</c:v>
                </c:pt>
                <c:pt idx="2">
                  <c:v>42651</c:v>
                </c:pt>
                <c:pt idx="3">
                  <c:v>43226</c:v>
                </c:pt>
                <c:pt idx="4">
                  <c:v>42836</c:v>
                </c:pt>
              </c:numCache>
            </c:numRef>
          </c:val>
          <c:smooth val="0"/>
          <c:extLst>
            <c:ext xmlns:c16="http://schemas.microsoft.com/office/drawing/2014/chart" uri="{C3380CC4-5D6E-409C-BE32-E72D297353CC}">
              <c16:uniqueId val="{00000000-F39A-4A90-96FE-4EF605D2D5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23966</c:v>
                </c:pt>
                <c:pt idx="1">
                  <c:v>31613</c:v>
                </c:pt>
                <c:pt idx="2">
                  <c:v>21859</c:v>
                </c:pt>
                <c:pt idx="3">
                  <c:v>53830</c:v>
                </c:pt>
                <c:pt idx="4">
                  <c:v>37954</c:v>
                </c:pt>
              </c:numCache>
            </c:numRef>
          </c:val>
          <c:smooth val="0"/>
          <c:extLst>
            <c:ext xmlns:c16="http://schemas.microsoft.com/office/drawing/2014/chart" uri="{C3380CC4-5D6E-409C-BE32-E72D297353CC}">
              <c16:uniqueId val="{00000001-F39A-4A90-96FE-4EF605D2D5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c:v>
                </c:pt>
                <c:pt idx="1">
                  <c:v>8.85</c:v>
                </c:pt>
                <c:pt idx="2">
                  <c:v>10.99</c:v>
                </c:pt>
                <c:pt idx="3">
                  <c:v>8.1999999999999993</c:v>
                </c:pt>
                <c:pt idx="4">
                  <c:v>9.8800000000000008</c:v>
                </c:pt>
              </c:numCache>
            </c:numRef>
          </c:val>
          <c:extLst>
            <c:ext xmlns:c16="http://schemas.microsoft.com/office/drawing/2014/chart" uri="{C3380CC4-5D6E-409C-BE32-E72D297353CC}">
              <c16:uniqueId val="{00000000-A280-47D2-B62B-9588C363BA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8.69</c:v>
                </c:pt>
                <c:pt idx="1">
                  <c:v>9.33</c:v>
                </c:pt>
                <c:pt idx="2">
                  <c:v>11.63</c:v>
                </c:pt>
                <c:pt idx="3">
                  <c:v>13.7</c:v>
                </c:pt>
                <c:pt idx="4">
                  <c:v>16.05</c:v>
                </c:pt>
              </c:numCache>
            </c:numRef>
          </c:val>
          <c:extLst>
            <c:ext xmlns:c16="http://schemas.microsoft.com/office/drawing/2014/chart" uri="{C3380CC4-5D6E-409C-BE32-E72D297353CC}">
              <c16:uniqueId val="{00000001-A280-47D2-B62B-9588C363BA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3.09</c:v>
                </c:pt>
                <c:pt idx="1">
                  <c:v>3</c:v>
                </c:pt>
                <c:pt idx="2">
                  <c:v>4.3099999999999996</c:v>
                </c:pt>
                <c:pt idx="3">
                  <c:v>-1.01</c:v>
                </c:pt>
                <c:pt idx="4">
                  <c:v>4.4000000000000004</c:v>
                </c:pt>
              </c:numCache>
            </c:numRef>
          </c:val>
          <c:smooth val="0"/>
          <c:extLst>
            <c:ext xmlns:c16="http://schemas.microsoft.com/office/drawing/2014/chart" uri="{C3380CC4-5D6E-409C-BE32-E72D297353CC}">
              <c16:uniqueId val="{00000002-A280-47D2-B62B-9588C363BA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00-4060-86CC-DEF3CA6966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00-4060-86CC-DEF3CA6966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00-4060-86CC-DEF3CA69667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C00-4060-86CC-DEF3CA69667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C00-4060-86CC-DEF3CA69667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0.53</c:v>
                </c:pt>
                <c:pt idx="4">
                  <c:v>#N/A</c:v>
                </c:pt>
                <c:pt idx="5">
                  <c:v>0.61</c:v>
                </c:pt>
                <c:pt idx="6">
                  <c:v>#N/A</c:v>
                </c:pt>
                <c:pt idx="7">
                  <c:v>0.38</c:v>
                </c:pt>
                <c:pt idx="8">
                  <c:v>#N/A</c:v>
                </c:pt>
                <c:pt idx="9">
                  <c:v>0.03</c:v>
                </c:pt>
              </c:numCache>
            </c:numRef>
          </c:val>
          <c:extLst>
            <c:ext xmlns:c16="http://schemas.microsoft.com/office/drawing/2014/chart" uri="{C3380CC4-5D6E-409C-BE32-E72D297353CC}">
              <c16:uniqueId val="{00000005-0C00-4060-86CC-DEF3CA69667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0.03</c:v>
                </c:pt>
                <c:pt idx="4">
                  <c:v>#N/A</c:v>
                </c:pt>
                <c:pt idx="5">
                  <c:v>0.06</c:v>
                </c:pt>
                <c:pt idx="6">
                  <c:v>#N/A</c:v>
                </c:pt>
                <c:pt idx="7">
                  <c:v>0.09</c:v>
                </c:pt>
                <c:pt idx="8">
                  <c:v>#N/A</c:v>
                </c:pt>
                <c:pt idx="9">
                  <c:v>0.1</c:v>
                </c:pt>
              </c:numCache>
            </c:numRef>
          </c:val>
          <c:extLst>
            <c:ext xmlns:c16="http://schemas.microsoft.com/office/drawing/2014/chart" uri="{C3380CC4-5D6E-409C-BE32-E72D297353CC}">
              <c16:uniqueId val="{00000006-0C00-4060-86CC-DEF3CA69667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2.29</c:v>
                </c:pt>
                <c:pt idx="2">
                  <c:v>#N/A</c:v>
                </c:pt>
                <c:pt idx="3">
                  <c:v>0.23</c:v>
                </c:pt>
                <c:pt idx="4">
                  <c:v>#N/A</c:v>
                </c:pt>
                <c:pt idx="5">
                  <c:v>0.74</c:v>
                </c:pt>
                <c:pt idx="6">
                  <c:v>#N/A</c:v>
                </c:pt>
                <c:pt idx="7">
                  <c:v>0.43</c:v>
                </c:pt>
                <c:pt idx="8">
                  <c:v>#N/A</c:v>
                </c:pt>
                <c:pt idx="9">
                  <c:v>0.19</c:v>
                </c:pt>
              </c:numCache>
            </c:numRef>
          </c:val>
          <c:extLst>
            <c:ext xmlns:c16="http://schemas.microsoft.com/office/drawing/2014/chart" uri="{C3380CC4-5D6E-409C-BE32-E72D297353CC}">
              <c16:uniqueId val="{00000007-0C00-4060-86CC-DEF3CA69667D}"/>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c:v>
                </c:pt>
                <c:pt idx="2">
                  <c:v>#N/A</c:v>
                </c:pt>
                <c:pt idx="3">
                  <c:v>0.14000000000000001</c:v>
                </c:pt>
                <c:pt idx="4">
                  <c:v>#N/A</c:v>
                </c:pt>
                <c:pt idx="5">
                  <c:v>0.28000000000000003</c:v>
                </c:pt>
                <c:pt idx="6">
                  <c:v>#N/A</c:v>
                </c:pt>
                <c:pt idx="7">
                  <c:v>0.35</c:v>
                </c:pt>
                <c:pt idx="8">
                  <c:v>#N/A</c:v>
                </c:pt>
                <c:pt idx="9">
                  <c:v>1.94</c:v>
                </c:pt>
              </c:numCache>
            </c:numRef>
          </c:val>
          <c:extLst>
            <c:ext xmlns:c16="http://schemas.microsoft.com/office/drawing/2014/chart" uri="{C3380CC4-5D6E-409C-BE32-E72D297353CC}">
              <c16:uniqueId val="{00000008-0C00-4060-86CC-DEF3CA6966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7.09</c:v>
                </c:pt>
                <c:pt idx="2">
                  <c:v>#N/A</c:v>
                </c:pt>
                <c:pt idx="3">
                  <c:v>8.84</c:v>
                </c:pt>
                <c:pt idx="4">
                  <c:v>#N/A</c:v>
                </c:pt>
                <c:pt idx="5">
                  <c:v>10.99</c:v>
                </c:pt>
                <c:pt idx="6">
                  <c:v>#N/A</c:v>
                </c:pt>
                <c:pt idx="7">
                  <c:v>8.19</c:v>
                </c:pt>
                <c:pt idx="8">
                  <c:v>#N/A</c:v>
                </c:pt>
                <c:pt idx="9">
                  <c:v>9.8699999999999992</c:v>
                </c:pt>
              </c:numCache>
            </c:numRef>
          </c:val>
          <c:extLst>
            <c:ext xmlns:c16="http://schemas.microsoft.com/office/drawing/2014/chart" uri="{C3380CC4-5D6E-409C-BE32-E72D297353CC}">
              <c16:uniqueId val="{00000009-0C00-4060-86CC-DEF3CA6966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2206</c:v>
                </c:pt>
                <c:pt idx="5">
                  <c:v>2263</c:v>
                </c:pt>
                <c:pt idx="8">
                  <c:v>2327</c:v>
                </c:pt>
                <c:pt idx="11">
                  <c:v>2244</c:v>
                </c:pt>
                <c:pt idx="14">
                  <c:v>2182</c:v>
                </c:pt>
              </c:numCache>
            </c:numRef>
          </c:val>
          <c:extLst>
            <c:ext xmlns:c16="http://schemas.microsoft.com/office/drawing/2014/chart" uri="{C3380CC4-5D6E-409C-BE32-E72D297353CC}">
              <c16:uniqueId val="{00000000-A23F-4570-A146-BCFA9D2818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3F-4570-A146-BCFA9D2818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c:v>
                </c:pt>
                <c:pt idx="3">
                  <c:v>12</c:v>
                </c:pt>
                <c:pt idx="6">
                  <c:v>25</c:v>
                </c:pt>
                <c:pt idx="9">
                  <c:v>123</c:v>
                </c:pt>
                <c:pt idx="12">
                  <c:v>9</c:v>
                </c:pt>
              </c:numCache>
            </c:numRef>
          </c:val>
          <c:extLst>
            <c:ext xmlns:c16="http://schemas.microsoft.com/office/drawing/2014/chart" uri="{C3380CC4-5D6E-409C-BE32-E72D297353CC}">
              <c16:uniqueId val="{00000002-A23F-4570-A146-BCFA9D2818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c:v>
                </c:pt>
                <c:pt idx="3">
                  <c:v>42</c:v>
                </c:pt>
                <c:pt idx="6">
                  <c:v>40</c:v>
                </c:pt>
                <c:pt idx="9">
                  <c:v>36</c:v>
                </c:pt>
                <c:pt idx="12">
                  <c:v>31</c:v>
                </c:pt>
              </c:numCache>
            </c:numRef>
          </c:val>
          <c:extLst>
            <c:ext xmlns:c16="http://schemas.microsoft.com/office/drawing/2014/chart" uri="{C3380CC4-5D6E-409C-BE32-E72D297353CC}">
              <c16:uniqueId val="{00000003-A23F-4570-A146-BCFA9D2818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107</c:v>
                </c:pt>
                <c:pt idx="3">
                  <c:v>101</c:v>
                </c:pt>
                <c:pt idx="6">
                  <c:v>97</c:v>
                </c:pt>
                <c:pt idx="9">
                  <c:v>96</c:v>
                </c:pt>
                <c:pt idx="12">
                  <c:v>91</c:v>
                </c:pt>
              </c:numCache>
            </c:numRef>
          </c:val>
          <c:extLst>
            <c:ext xmlns:c16="http://schemas.microsoft.com/office/drawing/2014/chart" uri="{C3380CC4-5D6E-409C-BE32-E72D297353CC}">
              <c16:uniqueId val="{00000004-A23F-4570-A146-BCFA9D2818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3F-4570-A146-BCFA9D2818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3F-4570-A146-BCFA9D2818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2740</c:v>
                </c:pt>
                <c:pt idx="3">
                  <c:v>2672</c:v>
                </c:pt>
                <c:pt idx="6">
                  <c:v>2680</c:v>
                </c:pt>
                <c:pt idx="9">
                  <c:v>2503</c:v>
                </c:pt>
                <c:pt idx="12">
                  <c:v>2375</c:v>
                </c:pt>
              </c:numCache>
            </c:numRef>
          </c:val>
          <c:extLst>
            <c:ext xmlns:c16="http://schemas.microsoft.com/office/drawing/2014/chart" uri="{C3380CC4-5D6E-409C-BE32-E72D297353CC}">
              <c16:uniqueId val="{00000007-A23F-4570-A146-BCFA9D2818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715</c:v>
                </c:pt>
                <c:pt idx="2">
                  <c:v>#N/A</c:v>
                </c:pt>
                <c:pt idx="3">
                  <c:v>#N/A</c:v>
                </c:pt>
                <c:pt idx="4">
                  <c:v>564</c:v>
                </c:pt>
                <c:pt idx="5">
                  <c:v>#N/A</c:v>
                </c:pt>
                <c:pt idx="6">
                  <c:v>#N/A</c:v>
                </c:pt>
                <c:pt idx="7">
                  <c:v>515</c:v>
                </c:pt>
                <c:pt idx="8">
                  <c:v>#N/A</c:v>
                </c:pt>
                <c:pt idx="9">
                  <c:v>#N/A</c:v>
                </c:pt>
                <c:pt idx="10">
                  <c:v>514</c:v>
                </c:pt>
                <c:pt idx="11">
                  <c:v>#N/A</c:v>
                </c:pt>
                <c:pt idx="12">
                  <c:v>#N/A</c:v>
                </c:pt>
                <c:pt idx="13">
                  <c:v>324</c:v>
                </c:pt>
                <c:pt idx="14">
                  <c:v>#N/A</c:v>
                </c:pt>
              </c:numCache>
            </c:numRef>
          </c:val>
          <c:smooth val="0"/>
          <c:extLst>
            <c:ext xmlns:c16="http://schemas.microsoft.com/office/drawing/2014/chart" uri="{C3380CC4-5D6E-409C-BE32-E72D297353CC}">
              <c16:uniqueId val="{00000008-A23F-4570-A146-BCFA9D2818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13437</c:v>
                </c:pt>
                <c:pt idx="5">
                  <c:v>12349</c:v>
                </c:pt>
                <c:pt idx="8">
                  <c:v>11097</c:v>
                </c:pt>
                <c:pt idx="11">
                  <c:v>10245</c:v>
                </c:pt>
                <c:pt idx="14">
                  <c:v>10029</c:v>
                </c:pt>
              </c:numCache>
            </c:numRef>
          </c:val>
          <c:extLst>
            <c:ext xmlns:c16="http://schemas.microsoft.com/office/drawing/2014/chart" uri="{C3380CC4-5D6E-409C-BE32-E72D297353CC}">
              <c16:uniqueId val="{00000000-C700-4097-BF43-A82DFFF9C1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8740</c:v>
                </c:pt>
                <c:pt idx="5">
                  <c:v>7698</c:v>
                </c:pt>
                <c:pt idx="8">
                  <c:v>7399</c:v>
                </c:pt>
                <c:pt idx="11">
                  <c:v>7492</c:v>
                </c:pt>
                <c:pt idx="14">
                  <c:v>7101</c:v>
                </c:pt>
              </c:numCache>
            </c:numRef>
          </c:val>
          <c:extLst>
            <c:ext xmlns:c16="http://schemas.microsoft.com/office/drawing/2014/chart" uri="{C3380CC4-5D6E-409C-BE32-E72D297353CC}">
              <c16:uniqueId val="{00000001-C700-4097-BF43-A82DFFF9C1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6049</c:v>
                </c:pt>
                <c:pt idx="5">
                  <c:v>7062</c:v>
                </c:pt>
                <c:pt idx="8">
                  <c:v>8011</c:v>
                </c:pt>
                <c:pt idx="11">
                  <c:v>8978</c:v>
                </c:pt>
                <c:pt idx="14">
                  <c:v>9141</c:v>
                </c:pt>
              </c:numCache>
            </c:numRef>
          </c:val>
          <c:extLst>
            <c:ext xmlns:c16="http://schemas.microsoft.com/office/drawing/2014/chart" uri="{C3380CC4-5D6E-409C-BE32-E72D297353CC}">
              <c16:uniqueId val="{00000002-C700-4097-BF43-A82DFFF9C1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00-4097-BF43-A82DFFF9C1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00-4097-BF43-A82DFFF9C1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00-4097-BF43-A82DFFF9C1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3823</c:v>
                </c:pt>
                <c:pt idx="3">
                  <c:v>3885</c:v>
                </c:pt>
                <c:pt idx="6">
                  <c:v>3836</c:v>
                </c:pt>
                <c:pt idx="9">
                  <c:v>3928</c:v>
                </c:pt>
                <c:pt idx="12">
                  <c:v>4052</c:v>
                </c:pt>
              </c:numCache>
            </c:numRef>
          </c:val>
          <c:extLst>
            <c:ext xmlns:c16="http://schemas.microsoft.com/office/drawing/2014/chart" uri="{C3380CC4-5D6E-409C-BE32-E72D297353CC}">
              <c16:uniqueId val="{00000006-C700-4097-BF43-A82DFFF9C1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215</c:v>
                </c:pt>
                <c:pt idx="3">
                  <c:v>172</c:v>
                </c:pt>
                <c:pt idx="6">
                  <c:v>133</c:v>
                </c:pt>
                <c:pt idx="9">
                  <c:v>1012</c:v>
                </c:pt>
                <c:pt idx="12">
                  <c:v>3887</c:v>
                </c:pt>
              </c:numCache>
            </c:numRef>
          </c:val>
          <c:extLst>
            <c:ext xmlns:c16="http://schemas.microsoft.com/office/drawing/2014/chart" uri="{C3380CC4-5D6E-409C-BE32-E72D297353CC}">
              <c16:uniqueId val="{00000007-C700-4097-BF43-A82DFFF9C1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1119</c:v>
                </c:pt>
                <c:pt idx="3">
                  <c:v>1055</c:v>
                </c:pt>
                <c:pt idx="6">
                  <c:v>987</c:v>
                </c:pt>
                <c:pt idx="9">
                  <c:v>917</c:v>
                </c:pt>
                <c:pt idx="12">
                  <c:v>845</c:v>
                </c:pt>
              </c:numCache>
            </c:numRef>
          </c:val>
          <c:extLst>
            <c:ext xmlns:c16="http://schemas.microsoft.com/office/drawing/2014/chart" uri="{C3380CC4-5D6E-409C-BE32-E72D297353CC}">
              <c16:uniqueId val="{00000008-C700-4097-BF43-A82DFFF9C1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2132</c:v>
                </c:pt>
                <c:pt idx="3">
                  <c:v>1623</c:v>
                </c:pt>
                <c:pt idx="6">
                  <c:v>1661</c:v>
                </c:pt>
                <c:pt idx="9">
                  <c:v>943</c:v>
                </c:pt>
                <c:pt idx="12">
                  <c:v>666</c:v>
                </c:pt>
              </c:numCache>
            </c:numRef>
          </c:val>
          <c:extLst>
            <c:ext xmlns:c16="http://schemas.microsoft.com/office/drawing/2014/chart" uri="{C3380CC4-5D6E-409C-BE32-E72D297353CC}">
              <c16:uniqueId val="{00000009-C700-4097-BF43-A82DFFF9C1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26145</c:v>
                </c:pt>
                <c:pt idx="3">
                  <c:v>24201</c:v>
                </c:pt>
                <c:pt idx="6">
                  <c:v>21915</c:v>
                </c:pt>
                <c:pt idx="9">
                  <c:v>21511</c:v>
                </c:pt>
                <c:pt idx="12">
                  <c:v>20636</c:v>
                </c:pt>
              </c:numCache>
            </c:numRef>
          </c:val>
          <c:extLst>
            <c:ext xmlns:c16="http://schemas.microsoft.com/office/drawing/2014/chart" uri="{C3380CC4-5D6E-409C-BE32-E72D297353CC}">
              <c16:uniqueId val="{0000000A-C700-4097-BF43-A82DFFF9C1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5207</c:v>
                </c:pt>
                <c:pt idx="2">
                  <c:v>#N/A</c:v>
                </c:pt>
                <c:pt idx="3">
                  <c:v>#N/A</c:v>
                </c:pt>
                <c:pt idx="4">
                  <c:v>3827</c:v>
                </c:pt>
                <c:pt idx="5">
                  <c:v>#N/A</c:v>
                </c:pt>
                <c:pt idx="6">
                  <c:v>#N/A</c:v>
                </c:pt>
                <c:pt idx="7">
                  <c:v>2025</c:v>
                </c:pt>
                <c:pt idx="8">
                  <c:v>#N/A</c:v>
                </c:pt>
                <c:pt idx="9">
                  <c:v>#N/A</c:v>
                </c:pt>
                <c:pt idx="10">
                  <c:v>1596</c:v>
                </c:pt>
                <c:pt idx="11">
                  <c:v>#N/A</c:v>
                </c:pt>
                <c:pt idx="12">
                  <c:v>#N/A</c:v>
                </c:pt>
                <c:pt idx="13">
                  <c:v>3813</c:v>
                </c:pt>
                <c:pt idx="14">
                  <c:v>#N/A</c:v>
                </c:pt>
              </c:numCache>
            </c:numRef>
          </c:val>
          <c:smooth val="0"/>
          <c:extLst>
            <c:ext xmlns:c16="http://schemas.microsoft.com/office/drawing/2014/chart" uri="{C3380CC4-5D6E-409C-BE32-E72D297353CC}">
              <c16:uniqueId val="{0000000B-C700-4097-BF43-A82DFFF9C1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2608</c:v>
                </c:pt>
                <c:pt idx="1">
                  <c:v>3034</c:v>
                </c:pt>
                <c:pt idx="2">
                  <c:v>3614</c:v>
                </c:pt>
              </c:numCache>
            </c:numRef>
          </c:val>
          <c:extLst>
            <c:ext xmlns:c16="http://schemas.microsoft.com/office/drawing/2014/chart" uri="{C3380CC4-5D6E-409C-BE32-E72D297353CC}">
              <c16:uniqueId val="{00000000-32ED-4F1E-AF03-2482114F63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2ED-4F1E-AF03-2482114F63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4707</c:v>
                </c:pt>
                <c:pt idx="1">
                  <c:v>5274</c:v>
                </c:pt>
                <c:pt idx="2">
                  <c:v>4843</c:v>
                </c:pt>
              </c:numCache>
            </c:numRef>
          </c:val>
          <c:extLst>
            <c:ext xmlns:c16="http://schemas.microsoft.com/office/drawing/2014/chart" uri="{C3380CC4-5D6E-409C-BE32-E72D297353CC}">
              <c16:uniqueId val="{00000002-32ED-4F1E-AF03-2482114F63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{77A52508-C491-4C4A-B68A-12950EFA6764}</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F0D-45E6-B8C4-F7F378025C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{BC875CFD-2961-4EFF-841D-DDA6D02E1F3E}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0D-45E6-B8C4-F7F378025C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{E7A17058-4DDF-4B4D-B8E9-07B7E40CA903}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0D-45E6-B8C4-F7F378025C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{516BE779-CD4B-4AAF-B545-B021DC871353}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0D-45E6-B8C4-F7F378025C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{D20CFC64-8FAD-4FBA-89C1-7FDD2DF55CB1}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0D-45E6-B8C4-F7F378025C7B}"/>
                </c:ext>
              </c:extLst>
            </c:dLbl>
            <c:dLbl>
              <c:idx val="8"/>
              <c:layout/>
              <c:tx>
                <c:strRef>
                  <c:f>[1]公会計指標分析・財政指標組合せ分析表!$BX$50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{B03807AA-EC2C-4F9F-9155-D577607F3C5D}</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F0D-45E6-B8C4-F7F378025C7B}"/>
                </c:ext>
              </c:extLst>
            </c:dLbl>
            <c:dLbl>
              <c:idx val="16"/>
              <c:layout/>
              <c:tx>
                <c:strRef>
                  <c:f>[1]公会計指標分析・財政指標組合せ分析表!$CF$50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{AB42C143-0A04-4D4F-AEED-B5D4E7E49500}</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F0D-45E6-B8C4-F7F378025C7B}"/>
                </c:ext>
              </c:extLst>
            </c:dLbl>
            <c:dLbl>
              <c:idx val="24"/>
              <c:layout/>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{C9262633-0134-4449-85DE-0AF00455DC86}</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F0D-45E6-B8C4-F7F378025C7B}"/>
                </c:ext>
              </c:extLst>
            </c:dLbl>
            <c:dLbl>
              <c:idx val="32"/>
              <c:layout/>
              <c:tx>
                <c:strRef>
                  <c:f>[1]公会計指標分析・財政指標組合せ分析表!$CV$50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{668BA433-BB23-43D8-B8AB-B9CCA4F4B935}</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F0D-45E6-B8C4-F7F378025C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67.599999999999994</c:v>
                </c:pt>
                <c:pt idx="16">
                  <c:v>68.7</c:v>
                </c:pt>
                <c:pt idx="24">
                  <c:v>69.599999999999994</c:v>
                </c:pt>
                <c:pt idx="32">
                  <c:v>69.900000000000006</c:v>
                </c:pt>
              </c:numCache>
            </c:numRef>
          </c:xVal>
          <c:yVal>
            <c:numRef>
              <c:f>[1]公会計指標分析・財政指標組合せ分析表!$BP$51:$DC$51</c:f>
              <c:numCache>
                <c:formatCode>General</c:formatCode>
                <c:ptCount val="40"/>
                <c:pt idx="8">
                  <c:v>18</c:v>
                </c:pt>
                <c:pt idx="16">
                  <c:v>9.6</c:v>
                </c:pt>
                <c:pt idx="24">
                  <c:v>7.6</c:v>
                </c:pt>
                <c:pt idx="32">
                  <c:v>17.899999999999999</c:v>
                </c:pt>
              </c:numCache>
            </c:numRef>
          </c:yVal>
          <c:smooth val="0"/>
          <c:extLst>
            <c:ext xmlns:c16="http://schemas.microsoft.com/office/drawing/2014/chart" uri="{C3380CC4-5D6E-409C-BE32-E72D297353CC}">
              <c16:uniqueId val="{00000009-0F0D-45E6-B8C4-F7F378025C7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{AD4C4997-2E12-457B-B65C-E4FC5DFB1A4A}</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F0D-45E6-B8C4-F7F378025C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{8D21432F-7AA4-471A-B861-F8AB6621F542}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0D-45E6-B8C4-F7F378025C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{DB67C890-466F-43D4-A6F5-2A8BDADD1363}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0D-45E6-B8C4-F7F378025C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{29B78C41-9392-46D8-9B49-31878A314DF9}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0D-45E6-B8C4-F7F378025C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{257D05AD-1EA2-4FA2-A051-D73185B1BD50}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0D-45E6-B8C4-F7F378025C7B}"/>
                </c:ext>
              </c:extLst>
            </c:dLbl>
            <c:dLbl>
              <c:idx val="8"/>
              <c:layout/>
              <c:tx>
                <c:strRef>
                  <c:f>[1]公会計指標分析・財政指標組合せ分析表!$BX$50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{334A7CCE-2650-4843-B5D0-CD21B6339CD4}</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F0D-45E6-B8C4-F7F378025C7B}"/>
                </c:ext>
              </c:extLst>
            </c:dLbl>
            <c:dLbl>
              <c:idx val="16"/>
              <c:layout/>
              <c:tx>
                <c:strRef>
                  <c:f>[1]公会計指標分析・財政指標組合せ分析表!$CF$50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{048C82E2-3436-444E-9150-5BB10333EA2F}</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F0D-45E6-B8C4-F7F378025C7B}"/>
                </c:ext>
              </c:extLst>
            </c:dLbl>
            <c:dLbl>
              <c:idx val="24"/>
              <c:layout/>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{58DF45B2-CA04-4336-8D35-898493C504BE}</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F0D-45E6-B8C4-F7F378025C7B}"/>
                </c:ext>
              </c:extLst>
            </c:dLbl>
            <c:dLbl>
              <c:idx val="32"/>
              <c:layout/>
              <c:tx>
                <c:strRef>
                  <c:f>[1]公会計指標分析・財政指標組合せ分析表!$CV$50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{4A6ABC55-3E84-44DE-ACBC-EEC2F5DF8F3C}</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F0D-45E6-B8C4-F7F378025C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60.1</c:v>
                </c:pt>
                <c:pt idx="16">
                  <c:v>61.2</c:v>
                </c:pt>
                <c:pt idx="24">
                  <c:v>61.7</c:v>
                </c:pt>
                <c:pt idx="32">
                  <c:v>62.6</c:v>
                </c:pt>
              </c:numCache>
            </c:numRef>
          </c:xVal>
          <c:yVal>
            <c:numRef>
              <c:f>[1]公会計指標分析・財政指標組合せ分析表!$BP$55:$DC$55</c:f>
              <c:numCache>
                <c:formatCode>General</c:formatCode>
                <c:ptCount val="40"/>
                <c:pt idx="8">
                  <c:v>15</c:v>
                </c:pt>
                <c:pt idx="16">
                  <c:v>12.2</c:v>
                </c:pt>
                <c:pt idx="24">
                  <c:v>5</c:v>
                </c:pt>
                <c:pt idx="32">
                  <c:v>5.4</c:v>
                </c:pt>
              </c:numCache>
            </c:numRef>
          </c:yVal>
          <c:smooth val="0"/>
          <c:extLst>
            <c:ext xmlns:c16="http://schemas.microsoft.com/office/drawing/2014/chart" uri="{C3380CC4-5D6E-409C-BE32-E72D297353CC}">
              <c16:uniqueId val="{00000013-0F0D-45E6-B8C4-F7F378025C7B}"/>
            </c:ext>
          </c:extLst>
        </c:ser>
        <c:dLbls>
          <c:showLegendKey val="0"/>
          <c:showVal val="1"/>
          <c:showCatName val="0"/>
          <c:showSerName val="0"/>
          <c:showPercent val="0"/>
          <c:showBubbleSize val="0"/>
        </c:dLbls>
        <c:axId val="46179840"/>
        <c:axId val="46181760"/>
      </c:scatterChart>
      <c:valAx>
        <c:axId val="46179840"/>
        <c:scaling>
          <c:orientation val="minMax"/>
          <c:max val="70.8"/>
          <c:min val="59.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{A72DAF72-7011-44C0-BC10-BA440713577A}</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D1F-4CFA-A405-D64992BDEA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{368EB75D-C1A2-4FDB-9476-BF3298EFFCAE}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1F-4CFA-A405-D64992BDEA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{E0BCD95A-FBE8-4C22-9004-DEBEB1A5CEC6}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1F-4CFA-A405-D64992BDEA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{E5EB26CD-DC83-4E90-8C40-9DFB17918E92}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1F-4CFA-A405-D64992BDEA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{D1385EC5-3A51-49A5-81F9-89D999EC5F6A}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1F-4CFA-A405-D64992BDEA3F}"/>
                </c:ext>
              </c:extLst>
            </c:dLbl>
            <c:dLbl>
              <c:idx val="8"/>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{B1553034-1CF4-4F80-9FE6-AFDDBD2067CA}</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D1F-4CFA-A405-D64992BDEA3F}"/>
                </c:ext>
              </c:extLst>
            </c:dLbl>
            <c:dLbl>
              <c:idx val="16"/>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{58E1DC38-111E-49E2-96C3-352DAD7ACBCA}</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D1F-4CFA-A405-D64992BDEA3F}"/>
                </c:ext>
              </c:extLst>
            </c:dLbl>
            <c:dLbl>
              <c:idx val="24"/>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{C998D296-A36C-4965-91BC-8193BE69CDC2}</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D1F-4CFA-A405-D64992BDEA3F}"/>
                </c:ext>
              </c:extLst>
            </c:dLbl>
            <c:dLbl>
              <c:idx val="32"/>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{57B5A7C8-D3BB-41BB-89DC-4B51914A1988}</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D1F-4CFA-A405-D64992BDEA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3.1</c:v>
                </c:pt>
                <c:pt idx="8">
                  <c:v>3</c:v>
                </c:pt>
                <c:pt idx="16">
                  <c:v>2.8</c:v>
                </c:pt>
                <c:pt idx="24">
                  <c:v>2.5</c:v>
                </c:pt>
                <c:pt idx="32">
                  <c:v>2.1</c:v>
                </c:pt>
              </c:numCache>
            </c:numRef>
          </c:xVal>
          <c:yVal>
            <c:numRef>
              <c:f>[1]公会計指標分析・財政指標組合せ分析表!$BP$73:$DC$73</c:f>
              <c:numCache>
                <c:formatCode>General</c:formatCode>
                <c:ptCount val="40"/>
                <c:pt idx="0">
                  <c:v>25.6</c:v>
                </c:pt>
                <c:pt idx="8">
                  <c:v>18</c:v>
                </c:pt>
                <c:pt idx="16">
                  <c:v>9.6</c:v>
                </c:pt>
                <c:pt idx="24">
                  <c:v>7.6</c:v>
                </c:pt>
                <c:pt idx="32">
                  <c:v>17.899999999999999</c:v>
                </c:pt>
              </c:numCache>
            </c:numRef>
          </c:yVal>
          <c:smooth val="0"/>
          <c:extLst>
            <c:ext xmlns:c16="http://schemas.microsoft.com/office/drawing/2014/chart" uri="{C3380CC4-5D6E-409C-BE32-E72D297353CC}">
              <c16:uniqueId val="{00000009-1D1F-4CFA-A405-D64992BDEA3F}"/>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{D5DD0A86-FB2B-42B7-AFCC-F89ADF666F3A}</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D1F-4CFA-A405-D64992BDEA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{BC3DA221-0BF0-40BD-9ED0-B134871998B2}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1F-4CFA-A405-D64992BDEA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{C367D457-A174-4880-85FE-1C1831B8468F}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1F-4CFA-A405-D64992BDEA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{D48B4F1E-BF87-4785-BAF3-20D138468D79}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1F-4CFA-A405-D64992BDEA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{4157B04C-86EC-4640-8913-F283ED170470}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1F-4CFA-A405-D64992BDEA3F}"/>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{536E79F8-C612-4F5E-AB26-AAF43CC21E02}</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D1F-4CFA-A405-D64992BDEA3F}"/>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{3DB51509-207F-4E60-8857-04A16F1805C8}</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D1F-4CFA-A405-D64992BDEA3F}"/>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{049576C5-0318-4F23-9BD7-6F6545CE19F9}</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D1F-4CFA-A405-D64992BDEA3F}"/>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{5932DDB1-FF32-4CB1-A1D3-8B40C1B4C55B}</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D1F-4CFA-A405-D64992BDEA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7.2</c:v>
                </c:pt>
                <c:pt idx="8">
                  <c:v>5</c:v>
                </c:pt>
                <c:pt idx="16">
                  <c:v>4.8</c:v>
                </c:pt>
                <c:pt idx="24">
                  <c:v>4.5</c:v>
                </c:pt>
                <c:pt idx="32">
                  <c:v>4.2</c:v>
                </c:pt>
              </c:numCache>
            </c:numRef>
          </c:xVal>
          <c:yVal>
            <c:numRef>
              <c:f>[1]公会計指標分析・財政指標組合せ分析表!$BP$77:$DC$77</c:f>
              <c:numCache>
                <c:formatCode>General</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1D1F-4CFA-A405-D64992BDEA3F}"/>
            </c:ext>
          </c:extLst>
        </c:ser>
        <c:dLbls>
          <c:showLegendKey val="0"/>
          <c:showVal val="1"/>
          <c:showCatName val="0"/>
          <c:showSerName val="0"/>
          <c:showPercent val="0"/>
          <c:showBubbleSize val="0"/>
        </c:dLbls>
        <c:axId val="84219776"/>
        <c:axId val="84234240"/>
      </c:scatterChart>
      <c:valAx>
        <c:axId val="84219776"/>
        <c:scaling>
          <c:orientation val="minMax"/>
          <c:max val="7.6999999999999993"/>
          <c:min val="1.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122,306
119,321
11.30
46,998,282
44,760,300
2,225,127
22,523,957
20,635,629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財政力指数は類似団体平均を上回り、前年度同様「１」を超える状況となった。歳入面において、経営基盤の根幹となる市税収入の増等があったものの、前年度対比で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０．０１ポイントの減となった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大幅な増収が見込めない状況の中、駅周辺のまちづくりを推進し市税の安定的な収入を確保するとともに、庁舎及び公共施設の計画的かつ効率的な整備の実施、職員数の適正化等により経常経費の削減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110772</xdr:rowOff>
    </xdr:to>
    <xdr:cxnSp macro="">
      <xdr:nvCxnSpPr>
        <xdr:cNvPr id="69" name="直線コネクタ 68"/>
        <xdr:cNvCxnSpPr/>
      </xdr:nvCxnSpPr>
      <xdr:spPr>
        <a:xfrm>
          <a:off x="4114800" y="67839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124178</xdr:rowOff>
    </xdr:to>
    <xdr:cxnSp macro="">
      <xdr:nvCxnSpPr>
        <xdr:cNvPr id="75" name="直線コネクタ 74"/>
        <xdr:cNvCxnSpPr/>
      </xdr:nvCxnSpPr>
      <xdr:spPr>
        <a:xfrm flipV="1">
          <a:off x="2336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164395</xdr:rowOff>
    </xdr:to>
    <xdr:cxnSp macro="">
      <xdr:nvCxnSpPr>
        <xdr:cNvPr id="78" name="直線コネクタ 77"/>
        <xdr:cNvCxnSpPr/>
      </xdr:nvCxnSpPr>
      <xdr:spPr>
        <a:xfrm flipV="1">
          <a:off x="1447800" y="681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2" name="テキスト ボックス 81"/>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59972</xdr:rowOff>
    </xdr:from>
    <xdr:to>
      <xdr:col>23</xdr:col>
      <xdr:colOff>184150</xdr:colOff>
      <xdr:row>39</xdr:row>
      <xdr:rowOff>161572</xdr:rowOff>
    </xdr:to>
    <xdr:sp macro="" textlink="">
      <xdr:nvSpPr>
        <xdr:cNvPr id="88" name="楕円 87"/>
        <xdr:cNvSpPr/>
      </xdr:nvSpPr>
      <xdr:spPr>
        <a:xfrm>
          <a:off x="49022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76499</xdr:rowOff>
    </xdr:from>
    <xdr:ext cx="762000" cy="259045"/>
    <xdr:sp macro="" textlink="">
      <xdr:nvSpPr>
        <xdr:cNvPr id="89" name="財政力該当値テキスト"/>
        <xdr:cNvSpPr txBox="1"/>
      </xdr:nvSpPr>
      <xdr:spPr>
        <a:xfrm>
          <a:off x="5041900" y="659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分子となる経常経費充当一般財源等は、扶助費、物件費、繰出金等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分母となる経常一般財源等においては、経営基盤の根幹となる市税収入や税連動交付金等の増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により増となり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、経常収支比率については、前年度対比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等の特例債を除いた場合においても同様となった。類似団体の平均を上回り、厳しい財政状況であることから、引き続き業務の民間委託化や職員数の適正化等により経常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106256</xdr:rowOff>
    </xdr:to>
    <xdr:cxnSp macro="">
      <xdr:nvCxnSpPr>
        <xdr:cNvPr id="132" name="直線コネクタ 131"/>
        <xdr:cNvCxnSpPr/>
      </xdr:nvCxnSpPr>
      <xdr:spPr>
        <a:xfrm flipV="1">
          <a:off x="4114800" y="1084326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106256</xdr:rowOff>
    </xdr:to>
    <xdr:cxnSp macro="">
      <xdr:nvCxnSpPr>
        <xdr:cNvPr id="135" name="直線コネクタ 134"/>
        <xdr:cNvCxnSpPr/>
      </xdr:nvCxnSpPr>
      <xdr:spPr>
        <a:xfrm>
          <a:off x="3225800" y="107386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108796</xdr:rowOff>
    </xdr:to>
    <xdr:cxnSp macro="">
      <xdr:nvCxnSpPr>
        <xdr:cNvPr id="138" name="直線コネクタ 137"/>
        <xdr:cNvCxnSpPr/>
      </xdr:nvCxnSpPr>
      <xdr:spPr>
        <a:xfrm>
          <a:off x="2336800" y="106100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151554</xdr:rowOff>
    </xdr:to>
    <xdr:cxnSp macro="">
      <xdr:nvCxnSpPr>
        <xdr:cNvPr id="141" name="直線コネクタ 140"/>
        <xdr:cNvCxnSpPr/>
      </xdr:nvCxnSpPr>
      <xdr:spPr>
        <a:xfrm>
          <a:off x="1447800" y="1045718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4" name="フローチャート: 判断 143"/>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5" name="テキスト ボックス 144"/>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2"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3" name="楕円 152"/>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4" name="テキスト ボックス 153"/>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5" name="楕円 154"/>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6" name="テキスト ボックス 155"/>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7" name="楕円 156"/>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58" name="テキスト ボックス 157"/>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9" name="楕円 158"/>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60" name="テキスト ボックス 159"/>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一般職給料及び退職手当等の減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により前年度対比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、新庁舎・（仮称）新福祉会館建設事業関連経費等の増により、前年度対比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．３ポイントの増となった。人口１人あたりの決算額は、前年度より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３，５４５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となり、類似団体の平均を下回っているが、引き続き給与制度の適正化や職員数の適正化に努めるとともに、業務の民間委託化等により、人件費と物件費のバランスをとりながら、コスト削減に努めてく。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132874</xdr:rowOff>
    </xdr:from>
    <xdr:to>
      <xdr:col>23</xdr:col>
      <xdr:colOff>133350</xdr:colOff>
      <xdr:row>83</xdr:row>
      <xdr:rowOff>22524</xdr:rowOff>
    </xdr:to>
    <xdr:cxnSp macro="">
      <xdr:nvCxnSpPr>
        <xdr:cNvPr id="197" name="直線コネクタ 196"/>
        <xdr:cNvCxnSpPr/>
      </xdr:nvCxnSpPr>
      <xdr:spPr>
        <a:xfrm>
          <a:off x="4114800" y="14191774"/>
          <a:ext cx="838200" cy="6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132874</xdr:rowOff>
    </xdr:from>
    <xdr:to>
      <xdr:col>19</xdr:col>
      <xdr:colOff>133350</xdr:colOff>
      <xdr:row>82</xdr:row>
      <xdr:rowOff>137114</xdr:rowOff>
    </xdr:to>
    <xdr:cxnSp macro="">
      <xdr:nvCxnSpPr>
        <xdr:cNvPr id="200" name="直線コネクタ 199"/>
        <xdr:cNvCxnSpPr/>
      </xdr:nvCxnSpPr>
      <xdr:spPr>
        <a:xfrm flipV="1">
          <a:off x="3225800" y="14191774"/>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123481</xdr:rowOff>
    </xdr:from>
    <xdr:to>
      <xdr:col>15</xdr:col>
      <xdr:colOff>82550</xdr:colOff>
      <xdr:row>82</xdr:row>
      <xdr:rowOff>137114</xdr:rowOff>
    </xdr:to>
    <xdr:cxnSp macro="">
      <xdr:nvCxnSpPr>
        <xdr:cNvPr id="203" name="直線コネクタ 202"/>
        <xdr:cNvCxnSpPr/>
      </xdr:nvCxnSpPr>
      <xdr:spPr>
        <a:xfrm>
          <a:off x="2336800" y="14182381"/>
          <a:ext cx="8890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123481</xdr:rowOff>
    </xdr:from>
    <xdr:to>
      <xdr:col>11</xdr:col>
      <xdr:colOff>31750</xdr:colOff>
      <xdr:row>82</xdr:row>
      <xdr:rowOff>123738</xdr:rowOff>
    </xdr:to>
    <xdr:cxnSp macro="">
      <xdr:nvCxnSpPr>
        <xdr:cNvPr id="206" name="直線コネクタ 205"/>
        <xdr:cNvCxnSpPr/>
      </xdr:nvCxnSpPr>
      <xdr:spPr>
        <a:xfrm flipV="1">
          <a:off x="1447800" y="14182381"/>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0" name="テキスト ボックス 209"/>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143174</xdr:rowOff>
    </xdr:from>
    <xdr:to>
      <xdr:col>23</xdr:col>
      <xdr:colOff>184150</xdr:colOff>
      <xdr:row>83</xdr:row>
      <xdr:rowOff>73324</xdr:rowOff>
    </xdr:to>
    <xdr:sp macro="" textlink="">
      <xdr:nvSpPr>
        <xdr:cNvPr id="216" name="楕円 215"/>
        <xdr:cNvSpPr/>
      </xdr:nvSpPr>
      <xdr:spPr>
        <a:xfrm>
          <a:off x="4902200" y="1420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159701</xdr:rowOff>
    </xdr:from>
    <xdr:ext cx="762000" cy="259045"/>
    <xdr:sp macro="" textlink="">
      <xdr:nvSpPr>
        <xdr:cNvPr id="217" name="人件費・物件費等の状況該当値テキスト"/>
        <xdr:cNvSpPr txBox="1"/>
      </xdr:nvSpPr>
      <xdr:spPr>
        <a:xfrm>
          <a:off x="5041900" y="1404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82074</xdr:rowOff>
    </xdr:from>
    <xdr:to>
      <xdr:col>19</xdr:col>
      <xdr:colOff>184150</xdr:colOff>
      <xdr:row>83</xdr:row>
      <xdr:rowOff>12224</xdr:rowOff>
    </xdr:to>
    <xdr:sp macro="" textlink="">
      <xdr:nvSpPr>
        <xdr:cNvPr id="218" name="楕円 217"/>
        <xdr:cNvSpPr/>
      </xdr:nvSpPr>
      <xdr:spPr>
        <a:xfrm>
          <a:off x="4064000" y="1414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22401</xdr:rowOff>
    </xdr:from>
    <xdr:ext cx="736600" cy="259045"/>
    <xdr:sp macro="" textlink="">
      <xdr:nvSpPr>
        <xdr:cNvPr id="219" name="テキスト ボックス 218"/>
        <xdr:cNvSpPr txBox="1"/>
      </xdr:nvSpPr>
      <xdr:spPr>
        <a:xfrm>
          <a:off x="3733800" y="1390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86314</xdr:rowOff>
    </xdr:from>
    <xdr:to>
      <xdr:col>15</xdr:col>
      <xdr:colOff>133350</xdr:colOff>
      <xdr:row>83</xdr:row>
      <xdr:rowOff>16464</xdr:rowOff>
    </xdr:to>
    <xdr:sp macro="" textlink="">
      <xdr:nvSpPr>
        <xdr:cNvPr id="220" name="楕円 219"/>
        <xdr:cNvSpPr/>
      </xdr:nvSpPr>
      <xdr:spPr>
        <a:xfrm>
          <a:off x="3175000" y="141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26641</xdr:rowOff>
    </xdr:from>
    <xdr:ext cx="762000" cy="259045"/>
    <xdr:sp macro="" textlink="">
      <xdr:nvSpPr>
        <xdr:cNvPr id="221" name="テキスト ボックス 220"/>
        <xdr:cNvSpPr txBox="1"/>
      </xdr:nvSpPr>
      <xdr:spPr>
        <a:xfrm>
          <a:off x="2844800" y="1391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72681</xdr:rowOff>
    </xdr:from>
    <xdr:to>
      <xdr:col>11</xdr:col>
      <xdr:colOff>82550</xdr:colOff>
      <xdr:row>83</xdr:row>
      <xdr:rowOff>2831</xdr:rowOff>
    </xdr:to>
    <xdr:sp macro="" textlink="">
      <xdr:nvSpPr>
        <xdr:cNvPr id="222" name="楕円 221"/>
        <xdr:cNvSpPr/>
      </xdr:nvSpPr>
      <xdr:spPr>
        <a:xfrm>
          <a:off x="2286000" y="141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13008</xdr:rowOff>
    </xdr:from>
    <xdr:ext cx="762000" cy="259045"/>
    <xdr:sp macro="" textlink="">
      <xdr:nvSpPr>
        <xdr:cNvPr id="223" name="テキスト ボックス 222"/>
        <xdr:cNvSpPr txBox="1"/>
      </xdr:nvSpPr>
      <xdr:spPr>
        <a:xfrm>
          <a:off x="1955800" y="139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72938</xdr:rowOff>
    </xdr:from>
    <xdr:to>
      <xdr:col>7</xdr:col>
      <xdr:colOff>31750</xdr:colOff>
      <xdr:row>83</xdr:row>
      <xdr:rowOff>3088</xdr:rowOff>
    </xdr:to>
    <xdr:sp macro="" textlink="">
      <xdr:nvSpPr>
        <xdr:cNvPr id="224" name="楕円 223"/>
        <xdr:cNvSpPr/>
      </xdr:nvSpPr>
      <xdr:spPr>
        <a:xfrm>
          <a:off x="1397000" y="141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13265</xdr:rowOff>
    </xdr:from>
    <xdr:ext cx="762000" cy="259045"/>
    <xdr:sp macro="" textlink="">
      <xdr:nvSpPr>
        <xdr:cNvPr id="225" name="テキスト ボックス 224"/>
        <xdr:cNvSpPr txBox="1"/>
      </xdr:nvSpPr>
      <xdr:spPr>
        <a:xfrm>
          <a:off x="1066800" y="1390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まで、給与構造の見直しの遅れと年功的要素の強い給与体系であったものを、平成２３年４月に都表移行及び級格付け者の見直しを実施し、平成２７年４月には国の給与制度の総合的見直しに対して、東京都人事委員会勧告に準拠し、現給保障は措置せず平均１．７％引下げを実施した。さらに、平成２３年４月の見直しによる経過措置であった現給保障を解消したところである。</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令和２年４月時点で類似団体内平均を０．３ポイント下回る水準となったが、今後も、東京都人事委員会勧告に準拠した見直しを実施し、縮減に努める。 </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61" name="直線コネクタ 260"/>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118836</xdr:rowOff>
    </xdr:to>
    <xdr:cxnSp macro="">
      <xdr:nvCxnSpPr>
        <xdr:cNvPr id="264" name="直線コネクタ 263"/>
        <xdr:cNvCxnSpPr/>
      </xdr:nvCxnSpPr>
      <xdr:spPr>
        <a:xfrm flipV="1">
          <a:off x="15290800" y="1465670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85271</xdr:rowOff>
    </xdr:to>
    <xdr:cxnSp macro="">
      <xdr:nvCxnSpPr>
        <xdr:cNvPr id="267" name="直線コネクタ 266"/>
        <xdr:cNvCxnSpPr/>
      </xdr:nvCxnSpPr>
      <xdr:spPr>
        <a:xfrm flipV="1">
          <a:off x="14401800" y="148635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136979</xdr:rowOff>
    </xdr:to>
    <xdr:cxnSp macro="">
      <xdr:nvCxnSpPr>
        <xdr:cNvPr id="270" name="直線コネクタ 269"/>
        <xdr:cNvCxnSpPr/>
      </xdr:nvCxnSpPr>
      <xdr:spPr>
        <a:xfrm flipV="1">
          <a:off x="13512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2" name="楕円 281"/>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3" name="テキスト ボックス 282"/>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4" name="楕円 283"/>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5" name="テキスト ボックス 284"/>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新規の行政需要に対応しつつ、業務の委託や退職不補充などの行財政改革を進め、平成６年から令和２年４月までの間で総職員のうち３４７人を削減した。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の人口千人当たりの普通会計職員数が前年度比０．０４人減となった理由は、人口の増加によるものと考えられる。引き続きアウトソーシングの推進、多様な任用形態の活用、組織の効率化等を図り、職員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61</xdr:row>
      <xdr:rowOff>163619</xdr:rowOff>
    </xdr:to>
    <xdr:cxnSp macro="">
      <xdr:nvCxnSpPr>
        <xdr:cNvPr id="324" name="直線コネクタ 323"/>
        <xdr:cNvCxnSpPr/>
      </xdr:nvCxnSpPr>
      <xdr:spPr>
        <a:xfrm flipV="1">
          <a:off x="16179800" y="1061402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163619</xdr:rowOff>
    </xdr:from>
    <xdr:to>
      <xdr:col>77</xdr:col>
      <xdr:colOff>44450</xdr:colOff>
      <xdr:row>62</xdr:row>
      <xdr:rowOff>20320</xdr:rowOff>
    </xdr:to>
    <xdr:cxnSp macro="">
      <xdr:nvCxnSpPr>
        <xdr:cNvPr id="327" name="直線コネクタ 326"/>
        <xdr:cNvCxnSpPr/>
      </xdr:nvCxnSpPr>
      <xdr:spPr>
        <a:xfrm flipV="1">
          <a:off x="15290800" y="1062206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36406</xdr:rowOff>
    </xdr:to>
    <xdr:cxnSp macro="">
      <xdr:nvCxnSpPr>
        <xdr:cNvPr id="330" name="直線コネクタ 329"/>
        <xdr:cNvCxnSpPr/>
      </xdr:nvCxnSpPr>
      <xdr:spPr>
        <a:xfrm flipV="1">
          <a:off x="14401800" y="1065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36406</xdr:rowOff>
    </xdr:from>
    <xdr:to>
      <xdr:col>68</xdr:col>
      <xdr:colOff>152400</xdr:colOff>
      <xdr:row>62</xdr:row>
      <xdr:rowOff>48471</xdr:rowOff>
    </xdr:to>
    <xdr:cxnSp macro="">
      <xdr:nvCxnSpPr>
        <xdr:cNvPr id="333" name="直線コネクタ 332"/>
        <xdr:cNvCxnSpPr/>
      </xdr:nvCxnSpPr>
      <xdr:spPr>
        <a:xfrm flipV="1">
          <a:off x="13512800" y="106663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31327</xdr:rowOff>
    </xdr:from>
    <xdr:to>
      <xdr:col>64</xdr:col>
      <xdr:colOff>152400</xdr:colOff>
      <xdr:row>63</xdr:row>
      <xdr:rowOff>132927</xdr:rowOff>
    </xdr:to>
    <xdr:sp macro="" textlink="">
      <xdr:nvSpPr>
        <xdr:cNvPr id="336" name="フローチャート: 判断 335"/>
        <xdr:cNvSpPr/>
      </xdr:nvSpPr>
      <xdr:spPr>
        <a:xfrm>
          <a:off x="13462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117704</xdr:rowOff>
    </xdr:from>
    <xdr:ext cx="762000" cy="259045"/>
    <xdr:sp macro="" textlink="">
      <xdr:nvSpPr>
        <xdr:cNvPr id="337" name="テキスト ボックス 336"/>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43" name="楕円 342"/>
        <xdr:cNvSpPr/>
      </xdr:nvSpPr>
      <xdr:spPr>
        <a:xfrm>
          <a:off x="16967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121302</xdr:rowOff>
    </xdr:from>
    <xdr:ext cx="762000" cy="259045"/>
    <xdr:sp macro="" textlink="">
      <xdr:nvSpPr>
        <xdr:cNvPr id="344" name="定員管理の状況該当値テキスト"/>
        <xdr:cNvSpPr txBox="1"/>
      </xdr:nvSpPr>
      <xdr:spPr>
        <a:xfrm>
          <a:off x="17106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112819</xdr:rowOff>
    </xdr:from>
    <xdr:to>
      <xdr:col>77</xdr:col>
      <xdr:colOff>95250</xdr:colOff>
      <xdr:row>62</xdr:row>
      <xdr:rowOff>42969</xdr:rowOff>
    </xdr:to>
    <xdr:sp macro="" textlink="">
      <xdr:nvSpPr>
        <xdr:cNvPr id="345" name="楕円 344"/>
        <xdr:cNvSpPr/>
      </xdr:nvSpPr>
      <xdr:spPr>
        <a:xfrm>
          <a:off x="16129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53146</xdr:rowOff>
    </xdr:from>
    <xdr:ext cx="736600" cy="259045"/>
    <xdr:sp macro="" textlink="">
      <xdr:nvSpPr>
        <xdr:cNvPr id="346" name="テキスト ボックス 345"/>
        <xdr:cNvSpPr txBox="1"/>
      </xdr:nvSpPr>
      <xdr:spPr>
        <a:xfrm>
          <a:off x="15798800" y="1034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7" name="楕円 346"/>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81297</xdr:rowOff>
    </xdr:from>
    <xdr:ext cx="762000" cy="259045"/>
    <xdr:sp macro="" textlink="">
      <xdr:nvSpPr>
        <xdr:cNvPr id="348" name="テキスト ボックス 347"/>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157056</xdr:rowOff>
    </xdr:from>
    <xdr:to>
      <xdr:col>68</xdr:col>
      <xdr:colOff>203200</xdr:colOff>
      <xdr:row>62</xdr:row>
      <xdr:rowOff>87206</xdr:rowOff>
    </xdr:to>
    <xdr:sp macro="" textlink="">
      <xdr:nvSpPr>
        <xdr:cNvPr id="349" name="楕円 348"/>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97383</xdr:rowOff>
    </xdr:from>
    <xdr:ext cx="762000" cy="259045"/>
    <xdr:sp macro="" textlink="">
      <xdr:nvSpPr>
        <xdr:cNvPr id="350" name="テキスト ボックス 349"/>
        <xdr:cNvSpPr txBox="1"/>
      </xdr:nvSpPr>
      <xdr:spPr>
        <a:xfrm>
          <a:off x="14020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169121</xdr:rowOff>
    </xdr:from>
    <xdr:to>
      <xdr:col>64</xdr:col>
      <xdr:colOff>152400</xdr:colOff>
      <xdr:row>62</xdr:row>
      <xdr:rowOff>99271</xdr:rowOff>
    </xdr:to>
    <xdr:sp macro="" textlink="">
      <xdr:nvSpPr>
        <xdr:cNvPr id="351" name="楕円 350"/>
        <xdr:cNvSpPr/>
      </xdr:nvSpPr>
      <xdr:spPr>
        <a:xfrm>
          <a:off x="13462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109448</xdr:rowOff>
    </xdr:from>
    <xdr:ext cx="762000" cy="259045"/>
    <xdr:sp macro="" textlink="">
      <xdr:nvSpPr>
        <xdr:cNvPr id="352" name="テキスト ボックス 351"/>
        <xdr:cNvSpPr txBox="1"/>
      </xdr:nvSpPr>
      <xdr:spPr>
        <a:xfrm>
          <a:off x="13131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公債費に準ずる債務負担行為に係るものが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減となったことに加えて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、減税補填債や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厚生福祉施設整備事業債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の元利償還金が減となったこと等により分子は減となった。標準財政規模の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、実質公債費負担比率は前年度対比０．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ポイントの減となった。類似団体平均と比較すると概ね健全な数値と言えるが、将来に過度の負担を残さぬよう、起債に頼ることのない財政運営に努めていく。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97367</xdr:rowOff>
    </xdr:to>
    <xdr:cxnSp macro="">
      <xdr:nvCxnSpPr>
        <xdr:cNvPr id="385" name="直線コネクタ 384"/>
        <xdr:cNvCxnSpPr/>
      </xdr:nvCxnSpPr>
      <xdr:spPr>
        <a:xfrm flipV="1">
          <a:off x="16179800" y="67517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121496</xdr:rowOff>
    </xdr:to>
    <xdr:cxnSp macro="">
      <xdr:nvCxnSpPr>
        <xdr:cNvPr id="388" name="直線コネクタ 387"/>
        <xdr:cNvCxnSpPr/>
      </xdr:nvCxnSpPr>
      <xdr:spPr>
        <a:xfrm flipV="1">
          <a:off x="15290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137583</xdr:rowOff>
    </xdr:to>
    <xdr:cxnSp macro="">
      <xdr:nvCxnSpPr>
        <xdr:cNvPr id="391" name="直線コネクタ 390"/>
        <xdr:cNvCxnSpPr/>
      </xdr:nvCxnSpPr>
      <xdr:spPr>
        <a:xfrm flipV="1">
          <a:off x="14401800" y="680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145627</xdr:rowOff>
    </xdr:to>
    <xdr:cxnSp macro="">
      <xdr:nvCxnSpPr>
        <xdr:cNvPr id="394" name="直線コネクタ 393"/>
        <xdr:cNvCxnSpPr/>
      </xdr:nvCxnSpPr>
      <xdr:spPr>
        <a:xfrm flipV="1">
          <a:off x="13512800" y="68241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7" name="フローチャート: 判断 396"/>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8" name="テキスト ボックス 397"/>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4" name="楕円 403"/>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5"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6" name="楕円 405"/>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7" name="テキスト ボックス 406"/>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8" name="楕円 407"/>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9" name="テキスト ボックス 408"/>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10" name="楕円 409"/>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11" name="テキスト ボックス 410"/>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12" name="楕円 411"/>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13" name="テキスト ボックス 412"/>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将来負担比率については、分母となる標準財政規模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となり、分子となる将来負担額が、債務負担行為に基づく支出予定額について用地取得に係る事業費等が減とな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、一部事務組合等の起こした地方債に充てる負担金見込額が増となったことなどから、前年度対比で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となった。今後においても計画した事業を着実に推進し、限られた行政経営資源の有効活用により財政の健全性を維持していく。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43906</xdr:rowOff>
    </xdr:from>
    <xdr:to>
      <xdr:col>81</xdr:col>
      <xdr:colOff>44450</xdr:colOff>
      <xdr:row>15</xdr:row>
      <xdr:rowOff>49984</xdr:rowOff>
    </xdr:to>
    <xdr:cxnSp macro="">
      <xdr:nvCxnSpPr>
        <xdr:cNvPr id="449" name="直線コネクタ 448"/>
        <xdr:cNvCxnSpPr/>
      </xdr:nvCxnSpPr>
      <xdr:spPr>
        <a:xfrm>
          <a:off x="16179800" y="2444206"/>
          <a:ext cx="838200" cy="1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43906</xdr:rowOff>
    </xdr:from>
    <xdr:to>
      <xdr:col>77</xdr:col>
      <xdr:colOff>44450</xdr:colOff>
      <xdr:row>14</xdr:row>
      <xdr:rowOff>78377</xdr:rowOff>
    </xdr:to>
    <xdr:cxnSp macro="">
      <xdr:nvCxnSpPr>
        <xdr:cNvPr id="452" name="直線コネクタ 451"/>
        <xdr:cNvCxnSpPr/>
      </xdr:nvCxnSpPr>
      <xdr:spPr>
        <a:xfrm flipV="1">
          <a:off x="15290800" y="24442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78377</xdr:rowOff>
    </xdr:from>
    <xdr:to>
      <xdr:col>72</xdr:col>
      <xdr:colOff>203200</xdr:colOff>
      <xdr:row>15</xdr:row>
      <xdr:rowOff>51707</xdr:rowOff>
    </xdr:to>
    <xdr:cxnSp macro="">
      <xdr:nvCxnSpPr>
        <xdr:cNvPr id="455" name="直線コネクタ 454"/>
        <xdr:cNvCxnSpPr/>
      </xdr:nvCxnSpPr>
      <xdr:spPr>
        <a:xfrm flipV="1">
          <a:off x="14401800" y="24786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158767</xdr:rowOff>
    </xdr:from>
    <xdr:ext cx="762000" cy="259045"/>
    <xdr:sp macro="" textlink="">
      <xdr:nvSpPr>
        <xdr:cNvPr id="457" name="テキスト ボックス 456"/>
        <xdr:cNvSpPr txBox="1"/>
      </xdr:nvSpPr>
      <xdr:spPr>
        <a:xfrm>
          <a:off x="14909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51707</xdr:rowOff>
    </xdr:from>
    <xdr:to>
      <xdr:col>68</xdr:col>
      <xdr:colOff>152400</xdr:colOff>
      <xdr:row>16</xdr:row>
      <xdr:rowOff>11249</xdr:rowOff>
    </xdr:to>
    <xdr:cxnSp macro="">
      <xdr:nvCxnSpPr>
        <xdr:cNvPr id="458" name="直線コネクタ 457"/>
        <xdr:cNvCxnSpPr/>
      </xdr:nvCxnSpPr>
      <xdr:spPr>
        <a:xfrm flipV="1">
          <a:off x="13512800" y="2623457"/>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120741</xdr:rowOff>
    </xdr:from>
    <xdr:to>
      <xdr:col>64</xdr:col>
      <xdr:colOff>152400</xdr:colOff>
      <xdr:row>17</xdr:row>
      <xdr:rowOff>50891</xdr:rowOff>
    </xdr:to>
    <xdr:sp macro="" textlink="">
      <xdr:nvSpPr>
        <xdr:cNvPr id="461" name="フローチャート: 判断 460"/>
        <xdr:cNvSpPr/>
      </xdr:nvSpPr>
      <xdr:spPr>
        <a:xfrm>
          <a:off x="13462000" y="286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35668</xdr:rowOff>
    </xdr:from>
    <xdr:ext cx="762000" cy="259045"/>
    <xdr:sp macro="" textlink="">
      <xdr:nvSpPr>
        <xdr:cNvPr id="462" name="テキスト ボックス 461"/>
        <xdr:cNvSpPr txBox="1"/>
      </xdr:nvSpPr>
      <xdr:spPr>
        <a:xfrm>
          <a:off x="13131800" y="295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170634</xdr:rowOff>
    </xdr:from>
    <xdr:to>
      <xdr:col>81</xdr:col>
      <xdr:colOff>95250</xdr:colOff>
      <xdr:row>15</xdr:row>
      <xdr:rowOff>100784</xdr:rowOff>
    </xdr:to>
    <xdr:sp macro="" textlink="">
      <xdr:nvSpPr>
        <xdr:cNvPr id="468" name="楕円 467"/>
        <xdr:cNvSpPr/>
      </xdr:nvSpPr>
      <xdr:spPr>
        <a:xfrm>
          <a:off x="16967200" y="25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142711</xdr:rowOff>
    </xdr:from>
    <xdr:ext cx="762000" cy="259045"/>
    <xdr:sp macro="" textlink="">
      <xdr:nvSpPr>
        <xdr:cNvPr id="469" name="将来負担の状況該当値テキスト"/>
        <xdr:cNvSpPr txBox="1"/>
      </xdr:nvSpPr>
      <xdr:spPr>
        <a:xfrm>
          <a:off x="17106900" y="25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164556</xdr:rowOff>
    </xdr:from>
    <xdr:to>
      <xdr:col>77</xdr:col>
      <xdr:colOff>95250</xdr:colOff>
      <xdr:row>14</xdr:row>
      <xdr:rowOff>94706</xdr:rowOff>
    </xdr:to>
    <xdr:sp macro="" textlink="">
      <xdr:nvSpPr>
        <xdr:cNvPr id="470" name="楕円 469"/>
        <xdr:cNvSpPr/>
      </xdr:nvSpPr>
      <xdr:spPr>
        <a:xfrm>
          <a:off x="161290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79483</xdr:rowOff>
    </xdr:from>
    <xdr:ext cx="736600" cy="259045"/>
    <xdr:sp macro="" textlink="">
      <xdr:nvSpPr>
        <xdr:cNvPr id="471" name="テキスト ボックス 470"/>
        <xdr:cNvSpPr txBox="1"/>
      </xdr:nvSpPr>
      <xdr:spPr>
        <a:xfrm>
          <a:off x="15798800" y="247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27577</xdr:rowOff>
    </xdr:from>
    <xdr:to>
      <xdr:col>73</xdr:col>
      <xdr:colOff>44450</xdr:colOff>
      <xdr:row>14</xdr:row>
      <xdr:rowOff>129177</xdr:rowOff>
    </xdr:to>
    <xdr:sp macro="" textlink="">
      <xdr:nvSpPr>
        <xdr:cNvPr id="472" name="楕円 471"/>
        <xdr:cNvSpPr/>
      </xdr:nvSpPr>
      <xdr:spPr>
        <a:xfrm>
          <a:off x="15240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139354</xdr:rowOff>
    </xdr:from>
    <xdr:ext cx="762000" cy="259045"/>
    <xdr:sp macro="" textlink="">
      <xdr:nvSpPr>
        <xdr:cNvPr id="473" name="テキスト ボックス 472"/>
        <xdr:cNvSpPr txBox="1"/>
      </xdr:nvSpPr>
      <xdr:spPr>
        <a:xfrm>
          <a:off x="14909800" y="219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907</xdr:rowOff>
    </xdr:from>
    <xdr:to>
      <xdr:col>68</xdr:col>
      <xdr:colOff>203200</xdr:colOff>
      <xdr:row>15</xdr:row>
      <xdr:rowOff>102507</xdr:rowOff>
    </xdr:to>
    <xdr:sp macro="" textlink="">
      <xdr:nvSpPr>
        <xdr:cNvPr id="474" name="楕円 473"/>
        <xdr:cNvSpPr/>
      </xdr:nvSpPr>
      <xdr:spPr>
        <a:xfrm>
          <a:off x="14351000" y="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87284</xdr:rowOff>
    </xdr:from>
    <xdr:ext cx="762000" cy="259045"/>
    <xdr:sp macro="" textlink="">
      <xdr:nvSpPr>
        <xdr:cNvPr id="475" name="テキスト ボックス 474"/>
        <xdr:cNvSpPr txBox="1"/>
      </xdr:nvSpPr>
      <xdr:spPr>
        <a:xfrm>
          <a:off x="14020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131899</xdr:rowOff>
    </xdr:from>
    <xdr:to>
      <xdr:col>64</xdr:col>
      <xdr:colOff>152400</xdr:colOff>
      <xdr:row>16</xdr:row>
      <xdr:rowOff>62049</xdr:rowOff>
    </xdr:to>
    <xdr:sp macro="" textlink="">
      <xdr:nvSpPr>
        <xdr:cNvPr id="476" name="楕円 475"/>
        <xdr:cNvSpPr/>
      </xdr:nvSpPr>
      <xdr:spPr>
        <a:xfrm>
          <a:off x="13462000" y="2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72226</xdr:rowOff>
    </xdr:from>
    <xdr:ext cx="762000" cy="259045"/>
    <xdr:sp macro="" textlink="">
      <xdr:nvSpPr>
        <xdr:cNvPr id="477" name="テキスト ボックス 476"/>
        <xdr:cNvSpPr txBox="1"/>
      </xdr:nvSpPr>
      <xdr:spPr>
        <a:xfrm>
          <a:off x="13131800" y="247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122,306
119,321
11.30
46,998,282
44,760,300
2,225,127
22,523,957
20,635,629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人件費は、前年度対比で０．</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回り、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一般職給料及び退職手当等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により決算額は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となった。今後はより一層の人事給与制度の適正化を図るとともに、「市民協働」「公民連携」等を推進する観点からも、民間委託や指定管理者制度等の取組を推進し、行政サービスの維持・強化を図る。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24130</xdr:rowOff>
    </xdr:to>
    <xdr:cxnSp macro="">
      <xdr:nvCxnSpPr>
        <xdr:cNvPr id="66" name="直線コネクタ 65"/>
        <xdr:cNvCxnSpPr/>
      </xdr:nvCxnSpPr>
      <xdr:spPr>
        <a:xfrm flipV="1">
          <a:off x="3987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24130</xdr:rowOff>
    </xdr:to>
    <xdr:cxnSp macro="">
      <xdr:nvCxnSpPr>
        <xdr:cNvPr id="69" name="直線コネクタ 68"/>
        <xdr:cNvCxnSpPr/>
      </xdr:nvCxnSpPr>
      <xdr:spPr>
        <a:xfrm>
          <a:off x="3098800" y="630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142240</xdr:rowOff>
    </xdr:to>
    <xdr:cxnSp macro="">
      <xdr:nvCxnSpPr>
        <xdr:cNvPr id="72" name="直線コネクタ 71"/>
        <xdr:cNvCxnSpPr/>
      </xdr:nvCxnSpPr>
      <xdr:spPr>
        <a:xfrm flipV="1">
          <a:off x="2209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142240</xdr:rowOff>
    </xdr:to>
    <xdr:cxnSp macro="">
      <xdr:nvCxnSpPr>
        <xdr:cNvPr id="75" name="直線コネクタ 74"/>
        <xdr:cNvCxnSpPr/>
      </xdr:nvCxnSpPr>
      <xdr:spPr>
        <a:xfrm>
          <a:off x="1320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物件費は、前年度対比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ポイントの増となり、類似団体平均を２．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新庁舎・（仮称）新福祉会館建設事業関連経費等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の増により、決算額も増となった。今後も「市民協働」「公民連携」を基本原則として、事務事業のさらなる見直しを行い、物件費の抑制や行政サービスの維持・強化を図る。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69850</xdr:rowOff>
    </xdr:to>
    <xdr:cxnSp macro="">
      <xdr:nvCxnSpPr>
        <xdr:cNvPr id="127" name="直線コネクタ 126"/>
        <xdr:cNvCxnSpPr/>
      </xdr:nvCxnSpPr>
      <xdr:spPr>
        <a:xfrm>
          <a:off x="15671800" y="2961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46990</xdr:rowOff>
    </xdr:to>
    <xdr:cxnSp macro="">
      <xdr:nvCxnSpPr>
        <xdr:cNvPr id="130" name="直線コネクタ 129"/>
        <xdr:cNvCxnSpPr/>
      </xdr:nvCxnSpPr>
      <xdr:spPr>
        <a:xfrm>
          <a:off x="14782800" y="2885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16</xdr:row>
      <xdr:rowOff>149860</xdr:rowOff>
    </xdr:to>
    <xdr:cxnSp macro="">
      <xdr:nvCxnSpPr>
        <xdr:cNvPr id="133" name="直線コネクタ 132"/>
        <xdr:cNvCxnSpPr/>
      </xdr:nvCxnSpPr>
      <xdr:spPr>
        <a:xfrm flipV="1">
          <a:off x="13893800" y="2885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149860</xdr:rowOff>
    </xdr:to>
    <xdr:cxnSp macro="">
      <xdr:nvCxnSpPr>
        <xdr:cNvPr id="136" name="直線コネクタ 135"/>
        <xdr:cNvCxnSpPr/>
      </xdr:nvCxnSpPr>
      <xdr:spPr>
        <a:xfrm>
          <a:off x="13004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9" name="フローチャート: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9" name="テキスト ボックス 148"/>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0" name="楕円 149"/>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51" name="テキスト ボックス 150"/>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3" name="テキスト ボックス 152"/>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5" name="テキスト ボックス 154"/>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扶助費は、保育所運営費等委託料、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子育てのための施設等利用給付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民間保育所補助金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等の増により、前年度対比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ポイント上回った。今後も、新たな保育所開設等の待機児童解消の取組により、保育関係経費の増、社会保障関係経費の自然増が見込まれることから、生活保護から自立するための就労支援体制の強化等に努め、適正な給付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57</xdr:row>
      <xdr:rowOff>58965</xdr:rowOff>
    </xdr:to>
    <xdr:cxnSp macro="">
      <xdr:nvCxnSpPr>
        <xdr:cNvPr id="190" name="直線コネクタ 189"/>
        <xdr:cNvCxnSpPr/>
      </xdr:nvCxnSpPr>
      <xdr:spPr>
        <a:xfrm>
          <a:off x="3987800" y="96683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67128</xdr:rowOff>
    </xdr:to>
    <xdr:cxnSp macro="">
      <xdr:nvCxnSpPr>
        <xdr:cNvPr id="193" name="直線コネクタ 192"/>
        <xdr:cNvCxnSpPr/>
      </xdr:nvCxnSpPr>
      <xdr:spPr>
        <a:xfrm>
          <a:off x="3098800" y="964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56</xdr:row>
      <xdr:rowOff>45357</xdr:rowOff>
    </xdr:to>
    <xdr:cxnSp macro="">
      <xdr:nvCxnSpPr>
        <xdr:cNvPr id="196" name="直線コネクタ 195"/>
        <xdr:cNvCxnSpPr/>
      </xdr:nvCxnSpPr>
      <xdr:spPr>
        <a:xfrm>
          <a:off x="2209800" y="9505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75293</xdr:rowOff>
    </xdr:to>
    <xdr:cxnSp macro="">
      <xdr:nvCxnSpPr>
        <xdr:cNvPr id="199" name="直線コネクタ 198"/>
        <xdr:cNvCxnSpPr/>
      </xdr:nvCxnSpPr>
      <xdr:spPr>
        <a:xfrm>
          <a:off x="1320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2" name="フローチャート: 判断 201"/>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3" name="テキスト ボックス 202"/>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9" name="楕円 208"/>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10"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11" name="楕円 210"/>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2" name="テキスト ボックス 211"/>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3" name="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4" name="テキスト ボックス 213"/>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5" name="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110870</xdr:rowOff>
    </xdr:from>
    <xdr:ext cx="762000" cy="259045"/>
    <xdr:sp macro="" textlink="">
      <xdr:nvSpPr>
        <xdr:cNvPr id="216" name="テキスト ボックス 215"/>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8" name="テキスト ボックス 217"/>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その他は、国民健康保険特別会計、介護保険特別会計、後期高齢者医療特別会計への繰出金等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となったものの、下水道事業特別会計への繰出金が減となったこと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により、前年度対比０．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となった。今後は更に特別会計に係る収納体制を強化し収入率の向上を図るとともに、医療費適正化や介護予防の推進に努め、給付費の抑制を図っていく。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58965</xdr:rowOff>
    </xdr:to>
    <xdr:cxnSp macro="">
      <xdr:nvCxnSpPr>
        <xdr:cNvPr id="253" name="直線コネクタ 252"/>
        <xdr:cNvCxnSpPr/>
      </xdr:nvCxnSpPr>
      <xdr:spPr>
        <a:xfrm flipV="1">
          <a:off x="15671800" y="9809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58965</xdr:rowOff>
    </xdr:to>
    <xdr:cxnSp macro="">
      <xdr:nvCxnSpPr>
        <xdr:cNvPr id="256" name="直線コネクタ 255"/>
        <xdr:cNvCxnSpPr/>
      </xdr:nvCxnSpPr>
      <xdr:spPr>
        <a:xfrm>
          <a:off x="14782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56</xdr:row>
      <xdr:rowOff>165100</xdr:rowOff>
    </xdr:to>
    <xdr:cxnSp macro="">
      <xdr:nvCxnSpPr>
        <xdr:cNvPr id="259" name="直線コネクタ 258"/>
        <xdr:cNvCxnSpPr/>
      </xdr:nvCxnSpPr>
      <xdr:spPr>
        <a:xfrm>
          <a:off x="13893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132443</xdr:rowOff>
    </xdr:to>
    <xdr:cxnSp macro="">
      <xdr:nvCxnSpPr>
        <xdr:cNvPr id="262" name="直線コネクタ 261"/>
        <xdr:cNvCxnSpPr/>
      </xdr:nvCxnSpPr>
      <xdr:spPr>
        <a:xfrm>
          <a:off x="13004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5" name="フローチャート: 判断 264"/>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66" name="テキスト ボックス 265"/>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2" name="楕円 271"/>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73" name="その他該当値テキスト"/>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4" name="楕円 273"/>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75" name="テキスト ボックス 274"/>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8" name="楕円 277"/>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9" name="テキスト ボックス 278"/>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可燃ごみ処理委託料、私立幼稚園等就園奨励費補助金、私立幼稚園等園児保護者補助金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により、前年度対比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ポイント上回った。今後も引き続き補助金等の根本的な検討等を行うことで、経常経費の抑制に努めていく。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39915</xdr:rowOff>
    </xdr:from>
    <xdr:to>
      <xdr:col>82</xdr:col>
      <xdr:colOff>107950</xdr:colOff>
      <xdr:row>38</xdr:row>
      <xdr:rowOff>148772</xdr:rowOff>
    </xdr:to>
    <xdr:cxnSp macro="">
      <xdr:nvCxnSpPr>
        <xdr:cNvPr id="316" name="直線コネクタ 315"/>
        <xdr:cNvCxnSpPr/>
      </xdr:nvCxnSpPr>
      <xdr:spPr>
        <a:xfrm flipV="1">
          <a:off x="15671800" y="65550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137885</xdr:rowOff>
    </xdr:from>
    <xdr:to>
      <xdr:col>78</xdr:col>
      <xdr:colOff>69850</xdr:colOff>
      <xdr:row>38</xdr:row>
      <xdr:rowOff>148772</xdr:rowOff>
    </xdr:to>
    <xdr:cxnSp macro="">
      <xdr:nvCxnSpPr>
        <xdr:cNvPr id="319" name="直線コネクタ 318"/>
        <xdr:cNvCxnSpPr/>
      </xdr:nvCxnSpPr>
      <xdr:spPr>
        <a:xfrm>
          <a:off x="14782800" y="6652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105228</xdr:rowOff>
    </xdr:from>
    <xdr:to>
      <xdr:col>73</xdr:col>
      <xdr:colOff>180975</xdr:colOff>
      <xdr:row>38</xdr:row>
      <xdr:rowOff>137885</xdr:rowOff>
    </xdr:to>
    <xdr:cxnSp macro="">
      <xdr:nvCxnSpPr>
        <xdr:cNvPr id="322" name="直線コネクタ 321"/>
        <xdr:cNvCxnSpPr/>
      </xdr:nvCxnSpPr>
      <xdr:spPr>
        <a:xfrm>
          <a:off x="13893800" y="6620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72572</xdr:rowOff>
    </xdr:from>
    <xdr:to>
      <xdr:col>69</xdr:col>
      <xdr:colOff>92075</xdr:colOff>
      <xdr:row>38</xdr:row>
      <xdr:rowOff>105228</xdr:rowOff>
    </xdr:to>
    <xdr:cxnSp macro="">
      <xdr:nvCxnSpPr>
        <xdr:cNvPr id="325" name="直線コネクタ 324"/>
        <xdr:cNvCxnSpPr/>
      </xdr:nvCxnSpPr>
      <xdr:spPr>
        <a:xfrm>
          <a:off x="13004800" y="658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35" name="楕円 334"/>
        <xdr:cNvSpPr/>
      </xdr:nvSpPr>
      <xdr:spPr>
        <a:xfrm>
          <a:off x="164592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132642</xdr:rowOff>
    </xdr:from>
    <xdr:ext cx="762000" cy="259045"/>
    <xdr:sp macro="" textlink="">
      <xdr:nvSpPr>
        <xdr:cNvPr id="336" name="補助費等該当値テキスト"/>
        <xdr:cNvSpPr txBox="1"/>
      </xdr:nvSpPr>
      <xdr:spPr>
        <a:xfrm>
          <a:off x="16598900" y="647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97972</xdr:rowOff>
    </xdr:from>
    <xdr:to>
      <xdr:col>78</xdr:col>
      <xdr:colOff>120650</xdr:colOff>
      <xdr:row>39</xdr:row>
      <xdr:rowOff>28122</xdr:rowOff>
    </xdr:to>
    <xdr:sp macro="" textlink="">
      <xdr:nvSpPr>
        <xdr:cNvPr id="337" name="楕円 336"/>
        <xdr:cNvSpPr/>
      </xdr:nvSpPr>
      <xdr:spPr>
        <a:xfrm>
          <a:off x="15621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12899</xdr:rowOff>
    </xdr:from>
    <xdr:ext cx="736600" cy="259045"/>
    <xdr:sp macro="" textlink="">
      <xdr:nvSpPr>
        <xdr:cNvPr id="338" name="テキスト ボックス 337"/>
        <xdr:cNvSpPr txBox="1"/>
      </xdr:nvSpPr>
      <xdr:spPr>
        <a:xfrm>
          <a:off x="15290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87085</xdr:rowOff>
    </xdr:from>
    <xdr:to>
      <xdr:col>74</xdr:col>
      <xdr:colOff>31750</xdr:colOff>
      <xdr:row>39</xdr:row>
      <xdr:rowOff>17235</xdr:rowOff>
    </xdr:to>
    <xdr:sp macro="" textlink="">
      <xdr:nvSpPr>
        <xdr:cNvPr id="339" name="楕円 338"/>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2012</xdr:rowOff>
    </xdr:from>
    <xdr:ext cx="762000" cy="259045"/>
    <xdr:sp macro="" textlink="">
      <xdr:nvSpPr>
        <xdr:cNvPr id="340" name="テキスト ボックス 339"/>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54428</xdr:rowOff>
    </xdr:from>
    <xdr:to>
      <xdr:col>69</xdr:col>
      <xdr:colOff>142875</xdr:colOff>
      <xdr:row>38</xdr:row>
      <xdr:rowOff>156028</xdr:rowOff>
    </xdr:to>
    <xdr:sp macro="" textlink="">
      <xdr:nvSpPr>
        <xdr:cNvPr id="341" name="楕円 340"/>
        <xdr:cNvSpPr/>
      </xdr:nvSpPr>
      <xdr:spPr>
        <a:xfrm>
          <a:off x="13843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140805</xdr:rowOff>
    </xdr:from>
    <xdr:ext cx="762000" cy="259045"/>
    <xdr:sp macro="" textlink="">
      <xdr:nvSpPr>
        <xdr:cNvPr id="342" name="テキスト ボックス 341"/>
        <xdr:cNvSpPr txBox="1"/>
      </xdr:nvSpPr>
      <xdr:spPr>
        <a:xfrm>
          <a:off x="13512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21772</xdr:rowOff>
    </xdr:from>
    <xdr:to>
      <xdr:col>65</xdr:col>
      <xdr:colOff>53975</xdr:colOff>
      <xdr:row>38</xdr:row>
      <xdr:rowOff>123372</xdr:rowOff>
    </xdr:to>
    <xdr:sp macro="" textlink="">
      <xdr:nvSpPr>
        <xdr:cNvPr id="343" name="楕円 342"/>
        <xdr:cNvSpPr/>
      </xdr:nvSpPr>
      <xdr:spPr>
        <a:xfrm>
          <a:off x="12954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108149</xdr:rowOff>
    </xdr:from>
    <xdr:ext cx="762000" cy="259045"/>
    <xdr:sp macro="" textlink="">
      <xdr:nvSpPr>
        <xdr:cNvPr id="344" name="テキスト ボックス 343"/>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公債費は、これまでまちづくり等の大規模な投資事業が遅れてきたこと等により、類似団体と比較して低い数字になっている。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年度は前年度対比０．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ポイントの減となり、決算額も減となった。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今後は駅周辺整備事業や老朽化した公共施設の更新等の大規模投資事業による公債費の増が見込まれる。限られた行財政資源を最適配分、最大活用の上、起債の発行抑制に努める。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123190</xdr:rowOff>
    </xdr:to>
    <xdr:cxnSp macro="">
      <xdr:nvCxnSpPr>
        <xdr:cNvPr id="377" name="直線コネクタ 376"/>
        <xdr:cNvCxnSpPr/>
      </xdr:nvCxnSpPr>
      <xdr:spPr>
        <a:xfrm flipV="1">
          <a:off x="3987800" y="12920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168911</xdr:rowOff>
    </xdr:to>
    <xdr:cxnSp macro="">
      <xdr:nvCxnSpPr>
        <xdr:cNvPr id="380" name="直線コネクタ 379"/>
        <xdr:cNvCxnSpPr/>
      </xdr:nvCxnSpPr>
      <xdr:spPr>
        <a:xfrm flipV="1">
          <a:off x="3098800" y="1298194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5080</xdr:rowOff>
    </xdr:to>
    <xdr:cxnSp macro="">
      <xdr:nvCxnSpPr>
        <xdr:cNvPr id="383" name="直線コネクタ 382"/>
        <xdr:cNvCxnSpPr/>
      </xdr:nvCxnSpPr>
      <xdr:spPr>
        <a:xfrm flipV="1">
          <a:off x="2209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20320</xdr:rowOff>
    </xdr:to>
    <xdr:cxnSp macro="">
      <xdr:nvCxnSpPr>
        <xdr:cNvPr id="386" name="直線コネクタ 385"/>
        <xdr:cNvCxnSpPr/>
      </xdr:nvCxnSpPr>
      <xdr:spPr>
        <a:xfrm flipV="1">
          <a:off x="1320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96" name="楕円 395"/>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97"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8" name="楕円 397"/>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9" name="テキスト ボックス 398"/>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400" name="楕円 399"/>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401" name="テキスト ボックス 400"/>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402" name="楕円 401"/>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403" name="テキスト ボックス 402"/>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404" name="楕円 403"/>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405" name="テキスト ボックス 404"/>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公債費以外の経常経費は、扶助費が保育所運営費等委託料、子育てのための施設等利用給付、民間保育所補助金等の増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前年度対比で０．６ポイントの減とな</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ったこ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と等により、前年度対比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で増減はなかった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順位は４４／５０であり、依然として類似団体平均と比較して高い数値となっていることから、今後もさらなる経常経費の抑制に努めていくことで、持続可能な自律した行財政基盤の確立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79</xdr:row>
      <xdr:rowOff>123189</xdr:rowOff>
    </xdr:to>
    <xdr:cxnSp macro="">
      <xdr:nvCxnSpPr>
        <xdr:cNvPr id="438" name="直線コネクタ 437"/>
        <xdr:cNvCxnSpPr/>
      </xdr:nvCxnSpPr>
      <xdr:spPr>
        <a:xfrm>
          <a:off x="15671800" y="13667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123189</xdr:rowOff>
    </xdr:to>
    <xdr:cxnSp macro="">
      <xdr:nvCxnSpPr>
        <xdr:cNvPr id="441" name="直線コネクタ 440"/>
        <xdr:cNvCxnSpPr/>
      </xdr:nvCxnSpPr>
      <xdr:spPr>
        <a:xfrm>
          <a:off x="14782800" y="134620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78</xdr:row>
      <xdr:rowOff>88900</xdr:rowOff>
    </xdr:to>
    <xdr:cxnSp macro="">
      <xdr:nvCxnSpPr>
        <xdr:cNvPr id="444" name="直線コネクタ 443"/>
        <xdr:cNvCxnSpPr/>
      </xdr:nvCxnSpPr>
      <xdr:spPr>
        <a:xfrm>
          <a:off x="13893800" y="133324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130811</xdr:rowOff>
    </xdr:to>
    <xdr:cxnSp macro="">
      <xdr:nvCxnSpPr>
        <xdr:cNvPr id="447" name="直線コネクタ 446"/>
        <xdr:cNvCxnSpPr/>
      </xdr:nvCxnSpPr>
      <xdr:spPr>
        <a:xfrm>
          <a:off x="13004800" y="131724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0" name="フローチャート: 判断 449"/>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1" name="テキスト ボックス 450"/>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57" name="楕円 456"/>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58" name="公債費以外該当値テキスト"/>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59" name="楕円 458"/>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60" name="テキスト ボックス 459"/>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61" name="楕円 460"/>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62" name="テキスト ボックス 461"/>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63" name="楕円 462"/>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64" name="テキスト ボックス 463"/>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65" name="楕円 464"/>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66" name="テキスト ボックス 465"/>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158394</xdr:rowOff>
    </xdr:from>
    <xdr:to>
      <xdr:col>29</xdr:col>
      <xdr:colOff>127000</xdr:colOff>
      <xdr:row>18</xdr:row>
      <xdr:rowOff>6800</xdr:rowOff>
    </xdr:to>
    <xdr:cxnSp macro="">
      <xdr:nvCxnSpPr>
        <xdr:cNvPr id="52" name="直線コネクタ 51"/>
        <xdr:cNvCxnSpPr/>
      </xdr:nvCxnSpPr>
      <xdr:spPr bwMode="auto">
        <a:xfrm>
          <a:off x="5003800" y="3120669"/>
          <a:ext cx="647700" cy="1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158394</xdr:rowOff>
    </xdr:from>
    <xdr:to>
      <xdr:col>26</xdr:col>
      <xdr:colOff>50800</xdr:colOff>
      <xdr:row>18</xdr:row>
      <xdr:rowOff>10751</xdr:rowOff>
    </xdr:to>
    <xdr:cxnSp macro="">
      <xdr:nvCxnSpPr>
        <xdr:cNvPr id="55" name="直線コネクタ 54"/>
        <xdr:cNvCxnSpPr/>
      </xdr:nvCxnSpPr>
      <xdr:spPr bwMode="auto">
        <a:xfrm flipV="1">
          <a:off x="4305300" y="3120669"/>
          <a:ext cx="698500" cy="2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171392</xdr:rowOff>
    </xdr:from>
    <xdr:to>
      <xdr:col>22</xdr:col>
      <xdr:colOff>114300</xdr:colOff>
      <xdr:row>18</xdr:row>
      <xdr:rowOff>10751</xdr:rowOff>
    </xdr:to>
    <xdr:cxnSp macro="">
      <xdr:nvCxnSpPr>
        <xdr:cNvPr id="58" name="直線コネクタ 57"/>
        <xdr:cNvCxnSpPr/>
      </xdr:nvCxnSpPr>
      <xdr:spPr bwMode="auto">
        <a:xfrm>
          <a:off x="3606800" y="3133667"/>
          <a:ext cx="698500" cy="10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171392</xdr:rowOff>
    </xdr:from>
    <xdr:to>
      <xdr:col>18</xdr:col>
      <xdr:colOff>177800</xdr:colOff>
      <xdr:row>18</xdr:row>
      <xdr:rowOff>7127</xdr:rowOff>
    </xdr:to>
    <xdr:cxnSp macro="">
      <xdr:nvCxnSpPr>
        <xdr:cNvPr id="61" name="直線コネクタ 60"/>
        <xdr:cNvCxnSpPr/>
      </xdr:nvCxnSpPr>
      <xdr:spPr bwMode="auto">
        <a:xfrm flipV="1">
          <a:off x="2908300" y="3133667"/>
          <a:ext cx="698500" cy="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54820</xdr:rowOff>
    </xdr:from>
    <xdr:to>
      <xdr:col>15</xdr:col>
      <xdr:colOff>101600</xdr:colOff>
      <xdr:row>15</xdr:row>
      <xdr:rowOff>156420</xdr:rowOff>
    </xdr:to>
    <xdr:sp macro="" textlink="">
      <xdr:nvSpPr>
        <xdr:cNvPr id="64" name="フローチャート: 判断 63"/>
        <xdr:cNvSpPr/>
      </xdr:nvSpPr>
      <xdr:spPr bwMode="auto">
        <a:xfrm>
          <a:off x="2857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166597</xdr:rowOff>
    </xdr:from>
    <xdr:ext cx="762000" cy="259045"/>
    <xdr:sp macro="" textlink="">
      <xdr:nvSpPr>
        <xdr:cNvPr id="65" name="テキスト ボックス 64"/>
        <xdr:cNvSpPr txBox="1"/>
      </xdr:nvSpPr>
      <xdr:spPr>
        <a:xfrm>
          <a:off x="25273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127450</xdr:rowOff>
    </xdr:from>
    <xdr:to>
      <xdr:col>29</xdr:col>
      <xdr:colOff>177800</xdr:colOff>
      <xdr:row>18</xdr:row>
      <xdr:rowOff>57600</xdr:rowOff>
    </xdr:to>
    <xdr:sp macro="" textlink="">
      <xdr:nvSpPr>
        <xdr:cNvPr id="71" name="楕円 70"/>
        <xdr:cNvSpPr/>
      </xdr:nvSpPr>
      <xdr:spPr bwMode="auto">
        <a:xfrm>
          <a:off x="5600700" y="308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99527</xdr:rowOff>
    </xdr:from>
    <xdr:ext cx="762000" cy="259045"/>
    <xdr:sp macro="" textlink="">
      <xdr:nvSpPr>
        <xdr:cNvPr id="72" name="人口1人当たり決算額の推移該当値テキスト130"/>
        <xdr:cNvSpPr txBox="1"/>
      </xdr:nvSpPr>
      <xdr:spPr>
        <a:xfrm>
          <a:off x="5740400" y="306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107594</xdr:rowOff>
    </xdr:from>
    <xdr:to>
      <xdr:col>26</xdr:col>
      <xdr:colOff>101600</xdr:colOff>
      <xdr:row>18</xdr:row>
      <xdr:rowOff>37744</xdr:rowOff>
    </xdr:to>
    <xdr:sp macro="" textlink="">
      <xdr:nvSpPr>
        <xdr:cNvPr id="73" name="楕円 72"/>
        <xdr:cNvSpPr/>
      </xdr:nvSpPr>
      <xdr:spPr bwMode="auto">
        <a:xfrm>
          <a:off x="4953000" y="306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22521</xdr:rowOff>
    </xdr:from>
    <xdr:ext cx="736600" cy="259045"/>
    <xdr:sp macro="" textlink="">
      <xdr:nvSpPr>
        <xdr:cNvPr id="74" name="テキスト ボックス 73"/>
        <xdr:cNvSpPr txBox="1"/>
      </xdr:nvSpPr>
      <xdr:spPr>
        <a:xfrm>
          <a:off x="4622800" y="3156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131401</xdr:rowOff>
    </xdr:from>
    <xdr:to>
      <xdr:col>22</xdr:col>
      <xdr:colOff>165100</xdr:colOff>
      <xdr:row>18</xdr:row>
      <xdr:rowOff>61551</xdr:rowOff>
    </xdr:to>
    <xdr:sp macro="" textlink="">
      <xdr:nvSpPr>
        <xdr:cNvPr id="75" name="楕円 74"/>
        <xdr:cNvSpPr/>
      </xdr:nvSpPr>
      <xdr:spPr bwMode="auto">
        <a:xfrm>
          <a:off x="4254500" y="309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46328</xdr:rowOff>
    </xdr:from>
    <xdr:ext cx="762000" cy="259045"/>
    <xdr:sp macro="" textlink="">
      <xdr:nvSpPr>
        <xdr:cNvPr id="76" name="テキスト ボックス 75"/>
        <xdr:cNvSpPr txBox="1"/>
      </xdr:nvSpPr>
      <xdr:spPr>
        <a:xfrm>
          <a:off x="3924300" y="31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120592</xdr:rowOff>
    </xdr:from>
    <xdr:to>
      <xdr:col>19</xdr:col>
      <xdr:colOff>38100</xdr:colOff>
      <xdr:row>18</xdr:row>
      <xdr:rowOff>50742</xdr:rowOff>
    </xdr:to>
    <xdr:sp macro="" textlink="">
      <xdr:nvSpPr>
        <xdr:cNvPr id="77" name="楕円 76"/>
        <xdr:cNvSpPr/>
      </xdr:nvSpPr>
      <xdr:spPr bwMode="auto">
        <a:xfrm>
          <a:off x="3556000" y="308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35519</xdr:rowOff>
    </xdr:from>
    <xdr:ext cx="762000" cy="259045"/>
    <xdr:sp macro="" textlink="">
      <xdr:nvSpPr>
        <xdr:cNvPr id="78" name="テキスト ボックス 77"/>
        <xdr:cNvSpPr txBox="1"/>
      </xdr:nvSpPr>
      <xdr:spPr>
        <a:xfrm>
          <a:off x="3225800" y="31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127777</xdr:rowOff>
    </xdr:from>
    <xdr:to>
      <xdr:col>15</xdr:col>
      <xdr:colOff>101600</xdr:colOff>
      <xdr:row>18</xdr:row>
      <xdr:rowOff>57927</xdr:rowOff>
    </xdr:to>
    <xdr:sp macro="" textlink="">
      <xdr:nvSpPr>
        <xdr:cNvPr id="79" name="楕円 78"/>
        <xdr:cNvSpPr/>
      </xdr:nvSpPr>
      <xdr:spPr bwMode="auto">
        <a:xfrm>
          <a:off x="2857500" y="3090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42704</xdr:rowOff>
    </xdr:from>
    <xdr:ext cx="762000" cy="259045"/>
    <xdr:sp macro="" textlink="">
      <xdr:nvSpPr>
        <xdr:cNvPr id="80" name="テキスト ボックス 79"/>
        <xdr:cNvSpPr txBox="1"/>
      </xdr:nvSpPr>
      <xdr:spPr>
        <a:xfrm>
          <a:off x="2527300" y="317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219400</xdr:rowOff>
    </xdr:from>
    <xdr:to>
      <xdr:col>29</xdr:col>
      <xdr:colOff>127000</xdr:colOff>
      <xdr:row>35</xdr:row>
      <xdr:rowOff>291821</xdr:rowOff>
    </xdr:to>
    <xdr:cxnSp macro="">
      <xdr:nvCxnSpPr>
        <xdr:cNvPr id="111" name="直線コネクタ 110"/>
        <xdr:cNvCxnSpPr/>
      </xdr:nvCxnSpPr>
      <xdr:spPr bwMode="auto">
        <a:xfrm>
          <a:off x="5003800" y="6829750"/>
          <a:ext cx="647700" cy="7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217068</xdr:rowOff>
    </xdr:from>
    <xdr:to>
      <xdr:col>26</xdr:col>
      <xdr:colOff>50800</xdr:colOff>
      <xdr:row>35</xdr:row>
      <xdr:rowOff>219400</xdr:rowOff>
    </xdr:to>
    <xdr:cxnSp macro="">
      <xdr:nvCxnSpPr>
        <xdr:cNvPr id="114" name="直線コネクタ 113"/>
        <xdr:cNvCxnSpPr/>
      </xdr:nvCxnSpPr>
      <xdr:spPr bwMode="auto">
        <a:xfrm>
          <a:off x="4305300" y="6827418"/>
          <a:ext cx="6985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196723</xdr:rowOff>
    </xdr:from>
    <xdr:to>
      <xdr:col>22</xdr:col>
      <xdr:colOff>114300</xdr:colOff>
      <xdr:row>35</xdr:row>
      <xdr:rowOff>217068</xdr:rowOff>
    </xdr:to>
    <xdr:cxnSp macro="">
      <xdr:nvCxnSpPr>
        <xdr:cNvPr id="117" name="直線コネクタ 116"/>
        <xdr:cNvCxnSpPr/>
      </xdr:nvCxnSpPr>
      <xdr:spPr bwMode="auto">
        <a:xfrm>
          <a:off x="3606800" y="6807073"/>
          <a:ext cx="6985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135733</xdr:rowOff>
    </xdr:from>
    <xdr:to>
      <xdr:col>18</xdr:col>
      <xdr:colOff>177800</xdr:colOff>
      <xdr:row>35</xdr:row>
      <xdr:rowOff>196723</xdr:rowOff>
    </xdr:to>
    <xdr:cxnSp macro="">
      <xdr:nvCxnSpPr>
        <xdr:cNvPr id="120" name="直線コネクタ 119"/>
        <xdr:cNvCxnSpPr/>
      </xdr:nvCxnSpPr>
      <xdr:spPr bwMode="auto">
        <a:xfrm>
          <a:off x="2908300" y="6746083"/>
          <a:ext cx="698500" cy="60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90556</xdr:rowOff>
    </xdr:from>
    <xdr:to>
      <xdr:col>15</xdr:col>
      <xdr:colOff>101600</xdr:colOff>
      <xdr:row>34</xdr:row>
      <xdr:rowOff>192156</xdr:rowOff>
    </xdr:to>
    <xdr:sp macro="" textlink="">
      <xdr:nvSpPr>
        <xdr:cNvPr id="123" name="フローチャート: 判断 122"/>
        <xdr:cNvSpPr/>
      </xdr:nvSpPr>
      <xdr:spPr bwMode="auto">
        <a:xfrm>
          <a:off x="2857500" y="635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202333</xdr:rowOff>
    </xdr:from>
    <xdr:ext cx="762000" cy="259045"/>
    <xdr:sp macro="" textlink="">
      <xdr:nvSpPr>
        <xdr:cNvPr id="124" name="テキスト ボックス 123"/>
        <xdr:cNvSpPr txBox="1"/>
      </xdr:nvSpPr>
      <xdr:spPr>
        <a:xfrm>
          <a:off x="2527300" y="612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241021</xdr:rowOff>
    </xdr:from>
    <xdr:to>
      <xdr:col>29</xdr:col>
      <xdr:colOff>177800</xdr:colOff>
      <xdr:row>35</xdr:row>
      <xdr:rowOff>342621</xdr:rowOff>
    </xdr:to>
    <xdr:sp macro="" textlink="">
      <xdr:nvSpPr>
        <xdr:cNvPr id="130" name="楕円 129"/>
        <xdr:cNvSpPr/>
      </xdr:nvSpPr>
      <xdr:spPr bwMode="auto">
        <a:xfrm>
          <a:off x="5600700" y="685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213098</xdr:rowOff>
    </xdr:from>
    <xdr:ext cx="762000" cy="259045"/>
    <xdr:sp macro="" textlink="">
      <xdr:nvSpPr>
        <xdr:cNvPr id="131" name="人口1人当たり決算額の推移該当値テキスト445"/>
        <xdr:cNvSpPr txBox="1"/>
      </xdr:nvSpPr>
      <xdr:spPr>
        <a:xfrm>
          <a:off x="5740400" y="682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168600</xdr:rowOff>
    </xdr:from>
    <xdr:to>
      <xdr:col>26</xdr:col>
      <xdr:colOff>101600</xdr:colOff>
      <xdr:row>35</xdr:row>
      <xdr:rowOff>270200</xdr:rowOff>
    </xdr:to>
    <xdr:sp macro="" textlink="">
      <xdr:nvSpPr>
        <xdr:cNvPr id="132" name="楕円 131"/>
        <xdr:cNvSpPr/>
      </xdr:nvSpPr>
      <xdr:spPr bwMode="auto">
        <a:xfrm>
          <a:off x="4953000" y="677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254977</xdr:rowOff>
    </xdr:from>
    <xdr:ext cx="736600" cy="259045"/>
    <xdr:sp macro="" textlink="">
      <xdr:nvSpPr>
        <xdr:cNvPr id="133" name="テキスト ボックス 132"/>
        <xdr:cNvSpPr txBox="1"/>
      </xdr:nvSpPr>
      <xdr:spPr>
        <a:xfrm>
          <a:off x="4622800" y="68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166268</xdr:rowOff>
    </xdr:from>
    <xdr:to>
      <xdr:col>22</xdr:col>
      <xdr:colOff>165100</xdr:colOff>
      <xdr:row>35</xdr:row>
      <xdr:rowOff>267868</xdr:rowOff>
    </xdr:to>
    <xdr:sp macro="" textlink="">
      <xdr:nvSpPr>
        <xdr:cNvPr id="134" name="楕円 133"/>
        <xdr:cNvSpPr/>
      </xdr:nvSpPr>
      <xdr:spPr bwMode="auto">
        <a:xfrm>
          <a:off x="4254500" y="677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252645</xdr:rowOff>
    </xdr:from>
    <xdr:ext cx="762000" cy="259045"/>
    <xdr:sp macro="" textlink="">
      <xdr:nvSpPr>
        <xdr:cNvPr id="135" name="テキスト ボックス 134"/>
        <xdr:cNvSpPr txBox="1"/>
      </xdr:nvSpPr>
      <xdr:spPr>
        <a:xfrm>
          <a:off x="3924300" y="686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145923</xdr:rowOff>
    </xdr:from>
    <xdr:to>
      <xdr:col>19</xdr:col>
      <xdr:colOff>38100</xdr:colOff>
      <xdr:row>35</xdr:row>
      <xdr:rowOff>247523</xdr:rowOff>
    </xdr:to>
    <xdr:sp macro="" textlink="">
      <xdr:nvSpPr>
        <xdr:cNvPr id="136" name="楕円 135"/>
        <xdr:cNvSpPr/>
      </xdr:nvSpPr>
      <xdr:spPr bwMode="auto">
        <a:xfrm>
          <a:off x="3556000" y="6756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232300</xdr:rowOff>
    </xdr:from>
    <xdr:ext cx="762000" cy="259045"/>
    <xdr:sp macro="" textlink="">
      <xdr:nvSpPr>
        <xdr:cNvPr id="137" name="テキスト ボックス 136"/>
        <xdr:cNvSpPr txBox="1"/>
      </xdr:nvSpPr>
      <xdr:spPr>
        <a:xfrm>
          <a:off x="3225800" y="68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84933</xdr:rowOff>
    </xdr:from>
    <xdr:to>
      <xdr:col>15</xdr:col>
      <xdr:colOff>101600</xdr:colOff>
      <xdr:row>35</xdr:row>
      <xdr:rowOff>186533</xdr:rowOff>
    </xdr:to>
    <xdr:sp macro="" textlink="">
      <xdr:nvSpPr>
        <xdr:cNvPr id="138" name="楕円 137"/>
        <xdr:cNvSpPr/>
      </xdr:nvSpPr>
      <xdr:spPr bwMode="auto">
        <a:xfrm>
          <a:off x="2857500" y="669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171310</xdr:rowOff>
    </xdr:from>
    <xdr:ext cx="762000" cy="259045"/>
    <xdr:sp macro="" textlink="">
      <xdr:nvSpPr>
        <xdr:cNvPr id="139" name="テキスト ボックス 138"/>
        <xdr:cNvSpPr txBox="1"/>
      </xdr:nvSpPr>
      <xdr:spPr>
        <a:xfrm>
          <a:off x="2527300" y="678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122,306
119,321
11.30
46,998,282
44,760,300
2,225,127
22,523,957
20,635,629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106912</xdr:rowOff>
    </xdr:from>
    <xdr:to>
      <xdr:col>24</xdr:col>
      <xdr:colOff>63500</xdr:colOff>
      <xdr:row>35</xdr:row>
      <xdr:rowOff>133103</xdr:rowOff>
    </xdr:to>
    <xdr:cxnSp macro="">
      <xdr:nvCxnSpPr>
        <xdr:cNvPr id="63" name="直線コネクタ 62"/>
        <xdr:cNvCxnSpPr/>
      </xdr:nvCxnSpPr>
      <xdr:spPr>
        <a:xfrm>
          <a:off x="3797300" y="6107662"/>
          <a:ext cx="8382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106912</xdr:rowOff>
    </xdr:from>
    <xdr:to>
      <xdr:col>19</xdr:col>
      <xdr:colOff>177800</xdr:colOff>
      <xdr:row>35</xdr:row>
      <xdr:rowOff>113182</xdr:rowOff>
    </xdr:to>
    <xdr:cxnSp macro="">
      <xdr:nvCxnSpPr>
        <xdr:cNvPr id="66" name="直線コネクタ 65"/>
        <xdr:cNvCxnSpPr/>
      </xdr:nvCxnSpPr>
      <xdr:spPr>
        <a:xfrm flipV="1">
          <a:off x="2908300" y="6107662"/>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113182</xdr:rowOff>
    </xdr:from>
    <xdr:to>
      <xdr:col>15</xdr:col>
      <xdr:colOff>50800</xdr:colOff>
      <xdr:row>35</xdr:row>
      <xdr:rowOff>116905</xdr:rowOff>
    </xdr:to>
    <xdr:cxnSp macro="">
      <xdr:nvCxnSpPr>
        <xdr:cNvPr id="69" name="直線コネクタ 68"/>
        <xdr:cNvCxnSpPr/>
      </xdr:nvCxnSpPr>
      <xdr:spPr>
        <a:xfrm flipV="1">
          <a:off x="2019300" y="6113932"/>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116905</xdr:rowOff>
    </xdr:from>
    <xdr:to>
      <xdr:col>10</xdr:col>
      <xdr:colOff>114300</xdr:colOff>
      <xdr:row>35</xdr:row>
      <xdr:rowOff>128793</xdr:rowOff>
    </xdr:to>
    <xdr:cxnSp macro="">
      <xdr:nvCxnSpPr>
        <xdr:cNvPr id="72" name="直線コネクタ 71"/>
        <xdr:cNvCxnSpPr/>
      </xdr:nvCxnSpPr>
      <xdr:spPr>
        <a:xfrm flipV="1">
          <a:off x="1130300" y="611765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115842</xdr:rowOff>
    </xdr:from>
    <xdr:to>
      <xdr:col>6</xdr:col>
      <xdr:colOff>38100</xdr:colOff>
      <xdr:row>34</xdr:row>
      <xdr:rowOff>45992</xdr:rowOff>
    </xdr:to>
    <xdr:sp macro="" textlink="">
      <xdr:nvSpPr>
        <xdr:cNvPr id="75" name="フローチャート: 判断 74"/>
        <xdr:cNvSpPr/>
      </xdr:nvSpPr>
      <xdr:spPr>
        <a:xfrm>
          <a:off x="1079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62519</xdr:rowOff>
    </xdr:from>
    <xdr:ext cx="534377" cy="259045"/>
    <xdr:sp macro="" textlink="">
      <xdr:nvSpPr>
        <xdr:cNvPr id="76" name="テキスト ボックス 75"/>
        <xdr:cNvSpPr txBox="1"/>
      </xdr:nvSpPr>
      <xdr:spPr>
        <a:xfrm>
          <a:off x="863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82303</xdr:rowOff>
    </xdr:from>
    <xdr:to>
      <xdr:col>24</xdr:col>
      <xdr:colOff>114300</xdr:colOff>
      <xdr:row>36</xdr:row>
      <xdr:rowOff>12453</xdr:rowOff>
    </xdr:to>
    <xdr:sp macro="" textlink="">
      <xdr:nvSpPr>
        <xdr:cNvPr id="82" name="楕円 81"/>
        <xdr:cNvSpPr/>
      </xdr:nvSpPr>
      <xdr:spPr>
        <a:xfrm>
          <a:off x="4584700" y="608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60730</xdr:rowOff>
    </xdr:from>
    <xdr:ext cx="534377" cy="259045"/>
    <xdr:sp macro="" textlink="">
      <xdr:nvSpPr>
        <xdr:cNvPr id="83" name="人件費該当値テキスト"/>
        <xdr:cNvSpPr txBox="1"/>
      </xdr:nvSpPr>
      <xdr:spPr>
        <a:xfrm>
          <a:off x="4686300" y="606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56112</xdr:rowOff>
    </xdr:from>
    <xdr:to>
      <xdr:col>20</xdr:col>
      <xdr:colOff>38100</xdr:colOff>
      <xdr:row>35</xdr:row>
      <xdr:rowOff>157712</xdr:rowOff>
    </xdr:to>
    <xdr:sp macro="" textlink="">
      <xdr:nvSpPr>
        <xdr:cNvPr id="84" name="楕円 83"/>
        <xdr:cNvSpPr/>
      </xdr:nvSpPr>
      <xdr:spPr>
        <a:xfrm>
          <a:off x="3746500" y="60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148839</xdr:rowOff>
    </xdr:from>
    <xdr:ext cx="534377" cy="259045"/>
    <xdr:sp macro="" textlink="">
      <xdr:nvSpPr>
        <xdr:cNvPr id="85" name="テキスト ボックス 84"/>
        <xdr:cNvSpPr txBox="1"/>
      </xdr:nvSpPr>
      <xdr:spPr>
        <a:xfrm>
          <a:off x="3530111" y="61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62382</xdr:rowOff>
    </xdr:from>
    <xdr:to>
      <xdr:col>15</xdr:col>
      <xdr:colOff>101600</xdr:colOff>
      <xdr:row>35</xdr:row>
      <xdr:rowOff>163982</xdr:rowOff>
    </xdr:to>
    <xdr:sp macro="" textlink="">
      <xdr:nvSpPr>
        <xdr:cNvPr id="86" name="楕円 85"/>
        <xdr:cNvSpPr/>
      </xdr:nvSpPr>
      <xdr:spPr>
        <a:xfrm>
          <a:off x="28575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155109</xdr:rowOff>
    </xdr:from>
    <xdr:ext cx="534377" cy="259045"/>
    <xdr:sp macro="" textlink="">
      <xdr:nvSpPr>
        <xdr:cNvPr id="87" name="テキスト ボックス 86"/>
        <xdr:cNvSpPr txBox="1"/>
      </xdr:nvSpPr>
      <xdr:spPr>
        <a:xfrm>
          <a:off x="2641111" y="61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66105</xdr:rowOff>
    </xdr:from>
    <xdr:to>
      <xdr:col>10</xdr:col>
      <xdr:colOff>165100</xdr:colOff>
      <xdr:row>35</xdr:row>
      <xdr:rowOff>167705</xdr:rowOff>
    </xdr:to>
    <xdr:sp macro="" textlink="">
      <xdr:nvSpPr>
        <xdr:cNvPr id="88" name="楕円 87"/>
        <xdr:cNvSpPr/>
      </xdr:nvSpPr>
      <xdr:spPr>
        <a:xfrm>
          <a:off x="1968500" y="60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158832</xdr:rowOff>
    </xdr:from>
    <xdr:ext cx="534377" cy="259045"/>
    <xdr:sp macro="" textlink="">
      <xdr:nvSpPr>
        <xdr:cNvPr id="89" name="テキスト ボックス 88"/>
        <xdr:cNvSpPr txBox="1"/>
      </xdr:nvSpPr>
      <xdr:spPr>
        <a:xfrm>
          <a:off x="1752111" y="6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77993</xdr:rowOff>
    </xdr:from>
    <xdr:to>
      <xdr:col>6</xdr:col>
      <xdr:colOff>38100</xdr:colOff>
      <xdr:row>36</xdr:row>
      <xdr:rowOff>8143</xdr:rowOff>
    </xdr:to>
    <xdr:sp macro="" textlink="">
      <xdr:nvSpPr>
        <xdr:cNvPr id="90" name="楕円 89"/>
        <xdr:cNvSpPr/>
      </xdr:nvSpPr>
      <xdr:spPr>
        <a:xfrm>
          <a:off x="1079500" y="60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170720</xdr:rowOff>
    </xdr:from>
    <xdr:ext cx="534377" cy="259045"/>
    <xdr:sp macro="" textlink="">
      <xdr:nvSpPr>
        <xdr:cNvPr id="91" name="テキスト ボックス 90"/>
        <xdr:cNvSpPr txBox="1"/>
      </xdr:nvSpPr>
      <xdr:spPr>
        <a:xfrm>
          <a:off x="863111" y="61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30315</xdr:rowOff>
    </xdr:from>
    <xdr:to>
      <xdr:col>24</xdr:col>
      <xdr:colOff>63500</xdr:colOff>
      <xdr:row>57</xdr:row>
      <xdr:rowOff>108191</xdr:rowOff>
    </xdr:to>
    <xdr:cxnSp macro="">
      <xdr:nvCxnSpPr>
        <xdr:cNvPr id="121" name="直線コネクタ 120"/>
        <xdr:cNvCxnSpPr/>
      </xdr:nvCxnSpPr>
      <xdr:spPr>
        <a:xfrm flipV="1">
          <a:off x="3797300" y="9802965"/>
          <a:ext cx="8382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2329</xdr:rowOff>
    </xdr:from>
    <xdr:ext cx="534377" cy="259045"/>
    <xdr:sp macro="" textlink="">
      <xdr:nvSpPr>
        <xdr:cNvPr id="122" name="物件費平均値テキスト"/>
        <xdr:cNvSpPr txBox="1"/>
      </xdr:nvSpPr>
      <xdr:spPr>
        <a:xfrm>
          <a:off x="4686300" y="9774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100819</xdr:rowOff>
    </xdr:from>
    <xdr:to>
      <xdr:col>19</xdr:col>
      <xdr:colOff>177800</xdr:colOff>
      <xdr:row>57</xdr:row>
      <xdr:rowOff>108191</xdr:rowOff>
    </xdr:to>
    <xdr:cxnSp macro="">
      <xdr:nvCxnSpPr>
        <xdr:cNvPr id="124" name="直線コネクタ 123"/>
        <xdr:cNvCxnSpPr/>
      </xdr:nvCxnSpPr>
      <xdr:spPr>
        <a:xfrm>
          <a:off x="2908300" y="9873469"/>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165396</xdr:rowOff>
    </xdr:from>
    <xdr:ext cx="534377" cy="259045"/>
    <xdr:sp macro="" textlink="">
      <xdr:nvSpPr>
        <xdr:cNvPr id="126" name="テキスト ボックス 125"/>
        <xdr:cNvSpPr txBox="1"/>
      </xdr:nvSpPr>
      <xdr:spPr>
        <a:xfrm>
          <a:off x="3530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100819</xdr:rowOff>
    </xdr:from>
    <xdr:to>
      <xdr:col>15</xdr:col>
      <xdr:colOff>50800</xdr:colOff>
      <xdr:row>57</xdr:row>
      <xdr:rowOff>103734</xdr:rowOff>
    </xdr:to>
    <xdr:cxnSp macro="">
      <xdr:nvCxnSpPr>
        <xdr:cNvPr id="127" name="直線コネクタ 126"/>
        <xdr:cNvCxnSpPr/>
      </xdr:nvCxnSpPr>
      <xdr:spPr>
        <a:xfrm flipV="1">
          <a:off x="2019300" y="9873469"/>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101295</xdr:rowOff>
    </xdr:from>
    <xdr:to>
      <xdr:col>10</xdr:col>
      <xdr:colOff>114300</xdr:colOff>
      <xdr:row>57</xdr:row>
      <xdr:rowOff>103734</xdr:rowOff>
    </xdr:to>
    <xdr:cxnSp macro="">
      <xdr:nvCxnSpPr>
        <xdr:cNvPr id="130" name="直線コネクタ 129"/>
        <xdr:cNvCxnSpPr/>
      </xdr:nvCxnSpPr>
      <xdr:spPr>
        <a:xfrm>
          <a:off x="1130300" y="987394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54972</xdr:rowOff>
    </xdr:from>
    <xdr:to>
      <xdr:col>6</xdr:col>
      <xdr:colOff>38100</xdr:colOff>
      <xdr:row>57</xdr:row>
      <xdr:rowOff>156572</xdr:rowOff>
    </xdr:to>
    <xdr:sp macro="" textlink="">
      <xdr:nvSpPr>
        <xdr:cNvPr id="133" name="フローチャート: 判断 132"/>
        <xdr:cNvSpPr/>
      </xdr:nvSpPr>
      <xdr:spPr>
        <a:xfrm>
          <a:off x="1079500" y="98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147699</xdr:rowOff>
    </xdr:from>
    <xdr:ext cx="534377" cy="259045"/>
    <xdr:sp macro="" textlink="">
      <xdr:nvSpPr>
        <xdr:cNvPr id="134" name="テキスト ボックス 133"/>
        <xdr:cNvSpPr txBox="1"/>
      </xdr:nvSpPr>
      <xdr:spPr>
        <a:xfrm>
          <a:off x="863111" y="9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150965</xdr:rowOff>
    </xdr:from>
    <xdr:to>
      <xdr:col>24</xdr:col>
      <xdr:colOff>114300</xdr:colOff>
      <xdr:row>57</xdr:row>
      <xdr:rowOff>81115</xdr:rowOff>
    </xdr:to>
    <xdr:sp macro="" textlink="">
      <xdr:nvSpPr>
        <xdr:cNvPr id="140" name="楕円 139"/>
        <xdr:cNvSpPr/>
      </xdr:nvSpPr>
      <xdr:spPr>
        <a:xfrm>
          <a:off x="4584700" y="97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2392</xdr:rowOff>
    </xdr:from>
    <xdr:ext cx="534377" cy="259045"/>
    <xdr:sp macro="" textlink="">
      <xdr:nvSpPr>
        <xdr:cNvPr id="141" name="物件費該当値テキスト"/>
        <xdr:cNvSpPr txBox="1"/>
      </xdr:nvSpPr>
      <xdr:spPr>
        <a:xfrm>
          <a:off x="4686300" y="96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57391</xdr:rowOff>
    </xdr:from>
    <xdr:to>
      <xdr:col>20</xdr:col>
      <xdr:colOff>38100</xdr:colOff>
      <xdr:row>57</xdr:row>
      <xdr:rowOff>158991</xdr:rowOff>
    </xdr:to>
    <xdr:sp macro="" textlink="">
      <xdr:nvSpPr>
        <xdr:cNvPr id="142" name="楕円 141"/>
        <xdr:cNvSpPr/>
      </xdr:nvSpPr>
      <xdr:spPr>
        <a:xfrm>
          <a:off x="3746500" y="98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4068</xdr:rowOff>
    </xdr:from>
    <xdr:ext cx="534377" cy="259045"/>
    <xdr:sp macro="" textlink="">
      <xdr:nvSpPr>
        <xdr:cNvPr id="143" name="テキスト ボックス 142"/>
        <xdr:cNvSpPr txBox="1"/>
      </xdr:nvSpPr>
      <xdr:spPr>
        <a:xfrm>
          <a:off x="3530111" y="96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50019</xdr:rowOff>
    </xdr:from>
    <xdr:to>
      <xdr:col>15</xdr:col>
      <xdr:colOff>101600</xdr:colOff>
      <xdr:row>57</xdr:row>
      <xdr:rowOff>151619</xdr:rowOff>
    </xdr:to>
    <xdr:sp macro="" textlink="">
      <xdr:nvSpPr>
        <xdr:cNvPr id="144" name="楕円 143"/>
        <xdr:cNvSpPr/>
      </xdr:nvSpPr>
      <xdr:spPr>
        <a:xfrm>
          <a:off x="2857500" y="98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168146</xdr:rowOff>
    </xdr:from>
    <xdr:ext cx="534377" cy="259045"/>
    <xdr:sp macro="" textlink="">
      <xdr:nvSpPr>
        <xdr:cNvPr id="145" name="テキスト ボックス 144"/>
        <xdr:cNvSpPr txBox="1"/>
      </xdr:nvSpPr>
      <xdr:spPr>
        <a:xfrm>
          <a:off x="2641111" y="95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52934</xdr:rowOff>
    </xdr:from>
    <xdr:to>
      <xdr:col>10</xdr:col>
      <xdr:colOff>165100</xdr:colOff>
      <xdr:row>57</xdr:row>
      <xdr:rowOff>154534</xdr:rowOff>
    </xdr:to>
    <xdr:sp macro="" textlink="">
      <xdr:nvSpPr>
        <xdr:cNvPr id="146" name="楕円 145"/>
        <xdr:cNvSpPr/>
      </xdr:nvSpPr>
      <xdr:spPr>
        <a:xfrm>
          <a:off x="1968500" y="98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171061</xdr:rowOff>
    </xdr:from>
    <xdr:ext cx="534377" cy="259045"/>
    <xdr:sp macro="" textlink="">
      <xdr:nvSpPr>
        <xdr:cNvPr id="147" name="テキスト ボックス 146"/>
        <xdr:cNvSpPr txBox="1"/>
      </xdr:nvSpPr>
      <xdr:spPr>
        <a:xfrm>
          <a:off x="1752111" y="96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50495</xdr:rowOff>
    </xdr:from>
    <xdr:to>
      <xdr:col>6</xdr:col>
      <xdr:colOff>38100</xdr:colOff>
      <xdr:row>57</xdr:row>
      <xdr:rowOff>152095</xdr:rowOff>
    </xdr:to>
    <xdr:sp macro="" textlink="">
      <xdr:nvSpPr>
        <xdr:cNvPr id="148" name="楕円 147"/>
        <xdr:cNvSpPr/>
      </xdr:nvSpPr>
      <xdr:spPr>
        <a:xfrm>
          <a:off x="1079500" y="98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168622</xdr:rowOff>
    </xdr:from>
    <xdr:ext cx="534377" cy="259045"/>
    <xdr:sp macro="" textlink="">
      <xdr:nvSpPr>
        <xdr:cNvPr id="149" name="テキスト ボックス 148"/>
        <xdr:cNvSpPr txBox="1"/>
      </xdr:nvSpPr>
      <xdr:spPr>
        <a:xfrm>
          <a:off x="863111" y="9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66331</xdr:rowOff>
    </xdr:from>
    <xdr:to>
      <xdr:col>24</xdr:col>
      <xdr:colOff>63500</xdr:colOff>
      <xdr:row>78</xdr:row>
      <xdr:rowOff>85598</xdr:rowOff>
    </xdr:to>
    <xdr:cxnSp macro="">
      <xdr:nvCxnSpPr>
        <xdr:cNvPr id="180" name="直線コネクタ 179"/>
        <xdr:cNvCxnSpPr/>
      </xdr:nvCxnSpPr>
      <xdr:spPr>
        <a:xfrm>
          <a:off x="3797300" y="13439431"/>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38354</xdr:rowOff>
    </xdr:from>
    <xdr:to>
      <xdr:col>19</xdr:col>
      <xdr:colOff>177800</xdr:colOff>
      <xdr:row>78</xdr:row>
      <xdr:rowOff>66331</xdr:rowOff>
    </xdr:to>
    <xdr:cxnSp macro="">
      <xdr:nvCxnSpPr>
        <xdr:cNvPr id="183" name="直線コネクタ 182"/>
        <xdr:cNvCxnSpPr/>
      </xdr:nvCxnSpPr>
      <xdr:spPr>
        <a:xfrm>
          <a:off x="2908300" y="13411454"/>
          <a:ext cx="889000" cy="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38354</xdr:rowOff>
    </xdr:from>
    <xdr:to>
      <xdr:col>15</xdr:col>
      <xdr:colOff>50800</xdr:colOff>
      <xdr:row>78</xdr:row>
      <xdr:rowOff>95504</xdr:rowOff>
    </xdr:to>
    <xdr:cxnSp macro="">
      <xdr:nvCxnSpPr>
        <xdr:cNvPr id="186" name="直線コネクタ 185"/>
        <xdr:cNvCxnSpPr/>
      </xdr:nvCxnSpPr>
      <xdr:spPr>
        <a:xfrm flipV="1">
          <a:off x="2019300" y="1341145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95504</xdr:rowOff>
    </xdr:from>
    <xdr:to>
      <xdr:col>10</xdr:col>
      <xdr:colOff>114300</xdr:colOff>
      <xdr:row>78</xdr:row>
      <xdr:rowOff>102144</xdr:rowOff>
    </xdr:to>
    <xdr:cxnSp macro="">
      <xdr:nvCxnSpPr>
        <xdr:cNvPr id="189" name="直線コネクタ 188"/>
        <xdr:cNvCxnSpPr/>
      </xdr:nvCxnSpPr>
      <xdr:spPr>
        <a:xfrm flipV="1">
          <a:off x="1130300" y="13468604"/>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120142</xdr:rowOff>
    </xdr:from>
    <xdr:to>
      <xdr:col>6</xdr:col>
      <xdr:colOff>38100</xdr:colOff>
      <xdr:row>77</xdr:row>
      <xdr:rowOff>50292</xdr:rowOff>
    </xdr:to>
    <xdr:sp macro="" textlink="">
      <xdr:nvSpPr>
        <xdr:cNvPr id="192" name="フローチャート: 判断 191"/>
        <xdr:cNvSpPr/>
      </xdr:nvSpPr>
      <xdr:spPr>
        <a:xfrm>
          <a:off x="1079500" y="1315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66819</xdr:rowOff>
    </xdr:from>
    <xdr:ext cx="469744" cy="259045"/>
    <xdr:sp macro="" textlink="">
      <xdr:nvSpPr>
        <xdr:cNvPr id="193" name="テキスト ボックス 192"/>
        <xdr:cNvSpPr txBox="1"/>
      </xdr:nvSpPr>
      <xdr:spPr>
        <a:xfrm>
          <a:off x="895428" y="129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34798</xdr:rowOff>
    </xdr:from>
    <xdr:to>
      <xdr:col>24</xdr:col>
      <xdr:colOff>114300</xdr:colOff>
      <xdr:row>78</xdr:row>
      <xdr:rowOff>136398</xdr:rowOff>
    </xdr:to>
    <xdr:sp macro="" textlink="">
      <xdr:nvSpPr>
        <xdr:cNvPr id="199" name="楕円 198"/>
        <xdr:cNvSpPr/>
      </xdr:nvSpPr>
      <xdr:spPr>
        <a:xfrm>
          <a:off x="4584700" y="134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13225</xdr:rowOff>
    </xdr:from>
    <xdr:ext cx="469744" cy="259045"/>
    <xdr:sp macro="" textlink="">
      <xdr:nvSpPr>
        <xdr:cNvPr id="200" name="維持補修費該当値テキスト"/>
        <xdr:cNvSpPr txBox="1"/>
      </xdr:nvSpPr>
      <xdr:spPr>
        <a:xfrm>
          <a:off x="4686300"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15531</xdr:rowOff>
    </xdr:from>
    <xdr:to>
      <xdr:col>20</xdr:col>
      <xdr:colOff>38100</xdr:colOff>
      <xdr:row>78</xdr:row>
      <xdr:rowOff>117131</xdr:rowOff>
    </xdr:to>
    <xdr:sp macro="" textlink="">
      <xdr:nvSpPr>
        <xdr:cNvPr id="201" name="楕円 200"/>
        <xdr:cNvSpPr/>
      </xdr:nvSpPr>
      <xdr:spPr>
        <a:xfrm>
          <a:off x="3746500" y="133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108258</xdr:rowOff>
    </xdr:from>
    <xdr:ext cx="469744" cy="259045"/>
    <xdr:sp macro="" textlink="">
      <xdr:nvSpPr>
        <xdr:cNvPr id="202" name="テキスト ボックス 201"/>
        <xdr:cNvSpPr txBox="1"/>
      </xdr:nvSpPr>
      <xdr:spPr>
        <a:xfrm>
          <a:off x="3562428" y="1348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159004</xdr:rowOff>
    </xdr:from>
    <xdr:to>
      <xdr:col>15</xdr:col>
      <xdr:colOff>101600</xdr:colOff>
      <xdr:row>78</xdr:row>
      <xdr:rowOff>89154</xdr:rowOff>
    </xdr:to>
    <xdr:sp macro="" textlink="">
      <xdr:nvSpPr>
        <xdr:cNvPr id="203" name="楕円 202"/>
        <xdr:cNvSpPr/>
      </xdr:nvSpPr>
      <xdr:spPr>
        <a:xfrm>
          <a:off x="2857500" y="133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80281</xdr:rowOff>
    </xdr:from>
    <xdr:ext cx="469744" cy="259045"/>
    <xdr:sp macro="" textlink="">
      <xdr:nvSpPr>
        <xdr:cNvPr id="204" name="テキスト ボックス 203"/>
        <xdr:cNvSpPr txBox="1"/>
      </xdr:nvSpPr>
      <xdr:spPr>
        <a:xfrm>
          <a:off x="2673428" y="134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44704</xdr:rowOff>
    </xdr:from>
    <xdr:to>
      <xdr:col>10</xdr:col>
      <xdr:colOff>165100</xdr:colOff>
      <xdr:row>78</xdr:row>
      <xdr:rowOff>146304</xdr:rowOff>
    </xdr:to>
    <xdr:sp macro="" textlink="">
      <xdr:nvSpPr>
        <xdr:cNvPr id="205" name="楕円 204"/>
        <xdr:cNvSpPr/>
      </xdr:nvSpPr>
      <xdr:spPr>
        <a:xfrm>
          <a:off x="1968500" y="134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137431</xdr:rowOff>
    </xdr:from>
    <xdr:ext cx="469744" cy="259045"/>
    <xdr:sp macro="" textlink="">
      <xdr:nvSpPr>
        <xdr:cNvPr id="206" name="テキスト ボックス 205"/>
        <xdr:cNvSpPr txBox="1"/>
      </xdr:nvSpPr>
      <xdr:spPr>
        <a:xfrm>
          <a:off x="1784428" y="135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51344</xdr:rowOff>
    </xdr:from>
    <xdr:to>
      <xdr:col>6</xdr:col>
      <xdr:colOff>38100</xdr:colOff>
      <xdr:row>78</xdr:row>
      <xdr:rowOff>152944</xdr:rowOff>
    </xdr:to>
    <xdr:sp macro="" textlink="">
      <xdr:nvSpPr>
        <xdr:cNvPr id="207" name="楕円 206"/>
        <xdr:cNvSpPr/>
      </xdr:nvSpPr>
      <xdr:spPr>
        <a:xfrm>
          <a:off x="1079500" y="134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144071</xdr:rowOff>
    </xdr:from>
    <xdr:ext cx="469744" cy="259045"/>
    <xdr:sp macro="" textlink="">
      <xdr:nvSpPr>
        <xdr:cNvPr id="208" name="テキスト ボックス 207"/>
        <xdr:cNvSpPr txBox="1"/>
      </xdr:nvSpPr>
      <xdr:spPr>
        <a:xfrm>
          <a:off x="895428" y="1351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165430</xdr:rowOff>
    </xdr:from>
    <xdr:to>
      <xdr:col>24</xdr:col>
      <xdr:colOff>63500</xdr:colOff>
      <xdr:row>96</xdr:row>
      <xdr:rowOff>105651</xdr:rowOff>
    </xdr:to>
    <xdr:cxnSp macro="">
      <xdr:nvCxnSpPr>
        <xdr:cNvPr id="238" name="直線コネクタ 237"/>
        <xdr:cNvCxnSpPr/>
      </xdr:nvCxnSpPr>
      <xdr:spPr>
        <a:xfrm flipV="1">
          <a:off x="3797300" y="16453180"/>
          <a:ext cx="8382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105651</xdr:rowOff>
    </xdr:from>
    <xdr:to>
      <xdr:col>19</xdr:col>
      <xdr:colOff>177800</xdr:colOff>
      <xdr:row>96</xdr:row>
      <xdr:rowOff>150279</xdr:rowOff>
    </xdr:to>
    <xdr:cxnSp macro="">
      <xdr:nvCxnSpPr>
        <xdr:cNvPr id="241" name="直線コネクタ 240"/>
        <xdr:cNvCxnSpPr/>
      </xdr:nvCxnSpPr>
      <xdr:spPr>
        <a:xfrm flipV="1">
          <a:off x="2908300" y="16564851"/>
          <a:ext cx="8890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150279</xdr:rowOff>
    </xdr:from>
    <xdr:to>
      <xdr:col>15</xdr:col>
      <xdr:colOff>50800</xdr:colOff>
      <xdr:row>97</xdr:row>
      <xdr:rowOff>46101</xdr:rowOff>
    </xdr:to>
    <xdr:cxnSp macro="">
      <xdr:nvCxnSpPr>
        <xdr:cNvPr id="244" name="直線コネクタ 243"/>
        <xdr:cNvCxnSpPr/>
      </xdr:nvCxnSpPr>
      <xdr:spPr>
        <a:xfrm flipV="1">
          <a:off x="2019300" y="16609479"/>
          <a:ext cx="8890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46101</xdr:rowOff>
    </xdr:from>
    <xdr:to>
      <xdr:col>10</xdr:col>
      <xdr:colOff>114300</xdr:colOff>
      <xdr:row>97</xdr:row>
      <xdr:rowOff>115582</xdr:rowOff>
    </xdr:to>
    <xdr:cxnSp macro="">
      <xdr:nvCxnSpPr>
        <xdr:cNvPr id="247" name="直線コネクタ 246"/>
        <xdr:cNvCxnSpPr/>
      </xdr:nvCxnSpPr>
      <xdr:spPr>
        <a:xfrm flipV="1">
          <a:off x="1130300" y="16676751"/>
          <a:ext cx="889000" cy="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135762</xdr:rowOff>
    </xdr:from>
    <xdr:to>
      <xdr:col>6</xdr:col>
      <xdr:colOff>38100</xdr:colOff>
      <xdr:row>96</xdr:row>
      <xdr:rowOff>65912</xdr:rowOff>
    </xdr:to>
    <xdr:sp macro="" textlink="">
      <xdr:nvSpPr>
        <xdr:cNvPr id="250" name="フローチャート: 判断 249"/>
        <xdr:cNvSpPr/>
      </xdr:nvSpPr>
      <xdr:spPr>
        <a:xfrm>
          <a:off x="1079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82439</xdr:rowOff>
    </xdr:from>
    <xdr:ext cx="599010" cy="259045"/>
    <xdr:sp macro="" textlink="">
      <xdr:nvSpPr>
        <xdr:cNvPr id="251" name="テキスト ボックス 250"/>
        <xdr:cNvSpPr txBox="1"/>
      </xdr:nvSpPr>
      <xdr:spPr>
        <a:xfrm>
          <a:off x="830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114630</xdr:rowOff>
    </xdr:from>
    <xdr:to>
      <xdr:col>24</xdr:col>
      <xdr:colOff>114300</xdr:colOff>
      <xdr:row>96</xdr:row>
      <xdr:rowOff>44780</xdr:rowOff>
    </xdr:to>
    <xdr:sp macro="" textlink="">
      <xdr:nvSpPr>
        <xdr:cNvPr id="257" name="楕円 256"/>
        <xdr:cNvSpPr/>
      </xdr:nvSpPr>
      <xdr:spPr>
        <a:xfrm>
          <a:off x="4584700" y="164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93057</xdr:rowOff>
    </xdr:from>
    <xdr:ext cx="599010" cy="259045"/>
    <xdr:sp macro="" textlink="">
      <xdr:nvSpPr>
        <xdr:cNvPr id="258" name="扶助費該当値テキスト"/>
        <xdr:cNvSpPr txBox="1"/>
      </xdr:nvSpPr>
      <xdr:spPr>
        <a:xfrm>
          <a:off x="4686300" y="1638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54851</xdr:rowOff>
    </xdr:from>
    <xdr:to>
      <xdr:col>20</xdr:col>
      <xdr:colOff>38100</xdr:colOff>
      <xdr:row>96</xdr:row>
      <xdr:rowOff>156451</xdr:rowOff>
    </xdr:to>
    <xdr:sp macro="" textlink="">
      <xdr:nvSpPr>
        <xdr:cNvPr id="259" name="楕円 258"/>
        <xdr:cNvSpPr/>
      </xdr:nvSpPr>
      <xdr:spPr>
        <a:xfrm>
          <a:off x="3746500" y="165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147578</xdr:rowOff>
    </xdr:from>
    <xdr:ext cx="534377" cy="259045"/>
    <xdr:sp macro="" textlink="">
      <xdr:nvSpPr>
        <xdr:cNvPr id="260" name="テキスト ボックス 259"/>
        <xdr:cNvSpPr txBox="1"/>
      </xdr:nvSpPr>
      <xdr:spPr>
        <a:xfrm>
          <a:off x="35301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99479</xdr:rowOff>
    </xdr:from>
    <xdr:to>
      <xdr:col>15</xdr:col>
      <xdr:colOff>101600</xdr:colOff>
      <xdr:row>97</xdr:row>
      <xdr:rowOff>29629</xdr:rowOff>
    </xdr:to>
    <xdr:sp macro="" textlink="">
      <xdr:nvSpPr>
        <xdr:cNvPr id="261" name="楕円 260"/>
        <xdr:cNvSpPr/>
      </xdr:nvSpPr>
      <xdr:spPr>
        <a:xfrm>
          <a:off x="2857500" y="165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20756</xdr:rowOff>
    </xdr:from>
    <xdr:ext cx="534377" cy="259045"/>
    <xdr:sp macro="" textlink="">
      <xdr:nvSpPr>
        <xdr:cNvPr id="262" name="テキスト ボックス 261"/>
        <xdr:cNvSpPr txBox="1"/>
      </xdr:nvSpPr>
      <xdr:spPr>
        <a:xfrm>
          <a:off x="2641111" y="166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166751</xdr:rowOff>
    </xdr:from>
    <xdr:to>
      <xdr:col>10</xdr:col>
      <xdr:colOff>165100</xdr:colOff>
      <xdr:row>97</xdr:row>
      <xdr:rowOff>96901</xdr:rowOff>
    </xdr:to>
    <xdr:sp macro="" textlink="">
      <xdr:nvSpPr>
        <xdr:cNvPr id="263" name="楕円 262"/>
        <xdr:cNvSpPr/>
      </xdr:nvSpPr>
      <xdr:spPr>
        <a:xfrm>
          <a:off x="1968500" y="166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88028</xdr:rowOff>
    </xdr:from>
    <xdr:ext cx="534377" cy="259045"/>
    <xdr:sp macro="" textlink="">
      <xdr:nvSpPr>
        <xdr:cNvPr id="264" name="テキスト ボックス 263"/>
        <xdr:cNvSpPr txBox="1"/>
      </xdr:nvSpPr>
      <xdr:spPr>
        <a:xfrm>
          <a:off x="1752111" y="167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64782</xdr:rowOff>
    </xdr:from>
    <xdr:to>
      <xdr:col>6</xdr:col>
      <xdr:colOff>38100</xdr:colOff>
      <xdr:row>97</xdr:row>
      <xdr:rowOff>166382</xdr:rowOff>
    </xdr:to>
    <xdr:sp macro="" textlink="">
      <xdr:nvSpPr>
        <xdr:cNvPr id="265" name="楕円 264"/>
        <xdr:cNvSpPr/>
      </xdr:nvSpPr>
      <xdr:spPr>
        <a:xfrm>
          <a:off x="1079500" y="166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157509</xdr:rowOff>
    </xdr:from>
    <xdr:ext cx="534377" cy="259045"/>
    <xdr:sp macro="" textlink="">
      <xdr:nvSpPr>
        <xdr:cNvPr id="266" name="テキスト ボックス 265"/>
        <xdr:cNvSpPr txBox="1"/>
      </xdr:nvSpPr>
      <xdr:spPr>
        <a:xfrm>
          <a:off x="863111" y="167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99302</xdr:rowOff>
    </xdr:from>
    <xdr:to>
      <xdr:col>55</xdr:col>
      <xdr:colOff>0</xdr:colOff>
      <xdr:row>37</xdr:row>
      <xdr:rowOff>102292</xdr:rowOff>
    </xdr:to>
    <xdr:cxnSp macro="">
      <xdr:nvCxnSpPr>
        <xdr:cNvPr id="293" name="直線コネクタ 292"/>
        <xdr:cNvCxnSpPr/>
      </xdr:nvCxnSpPr>
      <xdr:spPr>
        <a:xfrm>
          <a:off x="9639300" y="6442952"/>
          <a:ext cx="8382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99302</xdr:rowOff>
    </xdr:from>
    <xdr:to>
      <xdr:col>50</xdr:col>
      <xdr:colOff>114300</xdr:colOff>
      <xdr:row>37</xdr:row>
      <xdr:rowOff>111614</xdr:rowOff>
    </xdr:to>
    <xdr:cxnSp macro="">
      <xdr:nvCxnSpPr>
        <xdr:cNvPr id="296" name="直線コネクタ 295"/>
        <xdr:cNvCxnSpPr/>
      </xdr:nvCxnSpPr>
      <xdr:spPr>
        <a:xfrm flipV="1">
          <a:off x="8750300" y="6442952"/>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111614</xdr:rowOff>
    </xdr:from>
    <xdr:to>
      <xdr:col>45</xdr:col>
      <xdr:colOff>177800</xdr:colOff>
      <xdr:row>37</xdr:row>
      <xdr:rowOff>122198</xdr:rowOff>
    </xdr:to>
    <xdr:cxnSp macro="">
      <xdr:nvCxnSpPr>
        <xdr:cNvPr id="299" name="直線コネクタ 298"/>
        <xdr:cNvCxnSpPr/>
      </xdr:nvCxnSpPr>
      <xdr:spPr>
        <a:xfrm flipV="1">
          <a:off x="7861300" y="6455264"/>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122198</xdr:rowOff>
    </xdr:from>
    <xdr:to>
      <xdr:col>41</xdr:col>
      <xdr:colOff>50800</xdr:colOff>
      <xdr:row>37</xdr:row>
      <xdr:rowOff>125499</xdr:rowOff>
    </xdr:to>
    <xdr:cxnSp macro="">
      <xdr:nvCxnSpPr>
        <xdr:cNvPr id="302" name="直線コネクタ 301"/>
        <xdr:cNvCxnSpPr/>
      </xdr:nvCxnSpPr>
      <xdr:spPr>
        <a:xfrm flipV="1">
          <a:off x="6972300" y="6465848"/>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71947</xdr:rowOff>
    </xdr:from>
    <xdr:to>
      <xdr:col>36</xdr:col>
      <xdr:colOff>165100</xdr:colOff>
      <xdr:row>38</xdr:row>
      <xdr:rowOff>2098</xdr:rowOff>
    </xdr:to>
    <xdr:sp macro="" textlink="">
      <xdr:nvSpPr>
        <xdr:cNvPr id="305" name="フローチャート: 判断 304"/>
        <xdr:cNvSpPr/>
      </xdr:nvSpPr>
      <xdr:spPr>
        <a:xfrm>
          <a:off x="6921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18624</xdr:rowOff>
    </xdr:from>
    <xdr:ext cx="534377" cy="259045"/>
    <xdr:sp macro="" textlink="">
      <xdr:nvSpPr>
        <xdr:cNvPr id="306" name="テキスト ボックス 305"/>
        <xdr:cNvSpPr txBox="1"/>
      </xdr:nvSpPr>
      <xdr:spPr>
        <a:xfrm>
          <a:off x="6705111" y="61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51492</xdr:rowOff>
    </xdr:from>
    <xdr:to>
      <xdr:col>55</xdr:col>
      <xdr:colOff>50800</xdr:colOff>
      <xdr:row>37</xdr:row>
      <xdr:rowOff>153092</xdr:rowOff>
    </xdr:to>
    <xdr:sp macro="" textlink="">
      <xdr:nvSpPr>
        <xdr:cNvPr id="312" name="楕円 311"/>
        <xdr:cNvSpPr/>
      </xdr:nvSpPr>
      <xdr:spPr>
        <a:xfrm>
          <a:off x="10426700" y="63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74369</xdr:rowOff>
    </xdr:from>
    <xdr:ext cx="534377" cy="259045"/>
    <xdr:sp macro="" textlink="">
      <xdr:nvSpPr>
        <xdr:cNvPr id="313" name="補助費等該当値テキスト"/>
        <xdr:cNvSpPr txBox="1"/>
      </xdr:nvSpPr>
      <xdr:spPr>
        <a:xfrm>
          <a:off x="10528300" y="62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48502</xdr:rowOff>
    </xdr:from>
    <xdr:to>
      <xdr:col>50</xdr:col>
      <xdr:colOff>165100</xdr:colOff>
      <xdr:row>37</xdr:row>
      <xdr:rowOff>150102</xdr:rowOff>
    </xdr:to>
    <xdr:sp macro="" textlink="">
      <xdr:nvSpPr>
        <xdr:cNvPr id="314" name="楕円 313"/>
        <xdr:cNvSpPr/>
      </xdr:nvSpPr>
      <xdr:spPr>
        <a:xfrm>
          <a:off x="9588500" y="63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166629</xdr:rowOff>
    </xdr:from>
    <xdr:ext cx="534377" cy="259045"/>
    <xdr:sp macro="" textlink="">
      <xdr:nvSpPr>
        <xdr:cNvPr id="315" name="テキスト ボックス 314"/>
        <xdr:cNvSpPr txBox="1"/>
      </xdr:nvSpPr>
      <xdr:spPr>
        <a:xfrm>
          <a:off x="9372111" y="61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60814</xdr:rowOff>
    </xdr:from>
    <xdr:to>
      <xdr:col>46</xdr:col>
      <xdr:colOff>38100</xdr:colOff>
      <xdr:row>37</xdr:row>
      <xdr:rowOff>162414</xdr:rowOff>
    </xdr:to>
    <xdr:sp macro="" textlink="">
      <xdr:nvSpPr>
        <xdr:cNvPr id="316" name="楕円 315"/>
        <xdr:cNvSpPr/>
      </xdr:nvSpPr>
      <xdr:spPr>
        <a:xfrm>
          <a:off x="8699500" y="64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7491</xdr:rowOff>
    </xdr:from>
    <xdr:ext cx="534377" cy="259045"/>
    <xdr:sp macro="" textlink="">
      <xdr:nvSpPr>
        <xdr:cNvPr id="317" name="テキスト ボックス 316"/>
        <xdr:cNvSpPr txBox="1"/>
      </xdr:nvSpPr>
      <xdr:spPr>
        <a:xfrm>
          <a:off x="8483111" y="61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71398</xdr:rowOff>
    </xdr:from>
    <xdr:to>
      <xdr:col>41</xdr:col>
      <xdr:colOff>101600</xdr:colOff>
      <xdr:row>38</xdr:row>
      <xdr:rowOff>1549</xdr:rowOff>
    </xdr:to>
    <xdr:sp macro="" textlink="">
      <xdr:nvSpPr>
        <xdr:cNvPr id="318" name="楕円 317"/>
        <xdr:cNvSpPr/>
      </xdr:nvSpPr>
      <xdr:spPr>
        <a:xfrm>
          <a:off x="7810500" y="64150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18075</xdr:rowOff>
    </xdr:from>
    <xdr:ext cx="534377" cy="259045"/>
    <xdr:sp macro="" textlink="">
      <xdr:nvSpPr>
        <xdr:cNvPr id="319" name="テキスト ボックス 318"/>
        <xdr:cNvSpPr txBox="1"/>
      </xdr:nvSpPr>
      <xdr:spPr>
        <a:xfrm>
          <a:off x="7594111" y="61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74699</xdr:rowOff>
    </xdr:from>
    <xdr:to>
      <xdr:col>36</xdr:col>
      <xdr:colOff>165100</xdr:colOff>
      <xdr:row>38</xdr:row>
      <xdr:rowOff>4849</xdr:rowOff>
    </xdr:to>
    <xdr:sp macro="" textlink="">
      <xdr:nvSpPr>
        <xdr:cNvPr id="320" name="楕円 319"/>
        <xdr:cNvSpPr/>
      </xdr:nvSpPr>
      <xdr:spPr>
        <a:xfrm>
          <a:off x="6921500" y="641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167426</xdr:rowOff>
    </xdr:from>
    <xdr:ext cx="534377" cy="259045"/>
    <xdr:sp macro="" textlink="">
      <xdr:nvSpPr>
        <xdr:cNvPr id="321" name="テキスト ボックス 320"/>
        <xdr:cNvSpPr txBox="1"/>
      </xdr:nvSpPr>
      <xdr:spPr>
        <a:xfrm>
          <a:off x="6705111" y="651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27250</xdr:rowOff>
    </xdr:from>
    <xdr:to>
      <xdr:col>55</xdr:col>
      <xdr:colOff>0</xdr:colOff>
      <xdr:row>57</xdr:row>
      <xdr:rowOff>28622</xdr:rowOff>
    </xdr:to>
    <xdr:cxnSp macro="">
      <xdr:nvCxnSpPr>
        <xdr:cNvPr id="352" name="直線コネクタ 351"/>
        <xdr:cNvCxnSpPr/>
      </xdr:nvCxnSpPr>
      <xdr:spPr>
        <a:xfrm>
          <a:off x="9639300" y="9628450"/>
          <a:ext cx="8382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27250</xdr:rowOff>
    </xdr:from>
    <xdr:to>
      <xdr:col>50</xdr:col>
      <xdr:colOff>114300</xdr:colOff>
      <xdr:row>58</xdr:row>
      <xdr:rowOff>32378</xdr:rowOff>
    </xdr:to>
    <xdr:cxnSp macro="">
      <xdr:nvCxnSpPr>
        <xdr:cNvPr id="355" name="直線コネクタ 354"/>
        <xdr:cNvCxnSpPr/>
      </xdr:nvCxnSpPr>
      <xdr:spPr>
        <a:xfrm flipV="1">
          <a:off x="8750300" y="9628450"/>
          <a:ext cx="889000" cy="34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97648</xdr:rowOff>
    </xdr:from>
    <xdr:to>
      <xdr:col>45</xdr:col>
      <xdr:colOff>177800</xdr:colOff>
      <xdr:row>58</xdr:row>
      <xdr:rowOff>32378</xdr:rowOff>
    </xdr:to>
    <xdr:cxnSp macro="">
      <xdr:nvCxnSpPr>
        <xdr:cNvPr id="358" name="直線コネクタ 357"/>
        <xdr:cNvCxnSpPr/>
      </xdr:nvCxnSpPr>
      <xdr:spPr>
        <a:xfrm>
          <a:off x="7861300" y="9870298"/>
          <a:ext cx="889000" cy="10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97648</xdr:rowOff>
    </xdr:from>
    <xdr:to>
      <xdr:col>41</xdr:col>
      <xdr:colOff>50800</xdr:colOff>
      <xdr:row>58</xdr:row>
      <xdr:rowOff>9441</xdr:rowOff>
    </xdr:to>
    <xdr:cxnSp macro="">
      <xdr:nvCxnSpPr>
        <xdr:cNvPr id="361" name="直線コネクタ 360"/>
        <xdr:cNvCxnSpPr/>
      </xdr:nvCxnSpPr>
      <xdr:spPr>
        <a:xfrm flipV="1">
          <a:off x="6972300" y="9870298"/>
          <a:ext cx="889000" cy="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101952</xdr:rowOff>
    </xdr:from>
    <xdr:to>
      <xdr:col>36</xdr:col>
      <xdr:colOff>165100</xdr:colOff>
      <xdr:row>56</xdr:row>
      <xdr:rowOff>32102</xdr:rowOff>
    </xdr:to>
    <xdr:sp macro="" textlink="">
      <xdr:nvSpPr>
        <xdr:cNvPr id="364" name="フローチャート: 判断 363"/>
        <xdr:cNvSpPr/>
      </xdr:nvSpPr>
      <xdr:spPr>
        <a:xfrm>
          <a:off x="6921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48629</xdr:rowOff>
    </xdr:from>
    <xdr:ext cx="534377" cy="259045"/>
    <xdr:sp macro="" textlink="">
      <xdr:nvSpPr>
        <xdr:cNvPr id="365" name="テキスト ボックス 364"/>
        <xdr:cNvSpPr txBox="1"/>
      </xdr:nvSpPr>
      <xdr:spPr>
        <a:xfrm>
          <a:off x="6705111" y="93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149272</xdr:rowOff>
    </xdr:from>
    <xdr:to>
      <xdr:col>55</xdr:col>
      <xdr:colOff>50800</xdr:colOff>
      <xdr:row>57</xdr:row>
      <xdr:rowOff>79422</xdr:rowOff>
    </xdr:to>
    <xdr:sp macro="" textlink="">
      <xdr:nvSpPr>
        <xdr:cNvPr id="371" name="楕円 370"/>
        <xdr:cNvSpPr/>
      </xdr:nvSpPr>
      <xdr:spPr>
        <a:xfrm>
          <a:off x="10426700" y="97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127699</xdr:rowOff>
    </xdr:from>
    <xdr:ext cx="534377" cy="259045"/>
    <xdr:sp macro="" textlink="">
      <xdr:nvSpPr>
        <xdr:cNvPr id="372" name="普通建設事業費該当値テキスト"/>
        <xdr:cNvSpPr txBox="1"/>
      </xdr:nvSpPr>
      <xdr:spPr>
        <a:xfrm>
          <a:off x="10528300" y="97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147900</xdr:rowOff>
    </xdr:from>
    <xdr:to>
      <xdr:col>50</xdr:col>
      <xdr:colOff>165100</xdr:colOff>
      <xdr:row>56</xdr:row>
      <xdr:rowOff>78050</xdr:rowOff>
    </xdr:to>
    <xdr:sp macro="" textlink="">
      <xdr:nvSpPr>
        <xdr:cNvPr id="373" name="楕円 372"/>
        <xdr:cNvSpPr/>
      </xdr:nvSpPr>
      <xdr:spPr>
        <a:xfrm>
          <a:off x="9588500" y="95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94577</xdr:rowOff>
    </xdr:from>
    <xdr:ext cx="534377" cy="259045"/>
    <xdr:sp macro="" textlink="">
      <xdr:nvSpPr>
        <xdr:cNvPr id="374" name="テキスト ボックス 373"/>
        <xdr:cNvSpPr txBox="1"/>
      </xdr:nvSpPr>
      <xdr:spPr>
        <a:xfrm>
          <a:off x="9372111" y="935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153028</xdr:rowOff>
    </xdr:from>
    <xdr:to>
      <xdr:col>46</xdr:col>
      <xdr:colOff>38100</xdr:colOff>
      <xdr:row>58</xdr:row>
      <xdr:rowOff>83178</xdr:rowOff>
    </xdr:to>
    <xdr:sp macro="" textlink="">
      <xdr:nvSpPr>
        <xdr:cNvPr id="375" name="楕円 374"/>
        <xdr:cNvSpPr/>
      </xdr:nvSpPr>
      <xdr:spPr>
        <a:xfrm>
          <a:off x="8699500" y="99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74305</xdr:rowOff>
    </xdr:from>
    <xdr:ext cx="534377" cy="259045"/>
    <xdr:sp macro="" textlink="">
      <xdr:nvSpPr>
        <xdr:cNvPr id="376" name="テキスト ボックス 375"/>
        <xdr:cNvSpPr txBox="1"/>
      </xdr:nvSpPr>
      <xdr:spPr>
        <a:xfrm>
          <a:off x="8483111" y="1001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46848</xdr:rowOff>
    </xdr:from>
    <xdr:to>
      <xdr:col>41</xdr:col>
      <xdr:colOff>101600</xdr:colOff>
      <xdr:row>57</xdr:row>
      <xdr:rowOff>148448</xdr:rowOff>
    </xdr:to>
    <xdr:sp macro="" textlink="">
      <xdr:nvSpPr>
        <xdr:cNvPr id="377" name="楕円 376"/>
        <xdr:cNvSpPr/>
      </xdr:nvSpPr>
      <xdr:spPr>
        <a:xfrm>
          <a:off x="7810500" y="98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139575</xdr:rowOff>
    </xdr:from>
    <xdr:ext cx="534377" cy="259045"/>
    <xdr:sp macro="" textlink="">
      <xdr:nvSpPr>
        <xdr:cNvPr id="378" name="テキスト ボックス 377"/>
        <xdr:cNvSpPr txBox="1"/>
      </xdr:nvSpPr>
      <xdr:spPr>
        <a:xfrm>
          <a:off x="7594111" y="991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130091</xdr:rowOff>
    </xdr:from>
    <xdr:to>
      <xdr:col>36</xdr:col>
      <xdr:colOff>165100</xdr:colOff>
      <xdr:row>58</xdr:row>
      <xdr:rowOff>60241</xdr:rowOff>
    </xdr:to>
    <xdr:sp macro="" textlink="">
      <xdr:nvSpPr>
        <xdr:cNvPr id="379" name="楕円 378"/>
        <xdr:cNvSpPr/>
      </xdr:nvSpPr>
      <xdr:spPr>
        <a:xfrm>
          <a:off x="6921500" y="99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51368</xdr:rowOff>
    </xdr:from>
    <xdr:ext cx="534377" cy="259045"/>
    <xdr:sp macro="" textlink="">
      <xdr:nvSpPr>
        <xdr:cNvPr id="380" name="テキスト ボックス 379"/>
        <xdr:cNvSpPr txBox="1"/>
      </xdr:nvSpPr>
      <xdr:spPr>
        <a:xfrm>
          <a:off x="6705111" y="999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40106</xdr:rowOff>
    </xdr:from>
    <xdr:to>
      <xdr:col>55</xdr:col>
      <xdr:colOff>0</xdr:colOff>
      <xdr:row>78</xdr:row>
      <xdr:rowOff>65863</xdr:rowOff>
    </xdr:to>
    <xdr:cxnSp macro="">
      <xdr:nvCxnSpPr>
        <xdr:cNvPr id="409" name="直線コネクタ 408"/>
        <xdr:cNvCxnSpPr/>
      </xdr:nvCxnSpPr>
      <xdr:spPr>
        <a:xfrm>
          <a:off x="9639300" y="13413206"/>
          <a:ext cx="838200" cy="2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40106</xdr:rowOff>
    </xdr:from>
    <xdr:to>
      <xdr:col>50</xdr:col>
      <xdr:colOff>114300</xdr:colOff>
      <xdr:row>78</xdr:row>
      <xdr:rowOff>50603</xdr:rowOff>
    </xdr:to>
    <xdr:cxnSp macro="">
      <xdr:nvCxnSpPr>
        <xdr:cNvPr id="412" name="直線コネクタ 411"/>
        <xdr:cNvCxnSpPr/>
      </xdr:nvCxnSpPr>
      <xdr:spPr>
        <a:xfrm flipV="1">
          <a:off x="8750300" y="13413206"/>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170218</xdr:rowOff>
    </xdr:from>
    <xdr:to>
      <xdr:col>45</xdr:col>
      <xdr:colOff>177800</xdr:colOff>
      <xdr:row>78</xdr:row>
      <xdr:rowOff>50603</xdr:rowOff>
    </xdr:to>
    <xdr:cxnSp macro="">
      <xdr:nvCxnSpPr>
        <xdr:cNvPr id="415" name="直線コネクタ 414"/>
        <xdr:cNvCxnSpPr/>
      </xdr:nvCxnSpPr>
      <xdr:spPr>
        <a:xfrm>
          <a:off x="7861300" y="13371868"/>
          <a:ext cx="889000" cy="5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129660</xdr:rowOff>
    </xdr:from>
    <xdr:to>
      <xdr:col>41</xdr:col>
      <xdr:colOff>50800</xdr:colOff>
      <xdr:row>77</xdr:row>
      <xdr:rowOff>170218</xdr:rowOff>
    </xdr:to>
    <xdr:cxnSp macro="">
      <xdr:nvCxnSpPr>
        <xdr:cNvPr id="418" name="直線コネクタ 417"/>
        <xdr:cNvCxnSpPr/>
      </xdr:nvCxnSpPr>
      <xdr:spPr>
        <a:xfrm>
          <a:off x="6972300" y="13331310"/>
          <a:ext cx="889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80138</xdr:rowOff>
    </xdr:from>
    <xdr:to>
      <xdr:col>36</xdr:col>
      <xdr:colOff>165100</xdr:colOff>
      <xdr:row>77</xdr:row>
      <xdr:rowOff>10288</xdr:rowOff>
    </xdr:to>
    <xdr:sp macro="" textlink="">
      <xdr:nvSpPr>
        <xdr:cNvPr id="421" name="フローチャート: 判断 420"/>
        <xdr:cNvSpPr/>
      </xdr:nvSpPr>
      <xdr:spPr>
        <a:xfrm>
          <a:off x="6921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26814</xdr:rowOff>
    </xdr:from>
    <xdr:ext cx="534377" cy="259045"/>
    <xdr:sp macro="" textlink="">
      <xdr:nvSpPr>
        <xdr:cNvPr id="422" name="テキスト ボックス 421"/>
        <xdr:cNvSpPr txBox="1"/>
      </xdr:nvSpPr>
      <xdr:spPr>
        <a:xfrm>
          <a:off x="6705111" y="128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15063</xdr:rowOff>
    </xdr:from>
    <xdr:to>
      <xdr:col>55</xdr:col>
      <xdr:colOff>50800</xdr:colOff>
      <xdr:row>78</xdr:row>
      <xdr:rowOff>116663</xdr:rowOff>
    </xdr:to>
    <xdr:sp macro="" textlink="">
      <xdr:nvSpPr>
        <xdr:cNvPr id="428" name="楕円 427"/>
        <xdr:cNvSpPr/>
      </xdr:nvSpPr>
      <xdr:spPr>
        <a:xfrm>
          <a:off x="10426700" y="133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164940</xdr:rowOff>
    </xdr:from>
    <xdr:ext cx="469744" cy="259045"/>
    <xdr:sp macro="" textlink="">
      <xdr:nvSpPr>
        <xdr:cNvPr id="429" name="普通建設事業費 （ うち新規整備　）該当値テキスト"/>
        <xdr:cNvSpPr txBox="1"/>
      </xdr:nvSpPr>
      <xdr:spPr>
        <a:xfrm>
          <a:off x="10528300" y="133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160756</xdr:rowOff>
    </xdr:from>
    <xdr:to>
      <xdr:col>50</xdr:col>
      <xdr:colOff>165100</xdr:colOff>
      <xdr:row>78</xdr:row>
      <xdr:rowOff>90906</xdr:rowOff>
    </xdr:to>
    <xdr:sp macro="" textlink="">
      <xdr:nvSpPr>
        <xdr:cNvPr id="430" name="楕円 429"/>
        <xdr:cNvSpPr/>
      </xdr:nvSpPr>
      <xdr:spPr>
        <a:xfrm>
          <a:off x="9588500" y="133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82033</xdr:rowOff>
    </xdr:from>
    <xdr:ext cx="469744" cy="259045"/>
    <xdr:sp macro="" textlink="">
      <xdr:nvSpPr>
        <xdr:cNvPr id="431" name="テキスト ボックス 430"/>
        <xdr:cNvSpPr txBox="1"/>
      </xdr:nvSpPr>
      <xdr:spPr>
        <a:xfrm>
          <a:off x="9404428" y="134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171253</xdr:rowOff>
    </xdr:from>
    <xdr:to>
      <xdr:col>46</xdr:col>
      <xdr:colOff>38100</xdr:colOff>
      <xdr:row>78</xdr:row>
      <xdr:rowOff>101403</xdr:rowOff>
    </xdr:to>
    <xdr:sp macro="" textlink="">
      <xdr:nvSpPr>
        <xdr:cNvPr id="432" name="楕円 431"/>
        <xdr:cNvSpPr/>
      </xdr:nvSpPr>
      <xdr:spPr>
        <a:xfrm>
          <a:off x="8699500" y="133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92530</xdr:rowOff>
    </xdr:from>
    <xdr:ext cx="469744" cy="259045"/>
    <xdr:sp macro="" textlink="">
      <xdr:nvSpPr>
        <xdr:cNvPr id="433" name="テキスト ボックス 432"/>
        <xdr:cNvSpPr txBox="1"/>
      </xdr:nvSpPr>
      <xdr:spPr>
        <a:xfrm>
          <a:off x="8515428" y="134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119418</xdr:rowOff>
    </xdr:from>
    <xdr:to>
      <xdr:col>41</xdr:col>
      <xdr:colOff>101600</xdr:colOff>
      <xdr:row>78</xdr:row>
      <xdr:rowOff>49568</xdr:rowOff>
    </xdr:to>
    <xdr:sp macro="" textlink="">
      <xdr:nvSpPr>
        <xdr:cNvPr id="434" name="楕円 433"/>
        <xdr:cNvSpPr/>
      </xdr:nvSpPr>
      <xdr:spPr>
        <a:xfrm>
          <a:off x="7810500" y="133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66095</xdr:rowOff>
    </xdr:from>
    <xdr:ext cx="534377" cy="259045"/>
    <xdr:sp macro="" textlink="">
      <xdr:nvSpPr>
        <xdr:cNvPr id="435" name="テキスト ボックス 434"/>
        <xdr:cNvSpPr txBox="1"/>
      </xdr:nvSpPr>
      <xdr:spPr>
        <a:xfrm>
          <a:off x="7594111" y="130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78860</xdr:rowOff>
    </xdr:from>
    <xdr:to>
      <xdr:col>36</xdr:col>
      <xdr:colOff>165100</xdr:colOff>
      <xdr:row>78</xdr:row>
      <xdr:rowOff>9010</xdr:rowOff>
    </xdr:to>
    <xdr:sp macro="" textlink="">
      <xdr:nvSpPr>
        <xdr:cNvPr id="436" name="楕円 435"/>
        <xdr:cNvSpPr/>
      </xdr:nvSpPr>
      <xdr:spPr>
        <a:xfrm>
          <a:off x="6921500" y="132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xdr:rowOff>
    </xdr:from>
    <xdr:ext cx="534377" cy="259045"/>
    <xdr:sp macro="" textlink="">
      <xdr:nvSpPr>
        <xdr:cNvPr id="437" name="テキスト ボックス 436"/>
        <xdr:cNvSpPr txBox="1"/>
      </xdr:nvSpPr>
      <xdr:spPr>
        <a:xfrm>
          <a:off x="6705111" y="1337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149256</xdr:rowOff>
    </xdr:from>
    <xdr:to>
      <xdr:col>54</xdr:col>
      <xdr:colOff>189865</xdr:colOff>
      <xdr:row>98</xdr:row>
      <xdr:rowOff>5124</xdr:rowOff>
    </xdr:to>
    <xdr:cxnSp macro="">
      <xdr:nvCxnSpPr>
        <xdr:cNvPr id="459" name="直線コネクタ 458"/>
        <xdr:cNvCxnSpPr/>
      </xdr:nvCxnSpPr>
      <xdr:spPr>
        <a:xfrm flipV="1">
          <a:off x="10475595" y="15751206"/>
          <a:ext cx="1270" cy="105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8951</xdr:rowOff>
    </xdr:from>
    <xdr:ext cx="469744" cy="259045"/>
    <xdr:sp macro="" textlink="">
      <xdr:nvSpPr>
        <xdr:cNvPr id="460" name="普通建設事業費 （ うち更新整備　）最小値テキスト"/>
        <xdr:cNvSpPr txBox="1"/>
      </xdr:nvSpPr>
      <xdr:spPr>
        <a:xfrm>
          <a:off x="10528300" y="1681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5124</xdr:rowOff>
    </xdr:from>
    <xdr:to>
      <xdr:col>55</xdr:col>
      <xdr:colOff>88900</xdr:colOff>
      <xdr:row>98</xdr:row>
      <xdr:rowOff>5124</xdr:rowOff>
    </xdr:to>
    <xdr:cxnSp macro="">
      <xdr:nvCxnSpPr>
        <xdr:cNvPr id="461" name="直線コネクタ 460"/>
        <xdr:cNvCxnSpPr/>
      </xdr:nvCxnSpPr>
      <xdr:spPr>
        <a:xfrm>
          <a:off x="10388600" y="1680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95933</xdr:rowOff>
    </xdr:from>
    <xdr:ext cx="534377" cy="259045"/>
    <xdr:sp macro="" textlink="">
      <xdr:nvSpPr>
        <xdr:cNvPr id="462" name="普通建設事業費 （ うち更新整備　）最大値テキスト"/>
        <xdr:cNvSpPr txBox="1"/>
      </xdr:nvSpPr>
      <xdr:spPr>
        <a:xfrm>
          <a:off x="10528300" y="155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149256</xdr:rowOff>
    </xdr:from>
    <xdr:to>
      <xdr:col>55</xdr:col>
      <xdr:colOff>88900</xdr:colOff>
      <xdr:row>91</xdr:row>
      <xdr:rowOff>149256</xdr:rowOff>
    </xdr:to>
    <xdr:cxnSp macro="">
      <xdr:nvCxnSpPr>
        <xdr:cNvPr id="463" name="直線コネクタ 462"/>
        <xdr:cNvCxnSpPr/>
      </xdr:nvCxnSpPr>
      <xdr:spPr>
        <a:xfrm>
          <a:off x="10388600" y="1575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5124</xdr:rowOff>
    </xdr:from>
    <xdr:to>
      <xdr:col>55</xdr:col>
      <xdr:colOff>0</xdr:colOff>
      <xdr:row>98</xdr:row>
      <xdr:rowOff>57062</xdr:rowOff>
    </xdr:to>
    <xdr:cxnSp macro="">
      <xdr:nvCxnSpPr>
        <xdr:cNvPr id="464" name="直線コネクタ 463"/>
        <xdr:cNvCxnSpPr/>
      </xdr:nvCxnSpPr>
      <xdr:spPr>
        <a:xfrm flipV="1">
          <a:off x="9639300" y="16807224"/>
          <a:ext cx="8382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141129</xdr:rowOff>
    </xdr:from>
    <xdr:ext cx="534377" cy="259045"/>
    <xdr:sp macro="" textlink="">
      <xdr:nvSpPr>
        <xdr:cNvPr id="465" name="普通建設事業費 （ うち更新整備　）平均値テキスト"/>
        <xdr:cNvSpPr txBox="1"/>
      </xdr:nvSpPr>
      <xdr:spPr>
        <a:xfrm>
          <a:off x="10528300" y="1625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118252</xdr:rowOff>
    </xdr:from>
    <xdr:to>
      <xdr:col>55</xdr:col>
      <xdr:colOff>50800</xdr:colOff>
      <xdr:row>96</xdr:row>
      <xdr:rowOff>48402</xdr:rowOff>
    </xdr:to>
    <xdr:sp macro="" textlink="">
      <xdr:nvSpPr>
        <xdr:cNvPr id="466" name="フローチャート: 判断 465"/>
        <xdr:cNvSpPr/>
      </xdr:nvSpPr>
      <xdr:spPr>
        <a:xfrm>
          <a:off x="104267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43208</xdr:rowOff>
    </xdr:from>
    <xdr:to>
      <xdr:col>50</xdr:col>
      <xdr:colOff>114300</xdr:colOff>
      <xdr:row>98</xdr:row>
      <xdr:rowOff>57062</xdr:rowOff>
    </xdr:to>
    <xdr:cxnSp macro="">
      <xdr:nvCxnSpPr>
        <xdr:cNvPr id="467" name="直線コネクタ 466"/>
        <xdr:cNvCxnSpPr/>
      </xdr:nvCxnSpPr>
      <xdr:spPr>
        <a:xfrm>
          <a:off x="8750300" y="16845308"/>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92055</xdr:rowOff>
    </xdr:from>
    <xdr:to>
      <xdr:col>50</xdr:col>
      <xdr:colOff>165100</xdr:colOff>
      <xdr:row>96</xdr:row>
      <xdr:rowOff>22205</xdr:rowOff>
    </xdr:to>
    <xdr:sp macro="" textlink="">
      <xdr:nvSpPr>
        <xdr:cNvPr id="468" name="フローチャート: 判断 467"/>
        <xdr:cNvSpPr/>
      </xdr:nvSpPr>
      <xdr:spPr>
        <a:xfrm>
          <a:off x="9588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38732</xdr:rowOff>
    </xdr:from>
    <xdr:ext cx="534377" cy="259045"/>
    <xdr:sp macro="" textlink="">
      <xdr:nvSpPr>
        <xdr:cNvPr id="469" name="テキスト ボックス 468"/>
        <xdr:cNvSpPr txBox="1"/>
      </xdr:nvSpPr>
      <xdr:spPr>
        <a:xfrm>
          <a:off x="9372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43208</xdr:rowOff>
    </xdr:from>
    <xdr:to>
      <xdr:col>45</xdr:col>
      <xdr:colOff>177800</xdr:colOff>
      <xdr:row>98</xdr:row>
      <xdr:rowOff>110874</xdr:rowOff>
    </xdr:to>
    <xdr:cxnSp macro="">
      <xdr:nvCxnSpPr>
        <xdr:cNvPr id="470" name="直線コネクタ 469"/>
        <xdr:cNvCxnSpPr/>
      </xdr:nvCxnSpPr>
      <xdr:spPr>
        <a:xfrm flipV="1">
          <a:off x="7861300" y="16845308"/>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98958</xdr:rowOff>
    </xdr:from>
    <xdr:to>
      <xdr:col>46</xdr:col>
      <xdr:colOff>38100</xdr:colOff>
      <xdr:row>96</xdr:row>
      <xdr:rowOff>29108</xdr:rowOff>
    </xdr:to>
    <xdr:sp macro="" textlink="">
      <xdr:nvSpPr>
        <xdr:cNvPr id="471" name="フローチャート: 判断 470"/>
        <xdr:cNvSpPr/>
      </xdr:nvSpPr>
      <xdr:spPr>
        <a:xfrm>
          <a:off x="8699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45635</xdr:rowOff>
    </xdr:from>
    <xdr:ext cx="534377" cy="259045"/>
    <xdr:sp macro="" textlink="">
      <xdr:nvSpPr>
        <xdr:cNvPr id="472" name="テキスト ボックス 471"/>
        <xdr:cNvSpPr txBox="1"/>
      </xdr:nvSpPr>
      <xdr:spPr>
        <a:xfrm>
          <a:off x="8483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70892</xdr:rowOff>
    </xdr:from>
    <xdr:to>
      <xdr:col>41</xdr:col>
      <xdr:colOff>50800</xdr:colOff>
      <xdr:row>98</xdr:row>
      <xdr:rowOff>110874</xdr:rowOff>
    </xdr:to>
    <xdr:cxnSp macro="">
      <xdr:nvCxnSpPr>
        <xdr:cNvPr id="473" name="直線コネクタ 472"/>
        <xdr:cNvCxnSpPr/>
      </xdr:nvCxnSpPr>
      <xdr:spPr>
        <a:xfrm>
          <a:off x="6972300" y="16872992"/>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99758</xdr:rowOff>
    </xdr:from>
    <xdr:to>
      <xdr:col>41</xdr:col>
      <xdr:colOff>101600</xdr:colOff>
      <xdr:row>96</xdr:row>
      <xdr:rowOff>29908</xdr:rowOff>
    </xdr:to>
    <xdr:sp macro="" textlink="">
      <xdr:nvSpPr>
        <xdr:cNvPr id="474" name="フローチャート: 判断 473"/>
        <xdr:cNvSpPr/>
      </xdr:nvSpPr>
      <xdr:spPr>
        <a:xfrm>
          <a:off x="7810500" y="163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46435</xdr:rowOff>
    </xdr:from>
    <xdr:ext cx="534377" cy="259045"/>
    <xdr:sp macro="" textlink="">
      <xdr:nvSpPr>
        <xdr:cNvPr id="475" name="テキスト ボックス 474"/>
        <xdr:cNvSpPr txBox="1"/>
      </xdr:nvSpPr>
      <xdr:spPr>
        <a:xfrm>
          <a:off x="7594111" y="161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90021</xdr:rowOff>
    </xdr:from>
    <xdr:to>
      <xdr:col>36</xdr:col>
      <xdr:colOff>165100</xdr:colOff>
      <xdr:row>96</xdr:row>
      <xdr:rowOff>20171</xdr:rowOff>
    </xdr:to>
    <xdr:sp macro="" textlink="">
      <xdr:nvSpPr>
        <xdr:cNvPr id="476" name="フローチャート: 判断 475"/>
        <xdr:cNvSpPr/>
      </xdr:nvSpPr>
      <xdr:spPr>
        <a:xfrm>
          <a:off x="6921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36698</xdr:rowOff>
    </xdr:from>
    <xdr:ext cx="534377" cy="259045"/>
    <xdr:sp macro="" textlink="">
      <xdr:nvSpPr>
        <xdr:cNvPr id="477" name="テキスト ボックス 476"/>
        <xdr:cNvSpPr txBox="1"/>
      </xdr:nvSpPr>
      <xdr:spPr>
        <a:xfrm>
          <a:off x="6705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125774</xdr:rowOff>
    </xdr:from>
    <xdr:to>
      <xdr:col>55</xdr:col>
      <xdr:colOff>50800</xdr:colOff>
      <xdr:row>98</xdr:row>
      <xdr:rowOff>55924</xdr:rowOff>
    </xdr:to>
    <xdr:sp macro="" textlink="">
      <xdr:nvSpPr>
        <xdr:cNvPr id="483" name="楕円 482"/>
        <xdr:cNvSpPr/>
      </xdr:nvSpPr>
      <xdr:spPr>
        <a:xfrm>
          <a:off x="10426700" y="1675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40701</xdr:rowOff>
    </xdr:from>
    <xdr:ext cx="469744" cy="259045"/>
    <xdr:sp macro="" textlink="">
      <xdr:nvSpPr>
        <xdr:cNvPr id="484" name="普通建設事業費 （ うち更新整備　）該当値テキスト"/>
        <xdr:cNvSpPr txBox="1"/>
      </xdr:nvSpPr>
      <xdr:spPr>
        <a:xfrm>
          <a:off x="10528300" y="1667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6262</xdr:rowOff>
    </xdr:from>
    <xdr:to>
      <xdr:col>50</xdr:col>
      <xdr:colOff>165100</xdr:colOff>
      <xdr:row>98</xdr:row>
      <xdr:rowOff>107862</xdr:rowOff>
    </xdr:to>
    <xdr:sp macro="" textlink="">
      <xdr:nvSpPr>
        <xdr:cNvPr id="485" name="楕円 484"/>
        <xdr:cNvSpPr/>
      </xdr:nvSpPr>
      <xdr:spPr>
        <a:xfrm>
          <a:off x="9588500" y="168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98989</xdr:rowOff>
    </xdr:from>
    <xdr:ext cx="469744" cy="259045"/>
    <xdr:sp macro="" textlink="">
      <xdr:nvSpPr>
        <xdr:cNvPr id="486" name="テキスト ボックス 485"/>
        <xdr:cNvSpPr txBox="1"/>
      </xdr:nvSpPr>
      <xdr:spPr>
        <a:xfrm>
          <a:off x="9404428" y="1690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163858</xdr:rowOff>
    </xdr:from>
    <xdr:to>
      <xdr:col>46</xdr:col>
      <xdr:colOff>38100</xdr:colOff>
      <xdr:row>98</xdr:row>
      <xdr:rowOff>94008</xdr:rowOff>
    </xdr:to>
    <xdr:sp macro="" textlink="">
      <xdr:nvSpPr>
        <xdr:cNvPr id="487" name="楕円 486"/>
        <xdr:cNvSpPr/>
      </xdr:nvSpPr>
      <xdr:spPr>
        <a:xfrm>
          <a:off x="8699500" y="167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85135</xdr:rowOff>
    </xdr:from>
    <xdr:ext cx="469744" cy="259045"/>
    <xdr:sp macro="" textlink="">
      <xdr:nvSpPr>
        <xdr:cNvPr id="488" name="テキスト ボックス 487"/>
        <xdr:cNvSpPr txBox="1"/>
      </xdr:nvSpPr>
      <xdr:spPr>
        <a:xfrm>
          <a:off x="8515428" y="1688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60074</xdr:rowOff>
    </xdr:from>
    <xdr:to>
      <xdr:col>41</xdr:col>
      <xdr:colOff>101600</xdr:colOff>
      <xdr:row>98</xdr:row>
      <xdr:rowOff>161674</xdr:rowOff>
    </xdr:to>
    <xdr:sp macro="" textlink="">
      <xdr:nvSpPr>
        <xdr:cNvPr id="489" name="楕円 488"/>
        <xdr:cNvSpPr/>
      </xdr:nvSpPr>
      <xdr:spPr>
        <a:xfrm>
          <a:off x="7810500" y="1686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152801</xdr:rowOff>
    </xdr:from>
    <xdr:ext cx="469744" cy="259045"/>
    <xdr:sp macro="" textlink="">
      <xdr:nvSpPr>
        <xdr:cNvPr id="490" name="テキスト ボックス 489"/>
        <xdr:cNvSpPr txBox="1"/>
      </xdr:nvSpPr>
      <xdr:spPr>
        <a:xfrm>
          <a:off x="7626428" y="1695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20092</xdr:rowOff>
    </xdr:from>
    <xdr:to>
      <xdr:col>36</xdr:col>
      <xdr:colOff>165100</xdr:colOff>
      <xdr:row>98</xdr:row>
      <xdr:rowOff>121692</xdr:rowOff>
    </xdr:to>
    <xdr:sp macro="" textlink="">
      <xdr:nvSpPr>
        <xdr:cNvPr id="491" name="楕円 490"/>
        <xdr:cNvSpPr/>
      </xdr:nvSpPr>
      <xdr:spPr>
        <a:xfrm>
          <a:off x="6921500" y="168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112819</xdr:rowOff>
    </xdr:from>
    <xdr:ext cx="469744" cy="259045"/>
    <xdr:sp macro="" textlink="">
      <xdr:nvSpPr>
        <xdr:cNvPr id="492" name="テキスト ボックス 491"/>
        <xdr:cNvSpPr txBox="1"/>
      </xdr:nvSpPr>
      <xdr:spPr>
        <a:xfrm>
          <a:off x="6737428" y="1691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2" name="直線コネクタ 511"/>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5"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16" name="直線コネクタ 515"/>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7" name="直線コネクタ 51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18"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19" name="フローチャート: 判断 518"/>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0" name="直線コネクタ 51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1" name="フローチャート: 判断 520"/>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2" name="テキスト ボックス 521"/>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3" name="直線コネクタ 522"/>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4" name="フローチャート: 判断 523"/>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5" name="テキスト ボックス 524"/>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6" name="直線コネクタ 525"/>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27" name="フローチャート: 判断 526"/>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28" name="テキスト ボックス 527"/>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101587</xdr:rowOff>
    </xdr:from>
    <xdr:to>
      <xdr:col>67</xdr:col>
      <xdr:colOff>101600</xdr:colOff>
      <xdr:row>38</xdr:row>
      <xdr:rowOff>31738</xdr:rowOff>
    </xdr:to>
    <xdr:sp macro="" textlink="">
      <xdr:nvSpPr>
        <xdr:cNvPr id="529" name="フローチャート: 判断 528"/>
        <xdr:cNvSpPr/>
      </xdr:nvSpPr>
      <xdr:spPr>
        <a:xfrm>
          <a:off x="12763500" y="64452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48264</xdr:rowOff>
    </xdr:from>
    <xdr:ext cx="378565" cy="259045"/>
    <xdr:sp macro="" textlink="">
      <xdr:nvSpPr>
        <xdr:cNvPr id="530" name="テキスト ボックス 529"/>
        <xdr:cNvSpPr txBox="1"/>
      </xdr:nvSpPr>
      <xdr:spPr>
        <a:xfrm>
          <a:off x="12625017" y="622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6" name="楕円 53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8" name="楕円 53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9" name="テキスト ボックス 538"/>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0" name="楕円 53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1" name="テキスト ボックス 540"/>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2" name="楕円 541"/>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3" name="テキスト ボックス 542"/>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4" name="楕円 54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5" name="テキスト ボックス 544"/>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1" name="直線コネクタ 620"/>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2"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3" name="直線コネクタ 622"/>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4"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5" name="直線コネクタ 624"/>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95155</xdr:rowOff>
    </xdr:from>
    <xdr:to>
      <xdr:col>85</xdr:col>
      <xdr:colOff>127000</xdr:colOff>
      <xdr:row>77</xdr:row>
      <xdr:rowOff>134148</xdr:rowOff>
    </xdr:to>
    <xdr:cxnSp macro="">
      <xdr:nvCxnSpPr>
        <xdr:cNvPr id="626" name="直線コネクタ 625"/>
        <xdr:cNvCxnSpPr/>
      </xdr:nvCxnSpPr>
      <xdr:spPr>
        <a:xfrm>
          <a:off x="15481300" y="13296805"/>
          <a:ext cx="8382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27"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28" name="フローチャート: 判断 627"/>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40455</xdr:rowOff>
    </xdr:from>
    <xdr:to>
      <xdr:col>81</xdr:col>
      <xdr:colOff>50800</xdr:colOff>
      <xdr:row>77</xdr:row>
      <xdr:rowOff>95155</xdr:rowOff>
    </xdr:to>
    <xdr:cxnSp macro="">
      <xdr:nvCxnSpPr>
        <xdr:cNvPr id="629" name="直線コネクタ 628"/>
        <xdr:cNvCxnSpPr/>
      </xdr:nvCxnSpPr>
      <xdr:spPr>
        <a:xfrm>
          <a:off x="14592300" y="13242105"/>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0" name="フローチャート: 判断 629"/>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1" name="テキスト ボックス 630"/>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37255</xdr:rowOff>
    </xdr:from>
    <xdr:to>
      <xdr:col>76</xdr:col>
      <xdr:colOff>114300</xdr:colOff>
      <xdr:row>77</xdr:row>
      <xdr:rowOff>40455</xdr:rowOff>
    </xdr:to>
    <xdr:cxnSp macro="">
      <xdr:nvCxnSpPr>
        <xdr:cNvPr id="632" name="直線コネクタ 631"/>
        <xdr:cNvCxnSpPr/>
      </xdr:nvCxnSpPr>
      <xdr:spPr>
        <a:xfrm>
          <a:off x="13703300" y="1323890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3" name="フローチャート: 判断 632"/>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4" name="テキスト ボックス 633"/>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9660</xdr:rowOff>
    </xdr:from>
    <xdr:to>
      <xdr:col>71</xdr:col>
      <xdr:colOff>177800</xdr:colOff>
      <xdr:row>77</xdr:row>
      <xdr:rowOff>37255</xdr:rowOff>
    </xdr:to>
    <xdr:cxnSp macro="">
      <xdr:nvCxnSpPr>
        <xdr:cNvPr id="635" name="直線コネクタ 634"/>
        <xdr:cNvCxnSpPr/>
      </xdr:nvCxnSpPr>
      <xdr:spPr>
        <a:xfrm>
          <a:off x="12814300" y="13211310"/>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36" name="フローチャート: 判断 635"/>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37" name="テキスト ボックス 636"/>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114895</xdr:rowOff>
    </xdr:from>
    <xdr:to>
      <xdr:col>67</xdr:col>
      <xdr:colOff>101600</xdr:colOff>
      <xdr:row>74</xdr:row>
      <xdr:rowOff>45045</xdr:rowOff>
    </xdr:to>
    <xdr:sp macro="" textlink="">
      <xdr:nvSpPr>
        <xdr:cNvPr id="638" name="フローチャート: 判断 637"/>
        <xdr:cNvSpPr/>
      </xdr:nvSpPr>
      <xdr:spPr>
        <a:xfrm>
          <a:off x="12763500" y="12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61572</xdr:rowOff>
    </xdr:from>
    <xdr:ext cx="534377" cy="259045"/>
    <xdr:sp macro="" textlink="">
      <xdr:nvSpPr>
        <xdr:cNvPr id="639" name="テキスト ボックス 638"/>
        <xdr:cNvSpPr txBox="1"/>
      </xdr:nvSpPr>
      <xdr:spPr>
        <a:xfrm>
          <a:off x="12547111" y="12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83348</xdr:rowOff>
    </xdr:from>
    <xdr:to>
      <xdr:col>85</xdr:col>
      <xdr:colOff>177800</xdr:colOff>
      <xdr:row>78</xdr:row>
      <xdr:rowOff>13498</xdr:rowOff>
    </xdr:to>
    <xdr:sp macro="" textlink="">
      <xdr:nvSpPr>
        <xdr:cNvPr id="645" name="楕円 644"/>
        <xdr:cNvSpPr/>
      </xdr:nvSpPr>
      <xdr:spPr>
        <a:xfrm>
          <a:off x="16268700" y="132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61775</xdr:rowOff>
    </xdr:from>
    <xdr:ext cx="534377" cy="259045"/>
    <xdr:sp macro="" textlink="">
      <xdr:nvSpPr>
        <xdr:cNvPr id="646" name="公債費該当値テキスト"/>
        <xdr:cNvSpPr txBox="1"/>
      </xdr:nvSpPr>
      <xdr:spPr>
        <a:xfrm>
          <a:off x="16370300" y="1326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44355</xdr:rowOff>
    </xdr:from>
    <xdr:to>
      <xdr:col>81</xdr:col>
      <xdr:colOff>101600</xdr:colOff>
      <xdr:row>77</xdr:row>
      <xdr:rowOff>145955</xdr:rowOff>
    </xdr:to>
    <xdr:sp macro="" textlink="">
      <xdr:nvSpPr>
        <xdr:cNvPr id="647" name="楕円 646"/>
        <xdr:cNvSpPr/>
      </xdr:nvSpPr>
      <xdr:spPr>
        <a:xfrm>
          <a:off x="15430500" y="132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137082</xdr:rowOff>
    </xdr:from>
    <xdr:ext cx="534377" cy="259045"/>
    <xdr:sp macro="" textlink="">
      <xdr:nvSpPr>
        <xdr:cNvPr id="648" name="テキスト ボックス 647"/>
        <xdr:cNvSpPr txBox="1"/>
      </xdr:nvSpPr>
      <xdr:spPr>
        <a:xfrm>
          <a:off x="15214111" y="133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161105</xdr:rowOff>
    </xdr:from>
    <xdr:to>
      <xdr:col>76</xdr:col>
      <xdr:colOff>165100</xdr:colOff>
      <xdr:row>77</xdr:row>
      <xdr:rowOff>91255</xdr:rowOff>
    </xdr:to>
    <xdr:sp macro="" textlink="">
      <xdr:nvSpPr>
        <xdr:cNvPr id="649" name="楕円 648"/>
        <xdr:cNvSpPr/>
      </xdr:nvSpPr>
      <xdr:spPr>
        <a:xfrm>
          <a:off x="14541500" y="131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82382</xdr:rowOff>
    </xdr:from>
    <xdr:ext cx="534377" cy="259045"/>
    <xdr:sp macro="" textlink="">
      <xdr:nvSpPr>
        <xdr:cNvPr id="650" name="テキスト ボックス 649"/>
        <xdr:cNvSpPr txBox="1"/>
      </xdr:nvSpPr>
      <xdr:spPr>
        <a:xfrm>
          <a:off x="14325111" y="132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157905</xdr:rowOff>
    </xdr:from>
    <xdr:to>
      <xdr:col>72</xdr:col>
      <xdr:colOff>38100</xdr:colOff>
      <xdr:row>77</xdr:row>
      <xdr:rowOff>88055</xdr:rowOff>
    </xdr:to>
    <xdr:sp macro="" textlink="">
      <xdr:nvSpPr>
        <xdr:cNvPr id="651" name="楕円 650"/>
        <xdr:cNvSpPr/>
      </xdr:nvSpPr>
      <xdr:spPr>
        <a:xfrm>
          <a:off x="13652500" y="131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79182</xdr:rowOff>
    </xdr:from>
    <xdr:ext cx="534377" cy="259045"/>
    <xdr:sp macro="" textlink="">
      <xdr:nvSpPr>
        <xdr:cNvPr id="652" name="テキスト ボックス 651"/>
        <xdr:cNvSpPr txBox="1"/>
      </xdr:nvSpPr>
      <xdr:spPr>
        <a:xfrm>
          <a:off x="13436111" y="132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130310</xdr:rowOff>
    </xdr:from>
    <xdr:to>
      <xdr:col>67</xdr:col>
      <xdr:colOff>101600</xdr:colOff>
      <xdr:row>77</xdr:row>
      <xdr:rowOff>60460</xdr:rowOff>
    </xdr:to>
    <xdr:sp macro="" textlink="">
      <xdr:nvSpPr>
        <xdr:cNvPr id="653" name="楕円 652"/>
        <xdr:cNvSpPr/>
      </xdr:nvSpPr>
      <xdr:spPr>
        <a:xfrm>
          <a:off x="12763500" y="13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51587</xdr:rowOff>
    </xdr:from>
    <xdr:ext cx="534377" cy="259045"/>
    <xdr:sp macro="" textlink="">
      <xdr:nvSpPr>
        <xdr:cNvPr id="654" name="テキスト ボックス 653"/>
        <xdr:cNvSpPr txBox="1"/>
      </xdr:nvSpPr>
      <xdr:spPr>
        <a:xfrm>
          <a:off x="12547111" y="132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78" name="直線コネクタ 677"/>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79"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0" name="直線コネクタ 679"/>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1"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2" name="直線コネクタ 681"/>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53381</xdr:rowOff>
    </xdr:from>
    <xdr:to>
      <xdr:col>85</xdr:col>
      <xdr:colOff>127000</xdr:colOff>
      <xdr:row>98</xdr:row>
      <xdr:rowOff>89529</xdr:rowOff>
    </xdr:to>
    <xdr:cxnSp macro="">
      <xdr:nvCxnSpPr>
        <xdr:cNvPr id="683" name="直線コネクタ 682"/>
        <xdr:cNvCxnSpPr/>
      </xdr:nvCxnSpPr>
      <xdr:spPr>
        <a:xfrm>
          <a:off x="15481300" y="16855481"/>
          <a:ext cx="838200" cy="3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4" name="積立金平均値テキスト"/>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5" name="フローチャート: 判断 684"/>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53381</xdr:rowOff>
    </xdr:from>
    <xdr:to>
      <xdr:col>81</xdr:col>
      <xdr:colOff>50800</xdr:colOff>
      <xdr:row>98</xdr:row>
      <xdr:rowOff>84722</xdr:rowOff>
    </xdr:to>
    <xdr:cxnSp macro="">
      <xdr:nvCxnSpPr>
        <xdr:cNvPr id="686" name="直線コネクタ 685"/>
        <xdr:cNvCxnSpPr/>
      </xdr:nvCxnSpPr>
      <xdr:spPr>
        <a:xfrm flipV="1">
          <a:off x="14592300" y="16855481"/>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87" name="フローチャート: 判断 686"/>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110396</xdr:rowOff>
    </xdr:from>
    <xdr:ext cx="534377" cy="259045"/>
    <xdr:sp macro="" textlink="">
      <xdr:nvSpPr>
        <xdr:cNvPr id="688" name="テキスト ボックス 687"/>
        <xdr:cNvSpPr txBox="1"/>
      </xdr:nvSpPr>
      <xdr:spPr>
        <a:xfrm>
          <a:off x="15214111" y="169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69535</xdr:rowOff>
    </xdr:from>
    <xdr:to>
      <xdr:col>76</xdr:col>
      <xdr:colOff>114300</xdr:colOff>
      <xdr:row>98</xdr:row>
      <xdr:rowOff>84722</xdr:rowOff>
    </xdr:to>
    <xdr:cxnSp macro="">
      <xdr:nvCxnSpPr>
        <xdr:cNvPr id="689" name="直線コネクタ 688"/>
        <xdr:cNvCxnSpPr/>
      </xdr:nvCxnSpPr>
      <xdr:spPr>
        <a:xfrm>
          <a:off x="13703300" y="16871635"/>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0" name="フローチャート: 判断 689"/>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1" name="テキスト ボックス 690"/>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69535</xdr:rowOff>
    </xdr:from>
    <xdr:to>
      <xdr:col>71</xdr:col>
      <xdr:colOff>177800</xdr:colOff>
      <xdr:row>98</xdr:row>
      <xdr:rowOff>83708</xdr:rowOff>
    </xdr:to>
    <xdr:cxnSp macro="">
      <xdr:nvCxnSpPr>
        <xdr:cNvPr id="692" name="直線コネクタ 691"/>
        <xdr:cNvCxnSpPr/>
      </xdr:nvCxnSpPr>
      <xdr:spPr>
        <a:xfrm flipV="1">
          <a:off x="12814300" y="1687163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3" name="フローチャート: 判断 692"/>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4" name="テキスト ボックス 693"/>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64165</xdr:rowOff>
    </xdr:from>
    <xdr:to>
      <xdr:col>67</xdr:col>
      <xdr:colOff>101600</xdr:colOff>
      <xdr:row>98</xdr:row>
      <xdr:rowOff>165765</xdr:rowOff>
    </xdr:to>
    <xdr:sp macro="" textlink="">
      <xdr:nvSpPr>
        <xdr:cNvPr id="695" name="フローチャート: 判断 694"/>
        <xdr:cNvSpPr/>
      </xdr:nvSpPr>
      <xdr:spPr>
        <a:xfrm>
          <a:off x="12763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156892</xdr:rowOff>
    </xdr:from>
    <xdr:ext cx="534377" cy="259045"/>
    <xdr:sp macro="" textlink="">
      <xdr:nvSpPr>
        <xdr:cNvPr id="696" name="テキスト ボックス 695"/>
        <xdr:cNvSpPr txBox="1"/>
      </xdr:nvSpPr>
      <xdr:spPr>
        <a:xfrm>
          <a:off x="12547111" y="1695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38729</xdr:rowOff>
    </xdr:from>
    <xdr:to>
      <xdr:col>85</xdr:col>
      <xdr:colOff>177800</xdr:colOff>
      <xdr:row>98</xdr:row>
      <xdr:rowOff>140329</xdr:rowOff>
    </xdr:to>
    <xdr:sp macro="" textlink="">
      <xdr:nvSpPr>
        <xdr:cNvPr id="702" name="楕円 701"/>
        <xdr:cNvSpPr/>
      </xdr:nvSpPr>
      <xdr:spPr>
        <a:xfrm>
          <a:off x="16268700" y="168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169556</xdr:rowOff>
    </xdr:from>
    <xdr:ext cx="534377" cy="259045"/>
    <xdr:sp macro="" textlink="">
      <xdr:nvSpPr>
        <xdr:cNvPr id="703" name="積立金該当値テキスト"/>
        <xdr:cNvSpPr txBox="1"/>
      </xdr:nvSpPr>
      <xdr:spPr>
        <a:xfrm>
          <a:off x="16370300" y="166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2581</xdr:rowOff>
    </xdr:from>
    <xdr:to>
      <xdr:col>81</xdr:col>
      <xdr:colOff>101600</xdr:colOff>
      <xdr:row>98</xdr:row>
      <xdr:rowOff>104181</xdr:rowOff>
    </xdr:to>
    <xdr:sp macro="" textlink="">
      <xdr:nvSpPr>
        <xdr:cNvPr id="704" name="楕円 703"/>
        <xdr:cNvSpPr/>
      </xdr:nvSpPr>
      <xdr:spPr>
        <a:xfrm>
          <a:off x="15430500" y="168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120708</xdr:rowOff>
    </xdr:from>
    <xdr:ext cx="534377" cy="259045"/>
    <xdr:sp macro="" textlink="">
      <xdr:nvSpPr>
        <xdr:cNvPr id="705" name="テキスト ボックス 704"/>
        <xdr:cNvSpPr txBox="1"/>
      </xdr:nvSpPr>
      <xdr:spPr>
        <a:xfrm>
          <a:off x="15214111" y="1657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33922</xdr:rowOff>
    </xdr:from>
    <xdr:to>
      <xdr:col>76</xdr:col>
      <xdr:colOff>165100</xdr:colOff>
      <xdr:row>98</xdr:row>
      <xdr:rowOff>135522</xdr:rowOff>
    </xdr:to>
    <xdr:sp macro="" textlink="">
      <xdr:nvSpPr>
        <xdr:cNvPr id="706" name="楕円 705"/>
        <xdr:cNvSpPr/>
      </xdr:nvSpPr>
      <xdr:spPr>
        <a:xfrm>
          <a:off x="14541500" y="168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152049</xdr:rowOff>
    </xdr:from>
    <xdr:ext cx="534377" cy="259045"/>
    <xdr:sp macro="" textlink="">
      <xdr:nvSpPr>
        <xdr:cNvPr id="707" name="テキスト ボックス 706"/>
        <xdr:cNvSpPr txBox="1"/>
      </xdr:nvSpPr>
      <xdr:spPr>
        <a:xfrm>
          <a:off x="14325111" y="166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18735</xdr:rowOff>
    </xdr:from>
    <xdr:to>
      <xdr:col>72</xdr:col>
      <xdr:colOff>38100</xdr:colOff>
      <xdr:row>98</xdr:row>
      <xdr:rowOff>120335</xdr:rowOff>
    </xdr:to>
    <xdr:sp macro="" textlink="">
      <xdr:nvSpPr>
        <xdr:cNvPr id="708" name="楕円 707"/>
        <xdr:cNvSpPr/>
      </xdr:nvSpPr>
      <xdr:spPr>
        <a:xfrm>
          <a:off x="13652500" y="168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136862</xdr:rowOff>
    </xdr:from>
    <xdr:ext cx="534377" cy="259045"/>
    <xdr:sp macro="" textlink="">
      <xdr:nvSpPr>
        <xdr:cNvPr id="709" name="テキスト ボックス 708"/>
        <xdr:cNvSpPr txBox="1"/>
      </xdr:nvSpPr>
      <xdr:spPr>
        <a:xfrm>
          <a:off x="13436111" y="165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32908</xdr:rowOff>
    </xdr:from>
    <xdr:to>
      <xdr:col>67</xdr:col>
      <xdr:colOff>101600</xdr:colOff>
      <xdr:row>98</xdr:row>
      <xdr:rowOff>134508</xdr:rowOff>
    </xdr:to>
    <xdr:sp macro="" textlink="">
      <xdr:nvSpPr>
        <xdr:cNvPr id="710" name="楕円 709"/>
        <xdr:cNvSpPr/>
      </xdr:nvSpPr>
      <xdr:spPr>
        <a:xfrm>
          <a:off x="12763500" y="168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151035</xdr:rowOff>
    </xdr:from>
    <xdr:ext cx="534377" cy="259045"/>
    <xdr:sp macro="" textlink="">
      <xdr:nvSpPr>
        <xdr:cNvPr id="711" name="テキスト ボックス 710"/>
        <xdr:cNvSpPr txBox="1"/>
      </xdr:nvSpPr>
      <xdr:spPr>
        <a:xfrm>
          <a:off x="12547111" y="1661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5" name="直線コネクタ 734"/>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8"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9" name="直線コネクタ 738"/>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1"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2" name="フローチャート: 判断 741"/>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4" name="フローチャート: 判断 743"/>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5" name="テキスト ボックス 744"/>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47" name="フローチャート: 判断 746"/>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48" name="テキスト ボックス 747"/>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0" name="フローチャート: 判断 749"/>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1" name="テキスト ボックス 750"/>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147574</xdr:rowOff>
    </xdr:from>
    <xdr:to>
      <xdr:col>98</xdr:col>
      <xdr:colOff>38100</xdr:colOff>
      <xdr:row>38</xdr:row>
      <xdr:rowOff>77724</xdr:rowOff>
    </xdr:to>
    <xdr:sp macro="" textlink="">
      <xdr:nvSpPr>
        <xdr:cNvPr id="752" name="フローチャート: 判断 751"/>
        <xdr:cNvSpPr/>
      </xdr:nvSpPr>
      <xdr:spPr>
        <a:xfrm>
          <a:off x="18605500" y="64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94251</xdr:rowOff>
    </xdr:from>
    <xdr:ext cx="378565" cy="259045"/>
    <xdr:sp macro="" textlink="">
      <xdr:nvSpPr>
        <xdr:cNvPr id="753" name="テキスト ボックス 752"/>
        <xdr:cNvSpPr txBox="1"/>
      </xdr:nvSpPr>
      <xdr:spPr>
        <a:xfrm>
          <a:off x="18467017" y="626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4" name="直線コネクタ 793"/>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797"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798" name="直線コネクタ 797"/>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98748</xdr:rowOff>
    </xdr:from>
    <xdr:to>
      <xdr:col>116</xdr:col>
      <xdr:colOff>63500</xdr:colOff>
      <xdr:row>59</xdr:row>
      <xdr:rowOff>98846</xdr:rowOff>
    </xdr:to>
    <xdr:cxnSp macro="">
      <xdr:nvCxnSpPr>
        <xdr:cNvPr id="799" name="直線コネクタ 798"/>
        <xdr:cNvCxnSpPr/>
      </xdr:nvCxnSpPr>
      <xdr:spPr>
        <a:xfrm>
          <a:off x="21323300" y="10214298"/>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0"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1" name="フローチャート: 判断 800"/>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98748</xdr:rowOff>
    </xdr:from>
    <xdr:to>
      <xdr:col>111</xdr:col>
      <xdr:colOff>177800</xdr:colOff>
      <xdr:row>59</xdr:row>
      <xdr:rowOff>98748</xdr:rowOff>
    </xdr:to>
    <xdr:cxnSp macro="">
      <xdr:nvCxnSpPr>
        <xdr:cNvPr id="802" name="直線コネクタ 801"/>
        <xdr:cNvCxnSpPr/>
      </xdr:nvCxnSpPr>
      <xdr:spPr>
        <a:xfrm>
          <a:off x="20434300" y="10214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3" name="フローチャート: 判断 802"/>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4" name="テキスト ボックス 803"/>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98748</xdr:rowOff>
    </xdr:from>
    <xdr:to>
      <xdr:col>107</xdr:col>
      <xdr:colOff>50800</xdr:colOff>
      <xdr:row>59</xdr:row>
      <xdr:rowOff>98748</xdr:rowOff>
    </xdr:to>
    <xdr:cxnSp macro="">
      <xdr:nvCxnSpPr>
        <xdr:cNvPr id="805" name="直線コネクタ 804"/>
        <xdr:cNvCxnSpPr/>
      </xdr:nvCxnSpPr>
      <xdr:spPr>
        <a:xfrm>
          <a:off x="19545300" y="10214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06" name="フローチャート: 判断 805"/>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07" name="テキスト ボックス 806"/>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98748</xdr:rowOff>
    </xdr:from>
    <xdr:to>
      <xdr:col>102</xdr:col>
      <xdr:colOff>114300</xdr:colOff>
      <xdr:row>59</xdr:row>
      <xdr:rowOff>98748</xdr:rowOff>
    </xdr:to>
    <xdr:cxnSp macro="">
      <xdr:nvCxnSpPr>
        <xdr:cNvPr id="808" name="直線コネクタ 807"/>
        <xdr:cNvCxnSpPr/>
      </xdr:nvCxnSpPr>
      <xdr:spPr>
        <a:xfrm>
          <a:off x="18656300" y="10214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09" name="フローチャート: 判断 808"/>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0" name="テキスト ボックス 809"/>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162575</xdr:rowOff>
    </xdr:from>
    <xdr:to>
      <xdr:col>98</xdr:col>
      <xdr:colOff>38100</xdr:colOff>
      <xdr:row>58</xdr:row>
      <xdr:rowOff>92725</xdr:rowOff>
    </xdr:to>
    <xdr:sp macro="" textlink="">
      <xdr:nvSpPr>
        <xdr:cNvPr id="811" name="フローチャート: 判断 810"/>
        <xdr:cNvSpPr/>
      </xdr:nvSpPr>
      <xdr:spPr>
        <a:xfrm>
          <a:off x="18605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109252</xdr:rowOff>
    </xdr:from>
    <xdr:ext cx="469744" cy="259045"/>
    <xdr:sp macro="" textlink="">
      <xdr:nvSpPr>
        <xdr:cNvPr id="812" name="テキスト ボックス 811"/>
        <xdr:cNvSpPr txBox="1"/>
      </xdr:nvSpPr>
      <xdr:spPr>
        <a:xfrm>
          <a:off x="18421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48046</xdr:rowOff>
    </xdr:from>
    <xdr:to>
      <xdr:col>116</xdr:col>
      <xdr:colOff>114300</xdr:colOff>
      <xdr:row>59</xdr:row>
      <xdr:rowOff>149646</xdr:rowOff>
    </xdr:to>
    <xdr:sp macro="" textlink="">
      <xdr:nvSpPr>
        <xdr:cNvPr id="818" name="楕円 817"/>
        <xdr:cNvSpPr/>
      </xdr:nvSpPr>
      <xdr:spPr>
        <a:xfrm>
          <a:off x="22110700" y="101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134423</xdr:rowOff>
    </xdr:from>
    <xdr:ext cx="249299" cy="259045"/>
    <xdr:sp macro="" textlink="">
      <xdr:nvSpPr>
        <xdr:cNvPr id="819" name="貸付金該当値テキスト"/>
        <xdr:cNvSpPr txBox="1"/>
      </xdr:nvSpPr>
      <xdr:spPr>
        <a:xfrm>
          <a:off x="22212300" y="100785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47948</xdr:rowOff>
    </xdr:from>
    <xdr:to>
      <xdr:col>112</xdr:col>
      <xdr:colOff>38100</xdr:colOff>
      <xdr:row>59</xdr:row>
      <xdr:rowOff>149548</xdr:rowOff>
    </xdr:to>
    <xdr:sp macro="" textlink="">
      <xdr:nvSpPr>
        <xdr:cNvPr id="820" name="楕円 819"/>
        <xdr:cNvSpPr/>
      </xdr:nvSpPr>
      <xdr:spPr>
        <a:xfrm>
          <a:off x="212725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140675</xdr:rowOff>
    </xdr:from>
    <xdr:ext cx="249299" cy="259045"/>
    <xdr:sp macro="" textlink="">
      <xdr:nvSpPr>
        <xdr:cNvPr id="821" name="テキスト ボックス 820"/>
        <xdr:cNvSpPr txBox="1"/>
      </xdr:nvSpPr>
      <xdr:spPr>
        <a:xfrm>
          <a:off x="21198650" y="10256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47948</xdr:rowOff>
    </xdr:from>
    <xdr:to>
      <xdr:col>107</xdr:col>
      <xdr:colOff>101600</xdr:colOff>
      <xdr:row>59</xdr:row>
      <xdr:rowOff>149548</xdr:rowOff>
    </xdr:to>
    <xdr:sp macro="" textlink="">
      <xdr:nvSpPr>
        <xdr:cNvPr id="822" name="楕円 821"/>
        <xdr:cNvSpPr/>
      </xdr:nvSpPr>
      <xdr:spPr>
        <a:xfrm>
          <a:off x="203835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140675</xdr:rowOff>
    </xdr:from>
    <xdr:ext cx="249299" cy="259045"/>
    <xdr:sp macro="" textlink="">
      <xdr:nvSpPr>
        <xdr:cNvPr id="823" name="テキスト ボックス 822"/>
        <xdr:cNvSpPr txBox="1"/>
      </xdr:nvSpPr>
      <xdr:spPr>
        <a:xfrm>
          <a:off x="20309650" y="10256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47948</xdr:rowOff>
    </xdr:from>
    <xdr:to>
      <xdr:col>102</xdr:col>
      <xdr:colOff>165100</xdr:colOff>
      <xdr:row>59</xdr:row>
      <xdr:rowOff>149548</xdr:rowOff>
    </xdr:to>
    <xdr:sp macro="" textlink="">
      <xdr:nvSpPr>
        <xdr:cNvPr id="824" name="楕円 823"/>
        <xdr:cNvSpPr/>
      </xdr:nvSpPr>
      <xdr:spPr>
        <a:xfrm>
          <a:off x="194945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140675</xdr:rowOff>
    </xdr:from>
    <xdr:ext cx="249299" cy="259045"/>
    <xdr:sp macro="" textlink="">
      <xdr:nvSpPr>
        <xdr:cNvPr id="825" name="テキスト ボックス 824"/>
        <xdr:cNvSpPr txBox="1"/>
      </xdr:nvSpPr>
      <xdr:spPr>
        <a:xfrm>
          <a:off x="19420650" y="10256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47948</xdr:rowOff>
    </xdr:from>
    <xdr:to>
      <xdr:col>98</xdr:col>
      <xdr:colOff>38100</xdr:colOff>
      <xdr:row>59</xdr:row>
      <xdr:rowOff>149548</xdr:rowOff>
    </xdr:to>
    <xdr:sp macro="" textlink="">
      <xdr:nvSpPr>
        <xdr:cNvPr id="826" name="楕円 825"/>
        <xdr:cNvSpPr/>
      </xdr:nvSpPr>
      <xdr:spPr>
        <a:xfrm>
          <a:off x="18605500" y="101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140675</xdr:rowOff>
    </xdr:from>
    <xdr:ext cx="249299" cy="259045"/>
    <xdr:sp macro="" textlink="">
      <xdr:nvSpPr>
        <xdr:cNvPr id="827" name="テキスト ボックス 826"/>
        <xdr:cNvSpPr txBox="1"/>
      </xdr:nvSpPr>
      <xdr:spPr>
        <a:xfrm>
          <a:off x="18531650" y="10256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2" name="直線コネクタ 851"/>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3"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4" name="直線コネクタ 853"/>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5"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56" name="直線コネクタ 855"/>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121983</xdr:rowOff>
    </xdr:from>
    <xdr:to>
      <xdr:col>116</xdr:col>
      <xdr:colOff>63500</xdr:colOff>
      <xdr:row>77</xdr:row>
      <xdr:rowOff>2921</xdr:rowOff>
    </xdr:to>
    <xdr:cxnSp macro="">
      <xdr:nvCxnSpPr>
        <xdr:cNvPr id="857" name="直線コネクタ 856"/>
        <xdr:cNvCxnSpPr/>
      </xdr:nvCxnSpPr>
      <xdr:spPr>
        <a:xfrm flipV="1">
          <a:off x="21323300" y="13152183"/>
          <a:ext cx="8382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58"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59" name="フローチャート: 判断 858"/>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2921</xdr:rowOff>
    </xdr:from>
    <xdr:to>
      <xdr:col>111</xdr:col>
      <xdr:colOff>177800</xdr:colOff>
      <xdr:row>77</xdr:row>
      <xdr:rowOff>65520</xdr:rowOff>
    </xdr:to>
    <xdr:cxnSp macro="">
      <xdr:nvCxnSpPr>
        <xdr:cNvPr id="860" name="直線コネクタ 859"/>
        <xdr:cNvCxnSpPr/>
      </xdr:nvCxnSpPr>
      <xdr:spPr>
        <a:xfrm flipV="1">
          <a:off x="20434300" y="13204571"/>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1" name="フローチャート: 判断 860"/>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2" name="テキスト ボックス 861"/>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59461</xdr:rowOff>
    </xdr:from>
    <xdr:to>
      <xdr:col>107</xdr:col>
      <xdr:colOff>50800</xdr:colOff>
      <xdr:row>77</xdr:row>
      <xdr:rowOff>65520</xdr:rowOff>
    </xdr:to>
    <xdr:cxnSp macro="">
      <xdr:nvCxnSpPr>
        <xdr:cNvPr id="863" name="直線コネクタ 862"/>
        <xdr:cNvCxnSpPr/>
      </xdr:nvCxnSpPr>
      <xdr:spPr>
        <a:xfrm>
          <a:off x="19545300" y="13261111"/>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4" name="フローチャート: 判断 863"/>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5" name="テキスト ボックス 864"/>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44831</xdr:rowOff>
    </xdr:from>
    <xdr:to>
      <xdr:col>102</xdr:col>
      <xdr:colOff>114300</xdr:colOff>
      <xdr:row>77</xdr:row>
      <xdr:rowOff>59461</xdr:rowOff>
    </xdr:to>
    <xdr:cxnSp macro="">
      <xdr:nvCxnSpPr>
        <xdr:cNvPr id="866" name="直線コネクタ 865"/>
        <xdr:cNvCxnSpPr/>
      </xdr:nvCxnSpPr>
      <xdr:spPr>
        <a:xfrm>
          <a:off x="18656300" y="13075031"/>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67" name="フローチャート: 判断 866"/>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68" name="テキスト ボックス 867"/>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127191</xdr:rowOff>
    </xdr:from>
    <xdr:to>
      <xdr:col>98</xdr:col>
      <xdr:colOff>38100</xdr:colOff>
      <xdr:row>74</xdr:row>
      <xdr:rowOff>57341</xdr:rowOff>
    </xdr:to>
    <xdr:sp macro="" textlink="">
      <xdr:nvSpPr>
        <xdr:cNvPr id="869" name="フローチャート: 判断 868"/>
        <xdr:cNvSpPr/>
      </xdr:nvSpPr>
      <xdr:spPr>
        <a:xfrm>
          <a:off x="18605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73868</xdr:rowOff>
    </xdr:from>
    <xdr:ext cx="534377" cy="259045"/>
    <xdr:sp macro="" textlink="">
      <xdr:nvSpPr>
        <xdr:cNvPr id="870" name="テキスト ボックス 869"/>
        <xdr:cNvSpPr txBox="1"/>
      </xdr:nvSpPr>
      <xdr:spPr>
        <a:xfrm>
          <a:off x="18389111" y="124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71183</xdr:rowOff>
    </xdr:from>
    <xdr:to>
      <xdr:col>116</xdr:col>
      <xdr:colOff>114300</xdr:colOff>
      <xdr:row>77</xdr:row>
      <xdr:rowOff>1333</xdr:rowOff>
    </xdr:to>
    <xdr:sp macro="" textlink="">
      <xdr:nvSpPr>
        <xdr:cNvPr id="876" name="楕円 875"/>
        <xdr:cNvSpPr/>
      </xdr:nvSpPr>
      <xdr:spPr>
        <a:xfrm>
          <a:off x="22110700" y="131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49610</xdr:rowOff>
    </xdr:from>
    <xdr:ext cx="534377" cy="259045"/>
    <xdr:sp macro="" textlink="">
      <xdr:nvSpPr>
        <xdr:cNvPr id="877" name="繰出金該当値テキスト"/>
        <xdr:cNvSpPr txBox="1"/>
      </xdr:nvSpPr>
      <xdr:spPr>
        <a:xfrm>
          <a:off x="22212300"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123571</xdr:rowOff>
    </xdr:from>
    <xdr:to>
      <xdr:col>112</xdr:col>
      <xdr:colOff>38100</xdr:colOff>
      <xdr:row>77</xdr:row>
      <xdr:rowOff>53721</xdr:rowOff>
    </xdr:to>
    <xdr:sp macro="" textlink="">
      <xdr:nvSpPr>
        <xdr:cNvPr id="878" name="楕円 877"/>
        <xdr:cNvSpPr/>
      </xdr:nvSpPr>
      <xdr:spPr>
        <a:xfrm>
          <a:off x="21272500" y="131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44848</xdr:rowOff>
    </xdr:from>
    <xdr:ext cx="534377" cy="259045"/>
    <xdr:sp macro="" textlink="">
      <xdr:nvSpPr>
        <xdr:cNvPr id="879" name="テキスト ボックス 878"/>
        <xdr:cNvSpPr txBox="1"/>
      </xdr:nvSpPr>
      <xdr:spPr>
        <a:xfrm>
          <a:off x="21056111" y="132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14720</xdr:rowOff>
    </xdr:from>
    <xdr:to>
      <xdr:col>107</xdr:col>
      <xdr:colOff>101600</xdr:colOff>
      <xdr:row>77</xdr:row>
      <xdr:rowOff>116320</xdr:rowOff>
    </xdr:to>
    <xdr:sp macro="" textlink="">
      <xdr:nvSpPr>
        <xdr:cNvPr id="880" name="楕円 879"/>
        <xdr:cNvSpPr/>
      </xdr:nvSpPr>
      <xdr:spPr>
        <a:xfrm>
          <a:off x="20383500" y="132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107447</xdr:rowOff>
    </xdr:from>
    <xdr:ext cx="534377" cy="259045"/>
    <xdr:sp macro="" textlink="">
      <xdr:nvSpPr>
        <xdr:cNvPr id="881" name="テキスト ボックス 880"/>
        <xdr:cNvSpPr txBox="1"/>
      </xdr:nvSpPr>
      <xdr:spPr>
        <a:xfrm>
          <a:off x="20167111" y="133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8661</xdr:rowOff>
    </xdr:from>
    <xdr:to>
      <xdr:col>102</xdr:col>
      <xdr:colOff>165100</xdr:colOff>
      <xdr:row>77</xdr:row>
      <xdr:rowOff>110261</xdr:rowOff>
    </xdr:to>
    <xdr:sp macro="" textlink="">
      <xdr:nvSpPr>
        <xdr:cNvPr id="882" name="楕円 881"/>
        <xdr:cNvSpPr/>
      </xdr:nvSpPr>
      <xdr:spPr>
        <a:xfrm>
          <a:off x="19494500" y="132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101388</xdr:rowOff>
    </xdr:from>
    <xdr:ext cx="534377" cy="259045"/>
    <xdr:sp macro="" textlink="">
      <xdr:nvSpPr>
        <xdr:cNvPr id="883" name="テキスト ボックス 882"/>
        <xdr:cNvSpPr txBox="1"/>
      </xdr:nvSpPr>
      <xdr:spPr>
        <a:xfrm>
          <a:off x="19278111" y="133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165481</xdr:rowOff>
    </xdr:from>
    <xdr:to>
      <xdr:col>98</xdr:col>
      <xdr:colOff>38100</xdr:colOff>
      <xdr:row>76</xdr:row>
      <xdr:rowOff>95631</xdr:rowOff>
    </xdr:to>
    <xdr:sp macro="" textlink="">
      <xdr:nvSpPr>
        <xdr:cNvPr id="884" name="楕円 883"/>
        <xdr:cNvSpPr/>
      </xdr:nvSpPr>
      <xdr:spPr>
        <a:xfrm>
          <a:off x="18605500" y="130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86758</xdr:rowOff>
    </xdr:from>
    <xdr:ext cx="534377" cy="259045"/>
    <xdr:sp macro="" textlink="">
      <xdr:nvSpPr>
        <xdr:cNvPr id="885" name="テキスト ボックス 884"/>
        <xdr:cNvSpPr txBox="1"/>
      </xdr:nvSpPr>
      <xdr:spPr>
        <a:xfrm>
          <a:off x="18389111" y="131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歳出決算総額は、住民一人あたり３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９７０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円となっている。主な構成項目である扶助費は、住民一人当たり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４７４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円となっており、性質別歳出項目の中で割合が一番大きい項目である。例年、類似団体平均より下回っているところではあるが、増加傾向にあり、平成２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年度決算においては、保育所運営費等委託料、子育てのための施設等利用給付、民間保育所補助金等の増が主な増要因となっている。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物件費は、住民一人当たり５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円となっており、５５，０００円前後で推移し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ていたが、令和元年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度決算においては、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前年度対比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４，０８８円の増となった。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増となり、新庁舎・（仮称）新福祉会館建設事業関連経費等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増が主な増要因となっている。今後も引き続き行財政改革の推進により、事務事業の見直しを図る等コスト削減に努めていく。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９５２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円となっており、令和元年度決算においては、前年度対比住民一人当たり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一般職給料及び退職手当等の減によ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るもので、今後も</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民間委託や指定管理者制度等の取組を推進し、行政サービスの維持・強化を図る。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122,306
119,321
11.30
46,998,282
44,760,300
2,225,127
22,523,957
20,635,629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140462</xdr:rowOff>
    </xdr:from>
    <xdr:to>
      <xdr:col>24</xdr:col>
      <xdr:colOff>63500</xdr:colOff>
      <xdr:row>34</xdr:row>
      <xdr:rowOff>147320</xdr:rowOff>
    </xdr:to>
    <xdr:cxnSp macro="">
      <xdr:nvCxnSpPr>
        <xdr:cNvPr id="61" name="直線コネクタ 60"/>
        <xdr:cNvCxnSpPr/>
      </xdr:nvCxnSpPr>
      <xdr:spPr>
        <a:xfrm>
          <a:off x="3797300" y="596976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112268</xdr:rowOff>
    </xdr:from>
    <xdr:to>
      <xdr:col>19</xdr:col>
      <xdr:colOff>177800</xdr:colOff>
      <xdr:row>34</xdr:row>
      <xdr:rowOff>140462</xdr:rowOff>
    </xdr:to>
    <xdr:cxnSp macro="">
      <xdr:nvCxnSpPr>
        <xdr:cNvPr id="64" name="直線コネクタ 63"/>
        <xdr:cNvCxnSpPr/>
      </xdr:nvCxnSpPr>
      <xdr:spPr>
        <a:xfrm>
          <a:off x="2908300" y="594156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112268</xdr:rowOff>
    </xdr:from>
    <xdr:to>
      <xdr:col>15</xdr:col>
      <xdr:colOff>50800</xdr:colOff>
      <xdr:row>34</xdr:row>
      <xdr:rowOff>129794</xdr:rowOff>
    </xdr:to>
    <xdr:cxnSp macro="">
      <xdr:nvCxnSpPr>
        <xdr:cNvPr id="67" name="直線コネクタ 66"/>
        <xdr:cNvCxnSpPr/>
      </xdr:nvCxnSpPr>
      <xdr:spPr>
        <a:xfrm flipV="1">
          <a:off x="2019300" y="594156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68072</xdr:rowOff>
    </xdr:from>
    <xdr:to>
      <xdr:col>10</xdr:col>
      <xdr:colOff>114300</xdr:colOff>
      <xdr:row>34</xdr:row>
      <xdr:rowOff>129794</xdr:rowOff>
    </xdr:to>
    <xdr:cxnSp macro="">
      <xdr:nvCxnSpPr>
        <xdr:cNvPr id="70" name="直線コネクタ 69"/>
        <xdr:cNvCxnSpPr/>
      </xdr:nvCxnSpPr>
      <xdr:spPr>
        <a:xfrm>
          <a:off x="1130300" y="572592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96520</xdr:rowOff>
    </xdr:from>
    <xdr:to>
      <xdr:col>24</xdr:col>
      <xdr:colOff>114300</xdr:colOff>
      <xdr:row>35</xdr:row>
      <xdr:rowOff>26670</xdr:rowOff>
    </xdr:to>
    <xdr:sp macro="" textlink="">
      <xdr:nvSpPr>
        <xdr:cNvPr id="80" name="楕円 79"/>
        <xdr:cNvSpPr/>
      </xdr:nvSpPr>
      <xdr:spPr>
        <a:xfrm>
          <a:off x="45847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119397</xdr:rowOff>
    </xdr:from>
    <xdr:ext cx="469744" cy="259045"/>
    <xdr:sp macro="" textlink="">
      <xdr:nvSpPr>
        <xdr:cNvPr id="81" name="議会費該当値テキスト"/>
        <xdr:cNvSpPr txBox="1"/>
      </xdr:nvSpPr>
      <xdr:spPr>
        <a:xfrm>
          <a:off x="4686300"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89662</xdr:rowOff>
    </xdr:from>
    <xdr:to>
      <xdr:col>20</xdr:col>
      <xdr:colOff>38100</xdr:colOff>
      <xdr:row>35</xdr:row>
      <xdr:rowOff>19812</xdr:rowOff>
    </xdr:to>
    <xdr:sp macro="" textlink="">
      <xdr:nvSpPr>
        <xdr:cNvPr id="82" name="楕円 81"/>
        <xdr:cNvSpPr/>
      </xdr:nvSpPr>
      <xdr:spPr>
        <a:xfrm>
          <a:off x="37465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36339</xdr:rowOff>
    </xdr:from>
    <xdr:ext cx="469744" cy="259045"/>
    <xdr:sp macro="" textlink="">
      <xdr:nvSpPr>
        <xdr:cNvPr id="83" name="テキスト ボックス 82"/>
        <xdr:cNvSpPr txBox="1"/>
      </xdr:nvSpPr>
      <xdr:spPr>
        <a:xfrm>
          <a:off x="3562428"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61468</xdr:rowOff>
    </xdr:from>
    <xdr:to>
      <xdr:col>15</xdr:col>
      <xdr:colOff>101600</xdr:colOff>
      <xdr:row>34</xdr:row>
      <xdr:rowOff>163068</xdr:rowOff>
    </xdr:to>
    <xdr:sp macro="" textlink="">
      <xdr:nvSpPr>
        <xdr:cNvPr id="84" name="楕円 83"/>
        <xdr:cNvSpPr/>
      </xdr:nvSpPr>
      <xdr:spPr>
        <a:xfrm>
          <a:off x="2857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8145</xdr:rowOff>
    </xdr:from>
    <xdr:ext cx="469744" cy="259045"/>
    <xdr:sp macro="" textlink="">
      <xdr:nvSpPr>
        <xdr:cNvPr id="85" name="テキスト ボックス 84"/>
        <xdr:cNvSpPr txBox="1"/>
      </xdr:nvSpPr>
      <xdr:spPr>
        <a:xfrm>
          <a:off x="2673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78994</xdr:rowOff>
    </xdr:from>
    <xdr:to>
      <xdr:col>10</xdr:col>
      <xdr:colOff>165100</xdr:colOff>
      <xdr:row>35</xdr:row>
      <xdr:rowOff>9144</xdr:rowOff>
    </xdr:to>
    <xdr:sp macro="" textlink="">
      <xdr:nvSpPr>
        <xdr:cNvPr id="86" name="楕円 85"/>
        <xdr:cNvSpPr/>
      </xdr:nvSpPr>
      <xdr:spPr>
        <a:xfrm>
          <a:off x="1968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25671</xdr:rowOff>
    </xdr:from>
    <xdr:ext cx="469744" cy="259045"/>
    <xdr:sp macro="" textlink="">
      <xdr:nvSpPr>
        <xdr:cNvPr id="87" name="テキスト ボックス 86"/>
        <xdr:cNvSpPr txBox="1"/>
      </xdr:nvSpPr>
      <xdr:spPr>
        <a:xfrm>
          <a:off x="1784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17272</xdr:rowOff>
    </xdr:from>
    <xdr:to>
      <xdr:col>6</xdr:col>
      <xdr:colOff>38100</xdr:colOff>
      <xdr:row>33</xdr:row>
      <xdr:rowOff>118872</xdr:rowOff>
    </xdr:to>
    <xdr:sp macro="" textlink="">
      <xdr:nvSpPr>
        <xdr:cNvPr id="88" name="楕円 87"/>
        <xdr:cNvSpPr/>
      </xdr:nvSpPr>
      <xdr:spPr>
        <a:xfrm>
          <a:off x="1079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135399</xdr:rowOff>
    </xdr:from>
    <xdr:ext cx="469744" cy="259045"/>
    <xdr:sp macro="" textlink="">
      <xdr:nvSpPr>
        <xdr:cNvPr id="89" name="テキスト ボックス 88"/>
        <xdr:cNvSpPr txBox="1"/>
      </xdr:nvSpPr>
      <xdr:spPr>
        <a:xfrm>
          <a:off x="895428" y="5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117784</xdr:rowOff>
    </xdr:from>
    <xdr:to>
      <xdr:col>24</xdr:col>
      <xdr:colOff>63500</xdr:colOff>
      <xdr:row>58</xdr:row>
      <xdr:rowOff>122718</xdr:rowOff>
    </xdr:to>
    <xdr:cxnSp macro="">
      <xdr:nvCxnSpPr>
        <xdr:cNvPr id="120" name="直線コネクタ 119"/>
        <xdr:cNvCxnSpPr/>
      </xdr:nvCxnSpPr>
      <xdr:spPr>
        <a:xfrm>
          <a:off x="3797300" y="10061884"/>
          <a:ext cx="8382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117784</xdr:rowOff>
    </xdr:from>
    <xdr:to>
      <xdr:col>19</xdr:col>
      <xdr:colOff>177800</xdr:colOff>
      <xdr:row>58</xdr:row>
      <xdr:rowOff>133985</xdr:rowOff>
    </xdr:to>
    <xdr:cxnSp macro="">
      <xdr:nvCxnSpPr>
        <xdr:cNvPr id="123" name="直線コネクタ 122"/>
        <xdr:cNvCxnSpPr/>
      </xdr:nvCxnSpPr>
      <xdr:spPr>
        <a:xfrm flipV="1">
          <a:off x="2908300" y="10061884"/>
          <a:ext cx="889000" cy="1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128581</xdr:rowOff>
    </xdr:from>
    <xdr:to>
      <xdr:col>15</xdr:col>
      <xdr:colOff>50800</xdr:colOff>
      <xdr:row>58</xdr:row>
      <xdr:rowOff>133985</xdr:rowOff>
    </xdr:to>
    <xdr:cxnSp macro="">
      <xdr:nvCxnSpPr>
        <xdr:cNvPr id="126" name="直線コネクタ 125"/>
        <xdr:cNvCxnSpPr/>
      </xdr:nvCxnSpPr>
      <xdr:spPr>
        <a:xfrm>
          <a:off x="2019300" y="10072681"/>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128581</xdr:rowOff>
    </xdr:from>
    <xdr:to>
      <xdr:col>10</xdr:col>
      <xdr:colOff>114300</xdr:colOff>
      <xdr:row>58</xdr:row>
      <xdr:rowOff>138198</xdr:rowOff>
    </xdr:to>
    <xdr:cxnSp macro="">
      <xdr:nvCxnSpPr>
        <xdr:cNvPr id="129" name="直線コネクタ 128"/>
        <xdr:cNvCxnSpPr/>
      </xdr:nvCxnSpPr>
      <xdr:spPr>
        <a:xfrm flipV="1">
          <a:off x="1130300" y="10072681"/>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49013</xdr:rowOff>
    </xdr:from>
    <xdr:to>
      <xdr:col>6</xdr:col>
      <xdr:colOff>38100</xdr:colOff>
      <xdr:row>58</xdr:row>
      <xdr:rowOff>150613</xdr:rowOff>
    </xdr:to>
    <xdr:sp macro="" textlink="">
      <xdr:nvSpPr>
        <xdr:cNvPr id="132" name="フローチャート: 判断 131"/>
        <xdr:cNvSpPr/>
      </xdr:nvSpPr>
      <xdr:spPr>
        <a:xfrm>
          <a:off x="1079500" y="999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167140</xdr:rowOff>
    </xdr:from>
    <xdr:ext cx="534377" cy="259045"/>
    <xdr:sp macro="" textlink="">
      <xdr:nvSpPr>
        <xdr:cNvPr id="133" name="テキスト ボックス 132"/>
        <xdr:cNvSpPr txBox="1"/>
      </xdr:nvSpPr>
      <xdr:spPr>
        <a:xfrm>
          <a:off x="863111" y="9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71918</xdr:rowOff>
    </xdr:from>
    <xdr:to>
      <xdr:col>24</xdr:col>
      <xdr:colOff>114300</xdr:colOff>
      <xdr:row>59</xdr:row>
      <xdr:rowOff>2068</xdr:rowOff>
    </xdr:to>
    <xdr:sp macro="" textlink="">
      <xdr:nvSpPr>
        <xdr:cNvPr id="139" name="楕円 138"/>
        <xdr:cNvSpPr/>
      </xdr:nvSpPr>
      <xdr:spPr>
        <a:xfrm>
          <a:off x="4584700" y="100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66984</xdr:rowOff>
    </xdr:from>
    <xdr:to>
      <xdr:col>20</xdr:col>
      <xdr:colOff>38100</xdr:colOff>
      <xdr:row>58</xdr:row>
      <xdr:rowOff>168584</xdr:rowOff>
    </xdr:to>
    <xdr:sp macro="" textlink="">
      <xdr:nvSpPr>
        <xdr:cNvPr id="141" name="楕円 140"/>
        <xdr:cNvSpPr/>
      </xdr:nvSpPr>
      <xdr:spPr>
        <a:xfrm>
          <a:off x="3746500" y="100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159711</xdr:rowOff>
    </xdr:from>
    <xdr:ext cx="534377" cy="259045"/>
    <xdr:sp macro="" textlink="">
      <xdr:nvSpPr>
        <xdr:cNvPr id="142" name="テキスト ボックス 141"/>
        <xdr:cNvSpPr txBox="1"/>
      </xdr:nvSpPr>
      <xdr:spPr>
        <a:xfrm>
          <a:off x="3530111" y="1010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83185</xdr:rowOff>
    </xdr:from>
    <xdr:to>
      <xdr:col>15</xdr:col>
      <xdr:colOff>101600</xdr:colOff>
      <xdr:row>59</xdr:row>
      <xdr:rowOff>13335</xdr:rowOff>
    </xdr:to>
    <xdr:sp macro="" textlink="">
      <xdr:nvSpPr>
        <xdr:cNvPr id="143" name="楕円 142"/>
        <xdr:cNvSpPr/>
      </xdr:nvSpPr>
      <xdr:spPr>
        <a:xfrm>
          <a:off x="2857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4462</xdr:rowOff>
    </xdr:from>
    <xdr:ext cx="534377" cy="259045"/>
    <xdr:sp macro="" textlink="">
      <xdr:nvSpPr>
        <xdr:cNvPr id="144" name="テキスト ボックス 143"/>
        <xdr:cNvSpPr txBox="1"/>
      </xdr:nvSpPr>
      <xdr:spPr>
        <a:xfrm>
          <a:off x="2641111"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77781</xdr:rowOff>
    </xdr:from>
    <xdr:to>
      <xdr:col>10</xdr:col>
      <xdr:colOff>165100</xdr:colOff>
      <xdr:row>59</xdr:row>
      <xdr:rowOff>7931</xdr:rowOff>
    </xdr:to>
    <xdr:sp macro="" textlink="">
      <xdr:nvSpPr>
        <xdr:cNvPr id="145" name="楕円 144"/>
        <xdr:cNvSpPr/>
      </xdr:nvSpPr>
      <xdr:spPr>
        <a:xfrm>
          <a:off x="1968500" y="100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170508</xdr:rowOff>
    </xdr:from>
    <xdr:ext cx="534377" cy="259045"/>
    <xdr:sp macro="" textlink="">
      <xdr:nvSpPr>
        <xdr:cNvPr id="146" name="テキスト ボックス 145"/>
        <xdr:cNvSpPr txBox="1"/>
      </xdr:nvSpPr>
      <xdr:spPr>
        <a:xfrm>
          <a:off x="1752111" y="1011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87398</xdr:rowOff>
    </xdr:from>
    <xdr:to>
      <xdr:col>6</xdr:col>
      <xdr:colOff>38100</xdr:colOff>
      <xdr:row>59</xdr:row>
      <xdr:rowOff>17548</xdr:rowOff>
    </xdr:to>
    <xdr:sp macro="" textlink="">
      <xdr:nvSpPr>
        <xdr:cNvPr id="147" name="楕円 146"/>
        <xdr:cNvSpPr/>
      </xdr:nvSpPr>
      <xdr:spPr>
        <a:xfrm>
          <a:off x="1079500" y="100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8675</xdr:rowOff>
    </xdr:from>
    <xdr:ext cx="534377" cy="259045"/>
    <xdr:sp macro="" textlink="">
      <xdr:nvSpPr>
        <xdr:cNvPr id="148" name="テキスト ボックス 147"/>
        <xdr:cNvSpPr txBox="1"/>
      </xdr:nvSpPr>
      <xdr:spPr>
        <a:xfrm>
          <a:off x="863111" y="101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164274</xdr:rowOff>
    </xdr:from>
    <xdr:to>
      <xdr:col>24</xdr:col>
      <xdr:colOff>63500</xdr:colOff>
      <xdr:row>75</xdr:row>
      <xdr:rowOff>124764</xdr:rowOff>
    </xdr:to>
    <xdr:cxnSp macro="">
      <xdr:nvCxnSpPr>
        <xdr:cNvPr id="178" name="直線コネクタ 177"/>
        <xdr:cNvCxnSpPr/>
      </xdr:nvCxnSpPr>
      <xdr:spPr>
        <a:xfrm flipV="1">
          <a:off x="3797300" y="12851574"/>
          <a:ext cx="838200" cy="1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124764</xdr:rowOff>
    </xdr:from>
    <xdr:to>
      <xdr:col>19</xdr:col>
      <xdr:colOff>177800</xdr:colOff>
      <xdr:row>76</xdr:row>
      <xdr:rowOff>48857</xdr:rowOff>
    </xdr:to>
    <xdr:cxnSp macro="">
      <xdr:nvCxnSpPr>
        <xdr:cNvPr id="181" name="直線コネクタ 180"/>
        <xdr:cNvCxnSpPr/>
      </xdr:nvCxnSpPr>
      <xdr:spPr>
        <a:xfrm flipV="1">
          <a:off x="2908300" y="12983514"/>
          <a:ext cx="889000" cy="9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48857</xdr:rowOff>
    </xdr:from>
    <xdr:to>
      <xdr:col>15</xdr:col>
      <xdr:colOff>50800</xdr:colOff>
      <xdr:row>77</xdr:row>
      <xdr:rowOff>14224</xdr:rowOff>
    </xdr:to>
    <xdr:cxnSp macro="">
      <xdr:nvCxnSpPr>
        <xdr:cNvPr id="184" name="直線コネクタ 183"/>
        <xdr:cNvCxnSpPr/>
      </xdr:nvCxnSpPr>
      <xdr:spPr>
        <a:xfrm flipV="1">
          <a:off x="2019300" y="13079057"/>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14224</xdr:rowOff>
    </xdr:from>
    <xdr:to>
      <xdr:col>10</xdr:col>
      <xdr:colOff>114300</xdr:colOff>
      <xdr:row>77</xdr:row>
      <xdr:rowOff>30175</xdr:rowOff>
    </xdr:to>
    <xdr:cxnSp macro="">
      <xdr:nvCxnSpPr>
        <xdr:cNvPr id="187" name="直線コネクタ 186"/>
        <xdr:cNvCxnSpPr/>
      </xdr:nvCxnSpPr>
      <xdr:spPr>
        <a:xfrm flipV="1">
          <a:off x="1130300" y="13215874"/>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124434</xdr:rowOff>
    </xdr:from>
    <xdr:to>
      <xdr:col>6</xdr:col>
      <xdr:colOff>38100</xdr:colOff>
      <xdr:row>76</xdr:row>
      <xdr:rowOff>54584</xdr:rowOff>
    </xdr:to>
    <xdr:sp macro="" textlink="">
      <xdr:nvSpPr>
        <xdr:cNvPr id="190" name="フローチャート: 判断 189"/>
        <xdr:cNvSpPr/>
      </xdr:nvSpPr>
      <xdr:spPr>
        <a:xfrm>
          <a:off x="1079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71111</xdr:rowOff>
    </xdr:from>
    <xdr:ext cx="599010" cy="259045"/>
    <xdr:sp macro="" textlink="">
      <xdr:nvSpPr>
        <xdr:cNvPr id="191" name="テキスト ボックス 190"/>
        <xdr:cNvSpPr txBox="1"/>
      </xdr:nvSpPr>
      <xdr:spPr>
        <a:xfrm>
          <a:off x="830795"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113474</xdr:rowOff>
    </xdr:from>
    <xdr:to>
      <xdr:col>24</xdr:col>
      <xdr:colOff>114300</xdr:colOff>
      <xdr:row>75</xdr:row>
      <xdr:rowOff>43624</xdr:rowOff>
    </xdr:to>
    <xdr:sp macro="" textlink="">
      <xdr:nvSpPr>
        <xdr:cNvPr id="197" name="楕円 196"/>
        <xdr:cNvSpPr/>
      </xdr:nvSpPr>
      <xdr:spPr>
        <a:xfrm>
          <a:off x="4584700" y="128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136351</xdr:rowOff>
    </xdr:from>
    <xdr:ext cx="599010" cy="259045"/>
    <xdr:sp macro="" textlink="">
      <xdr:nvSpPr>
        <xdr:cNvPr id="198" name="民生費該当値テキスト"/>
        <xdr:cNvSpPr txBox="1"/>
      </xdr:nvSpPr>
      <xdr:spPr>
        <a:xfrm>
          <a:off x="4686300" y="1265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73964</xdr:rowOff>
    </xdr:from>
    <xdr:to>
      <xdr:col>20</xdr:col>
      <xdr:colOff>38100</xdr:colOff>
      <xdr:row>76</xdr:row>
      <xdr:rowOff>4114</xdr:rowOff>
    </xdr:to>
    <xdr:sp macro="" textlink="">
      <xdr:nvSpPr>
        <xdr:cNvPr id="199" name="楕円 198"/>
        <xdr:cNvSpPr/>
      </xdr:nvSpPr>
      <xdr:spPr>
        <a:xfrm>
          <a:off x="3746500" y="129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20641</xdr:rowOff>
    </xdr:from>
    <xdr:ext cx="599010" cy="259045"/>
    <xdr:sp macro="" textlink="">
      <xdr:nvSpPr>
        <xdr:cNvPr id="200" name="テキスト ボックス 199"/>
        <xdr:cNvSpPr txBox="1"/>
      </xdr:nvSpPr>
      <xdr:spPr>
        <a:xfrm>
          <a:off x="3497795" y="1270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169507</xdr:rowOff>
    </xdr:from>
    <xdr:to>
      <xdr:col>15</xdr:col>
      <xdr:colOff>101600</xdr:colOff>
      <xdr:row>76</xdr:row>
      <xdr:rowOff>99657</xdr:rowOff>
    </xdr:to>
    <xdr:sp macro="" textlink="">
      <xdr:nvSpPr>
        <xdr:cNvPr id="201" name="楕円 200"/>
        <xdr:cNvSpPr/>
      </xdr:nvSpPr>
      <xdr:spPr>
        <a:xfrm>
          <a:off x="2857500" y="130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116184</xdr:rowOff>
    </xdr:from>
    <xdr:ext cx="599010" cy="259045"/>
    <xdr:sp macro="" textlink="">
      <xdr:nvSpPr>
        <xdr:cNvPr id="202" name="テキスト ボックス 201"/>
        <xdr:cNvSpPr txBox="1"/>
      </xdr:nvSpPr>
      <xdr:spPr>
        <a:xfrm>
          <a:off x="2608795" y="1280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134874</xdr:rowOff>
    </xdr:from>
    <xdr:to>
      <xdr:col>10</xdr:col>
      <xdr:colOff>165100</xdr:colOff>
      <xdr:row>77</xdr:row>
      <xdr:rowOff>65024</xdr:rowOff>
    </xdr:to>
    <xdr:sp macro="" textlink="">
      <xdr:nvSpPr>
        <xdr:cNvPr id="203" name="楕円 202"/>
        <xdr:cNvSpPr/>
      </xdr:nvSpPr>
      <xdr:spPr>
        <a:xfrm>
          <a:off x="1968500" y="131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56151</xdr:rowOff>
    </xdr:from>
    <xdr:ext cx="599010" cy="259045"/>
    <xdr:sp macro="" textlink="">
      <xdr:nvSpPr>
        <xdr:cNvPr id="204" name="テキスト ボックス 203"/>
        <xdr:cNvSpPr txBox="1"/>
      </xdr:nvSpPr>
      <xdr:spPr>
        <a:xfrm>
          <a:off x="1719795" y="132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150825</xdr:rowOff>
    </xdr:from>
    <xdr:to>
      <xdr:col>6</xdr:col>
      <xdr:colOff>38100</xdr:colOff>
      <xdr:row>77</xdr:row>
      <xdr:rowOff>80975</xdr:rowOff>
    </xdr:to>
    <xdr:sp macro="" textlink="">
      <xdr:nvSpPr>
        <xdr:cNvPr id="205" name="楕円 204"/>
        <xdr:cNvSpPr/>
      </xdr:nvSpPr>
      <xdr:spPr>
        <a:xfrm>
          <a:off x="1079500" y="131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72102</xdr:rowOff>
    </xdr:from>
    <xdr:ext cx="599010" cy="259045"/>
    <xdr:sp macro="" textlink="">
      <xdr:nvSpPr>
        <xdr:cNvPr id="206" name="テキスト ボックス 205"/>
        <xdr:cNvSpPr txBox="1"/>
      </xdr:nvSpPr>
      <xdr:spPr>
        <a:xfrm>
          <a:off x="830795" y="1327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102569</xdr:rowOff>
    </xdr:from>
    <xdr:to>
      <xdr:col>24</xdr:col>
      <xdr:colOff>63500</xdr:colOff>
      <xdr:row>94</xdr:row>
      <xdr:rowOff>162364</xdr:rowOff>
    </xdr:to>
    <xdr:cxnSp macro="">
      <xdr:nvCxnSpPr>
        <xdr:cNvPr id="238" name="直線コネクタ 237"/>
        <xdr:cNvCxnSpPr/>
      </xdr:nvCxnSpPr>
      <xdr:spPr>
        <a:xfrm flipV="1">
          <a:off x="3797300" y="16218869"/>
          <a:ext cx="838200" cy="5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147631</xdr:rowOff>
    </xdr:from>
    <xdr:ext cx="534377" cy="259045"/>
    <xdr:sp macro="" textlink="">
      <xdr:nvSpPr>
        <xdr:cNvPr id="239" name="衛生費平均値テキスト"/>
        <xdr:cNvSpPr txBox="1"/>
      </xdr:nvSpPr>
      <xdr:spPr>
        <a:xfrm>
          <a:off x="4686300" y="16263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159686</xdr:rowOff>
    </xdr:from>
    <xdr:to>
      <xdr:col>19</xdr:col>
      <xdr:colOff>177800</xdr:colOff>
      <xdr:row>94</xdr:row>
      <xdr:rowOff>162364</xdr:rowOff>
    </xdr:to>
    <xdr:cxnSp macro="">
      <xdr:nvCxnSpPr>
        <xdr:cNvPr id="241" name="直線コネクタ 240"/>
        <xdr:cNvCxnSpPr/>
      </xdr:nvCxnSpPr>
      <xdr:spPr>
        <a:xfrm>
          <a:off x="2908300" y="16275986"/>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120726</xdr:rowOff>
    </xdr:from>
    <xdr:to>
      <xdr:col>15</xdr:col>
      <xdr:colOff>50800</xdr:colOff>
      <xdr:row>94</xdr:row>
      <xdr:rowOff>159686</xdr:rowOff>
    </xdr:to>
    <xdr:cxnSp macro="">
      <xdr:nvCxnSpPr>
        <xdr:cNvPr id="244" name="直線コネクタ 243"/>
        <xdr:cNvCxnSpPr/>
      </xdr:nvCxnSpPr>
      <xdr:spPr>
        <a:xfrm>
          <a:off x="2019300" y="16237026"/>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71279</xdr:rowOff>
    </xdr:from>
    <xdr:ext cx="534377" cy="259045"/>
    <xdr:sp macro="" textlink="">
      <xdr:nvSpPr>
        <xdr:cNvPr id="246" name="テキスト ボックス 245"/>
        <xdr:cNvSpPr txBox="1"/>
      </xdr:nvSpPr>
      <xdr:spPr>
        <a:xfrm>
          <a:off x="2641111" y="163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120726</xdr:rowOff>
    </xdr:from>
    <xdr:to>
      <xdr:col>10</xdr:col>
      <xdr:colOff>114300</xdr:colOff>
      <xdr:row>94</xdr:row>
      <xdr:rowOff>128400</xdr:rowOff>
    </xdr:to>
    <xdr:cxnSp macro="">
      <xdr:nvCxnSpPr>
        <xdr:cNvPr id="247" name="直線コネクタ 246"/>
        <xdr:cNvCxnSpPr/>
      </xdr:nvCxnSpPr>
      <xdr:spPr>
        <a:xfrm flipV="1">
          <a:off x="1130300" y="16237026"/>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80487</xdr:rowOff>
    </xdr:from>
    <xdr:ext cx="534377" cy="259045"/>
    <xdr:sp macro="" textlink="">
      <xdr:nvSpPr>
        <xdr:cNvPr id="249" name="テキスト ボックス 248"/>
        <xdr:cNvSpPr txBox="1"/>
      </xdr:nvSpPr>
      <xdr:spPr>
        <a:xfrm>
          <a:off x="1752111" y="163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137396</xdr:rowOff>
    </xdr:from>
    <xdr:to>
      <xdr:col>6</xdr:col>
      <xdr:colOff>38100</xdr:colOff>
      <xdr:row>95</xdr:row>
      <xdr:rowOff>67546</xdr:rowOff>
    </xdr:to>
    <xdr:sp macro="" textlink="">
      <xdr:nvSpPr>
        <xdr:cNvPr id="250" name="フローチャート: 判断 249"/>
        <xdr:cNvSpPr/>
      </xdr:nvSpPr>
      <xdr:spPr>
        <a:xfrm>
          <a:off x="1079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58673</xdr:rowOff>
    </xdr:from>
    <xdr:ext cx="534377" cy="259045"/>
    <xdr:sp macro="" textlink="">
      <xdr:nvSpPr>
        <xdr:cNvPr id="251" name="テキスト ボックス 250"/>
        <xdr:cNvSpPr txBox="1"/>
      </xdr:nvSpPr>
      <xdr:spPr>
        <a:xfrm>
          <a:off x="863111" y="163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51769</xdr:rowOff>
    </xdr:from>
    <xdr:to>
      <xdr:col>24</xdr:col>
      <xdr:colOff>114300</xdr:colOff>
      <xdr:row>94</xdr:row>
      <xdr:rowOff>153369</xdr:rowOff>
    </xdr:to>
    <xdr:sp macro="" textlink="">
      <xdr:nvSpPr>
        <xdr:cNvPr id="257" name="楕円 256"/>
        <xdr:cNvSpPr/>
      </xdr:nvSpPr>
      <xdr:spPr>
        <a:xfrm>
          <a:off x="4584700" y="161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74646</xdr:rowOff>
    </xdr:from>
    <xdr:ext cx="534377" cy="259045"/>
    <xdr:sp macro="" textlink="">
      <xdr:nvSpPr>
        <xdr:cNvPr id="258" name="衛生費該当値テキスト"/>
        <xdr:cNvSpPr txBox="1"/>
      </xdr:nvSpPr>
      <xdr:spPr>
        <a:xfrm>
          <a:off x="4686300" y="160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111564</xdr:rowOff>
    </xdr:from>
    <xdr:to>
      <xdr:col>20</xdr:col>
      <xdr:colOff>38100</xdr:colOff>
      <xdr:row>95</xdr:row>
      <xdr:rowOff>41714</xdr:rowOff>
    </xdr:to>
    <xdr:sp macro="" textlink="">
      <xdr:nvSpPr>
        <xdr:cNvPr id="259" name="楕円 258"/>
        <xdr:cNvSpPr/>
      </xdr:nvSpPr>
      <xdr:spPr>
        <a:xfrm>
          <a:off x="3746500" y="162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32841</xdr:rowOff>
    </xdr:from>
    <xdr:ext cx="534377" cy="259045"/>
    <xdr:sp macro="" textlink="">
      <xdr:nvSpPr>
        <xdr:cNvPr id="260" name="テキスト ボックス 259"/>
        <xdr:cNvSpPr txBox="1"/>
      </xdr:nvSpPr>
      <xdr:spPr>
        <a:xfrm>
          <a:off x="3530111" y="163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108886</xdr:rowOff>
    </xdr:from>
    <xdr:to>
      <xdr:col>15</xdr:col>
      <xdr:colOff>101600</xdr:colOff>
      <xdr:row>95</xdr:row>
      <xdr:rowOff>39036</xdr:rowOff>
    </xdr:to>
    <xdr:sp macro="" textlink="">
      <xdr:nvSpPr>
        <xdr:cNvPr id="261" name="楕円 260"/>
        <xdr:cNvSpPr/>
      </xdr:nvSpPr>
      <xdr:spPr>
        <a:xfrm>
          <a:off x="2857500" y="162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55563</xdr:rowOff>
    </xdr:from>
    <xdr:ext cx="534377" cy="259045"/>
    <xdr:sp macro="" textlink="">
      <xdr:nvSpPr>
        <xdr:cNvPr id="262" name="テキスト ボックス 261"/>
        <xdr:cNvSpPr txBox="1"/>
      </xdr:nvSpPr>
      <xdr:spPr>
        <a:xfrm>
          <a:off x="2641111" y="160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69926</xdr:rowOff>
    </xdr:from>
    <xdr:to>
      <xdr:col>10</xdr:col>
      <xdr:colOff>165100</xdr:colOff>
      <xdr:row>95</xdr:row>
      <xdr:rowOff>76</xdr:rowOff>
    </xdr:to>
    <xdr:sp macro="" textlink="">
      <xdr:nvSpPr>
        <xdr:cNvPr id="263" name="楕円 262"/>
        <xdr:cNvSpPr/>
      </xdr:nvSpPr>
      <xdr:spPr>
        <a:xfrm>
          <a:off x="1968500" y="161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16603</xdr:rowOff>
    </xdr:from>
    <xdr:ext cx="534377" cy="259045"/>
    <xdr:sp macro="" textlink="">
      <xdr:nvSpPr>
        <xdr:cNvPr id="264" name="テキスト ボックス 263"/>
        <xdr:cNvSpPr txBox="1"/>
      </xdr:nvSpPr>
      <xdr:spPr>
        <a:xfrm>
          <a:off x="1752111" y="1596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77600</xdr:rowOff>
    </xdr:from>
    <xdr:to>
      <xdr:col>6</xdr:col>
      <xdr:colOff>38100</xdr:colOff>
      <xdr:row>95</xdr:row>
      <xdr:rowOff>7750</xdr:rowOff>
    </xdr:to>
    <xdr:sp macro="" textlink="">
      <xdr:nvSpPr>
        <xdr:cNvPr id="265" name="楕円 264"/>
        <xdr:cNvSpPr/>
      </xdr:nvSpPr>
      <xdr:spPr>
        <a:xfrm>
          <a:off x="1079500" y="161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24277</xdr:rowOff>
    </xdr:from>
    <xdr:ext cx="534377" cy="259045"/>
    <xdr:sp macro="" textlink="">
      <xdr:nvSpPr>
        <xdr:cNvPr id="266" name="テキスト ボックス 265"/>
        <xdr:cNvSpPr txBox="1"/>
      </xdr:nvSpPr>
      <xdr:spPr>
        <a:xfrm>
          <a:off x="863111" y="1596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111354</xdr:rowOff>
    </xdr:from>
    <xdr:to>
      <xdr:col>55</xdr:col>
      <xdr:colOff>0</xdr:colOff>
      <xdr:row>32</xdr:row>
      <xdr:rowOff>120955</xdr:rowOff>
    </xdr:to>
    <xdr:cxnSp macro="">
      <xdr:nvCxnSpPr>
        <xdr:cNvPr id="293" name="直線コネクタ 292"/>
        <xdr:cNvCxnSpPr/>
      </xdr:nvCxnSpPr>
      <xdr:spPr>
        <a:xfrm>
          <a:off x="9639300" y="559775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94894</xdr:rowOff>
    </xdr:from>
    <xdr:to>
      <xdr:col>50</xdr:col>
      <xdr:colOff>114300</xdr:colOff>
      <xdr:row>32</xdr:row>
      <xdr:rowOff>111354</xdr:rowOff>
    </xdr:to>
    <xdr:cxnSp macro="">
      <xdr:nvCxnSpPr>
        <xdr:cNvPr id="296" name="直線コネクタ 295"/>
        <xdr:cNvCxnSpPr/>
      </xdr:nvCxnSpPr>
      <xdr:spPr>
        <a:xfrm>
          <a:off x="8750300" y="558129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47803</xdr:rowOff>
    </xdr:from>
    <xdr:to>
      <xdr:col>45</xdr:col>
      <xdr:colOff>177800</xdr:colOff>
      <xdr:row>32</xdr:row>
      <xdr:rowOff>94894</xdr:rowOff>
    </xdr:to>
    <xdr:cxnSp macro="">
      <xdr:nvCxnSpPr>
        <xdr:cNvPr id="299" name="直線コネクタ 298"/>
        <xdr:cNvCxnSpPr/>
      </xdr:nvCxnSpPr>
      <xdr:spPr>
        <a:xfrm>
          <a:off x="7861300" y="5534203"/>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137414</xdr:rowOff>
    </xdr:from>
    <xdr:to>
      <xdr:col>41</xdr:col>
      <xdr:colOff>50800</xdr:colOff>
      <xdr:row>32</xdr:row>
      <xdr:rowOff>47803</xdr:rowOff>
    </xdr:to>
    <xdr:cxnSp macro="">
      <xdr:nvCxnSpPr>
        <xdr:cNvPr id="302" name="直線コネクタ 301"/>
        <xdr:cNvCxnSpPr/>
      </xdr:nvCxnSpPr>
      <xdr:spPr>
        <a:xfrm>
          <a:off x="6972300" y="5452364"/>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53238</xdr:rowOff>
    </xdr:from>
    <xdr:to>
      <xdr:col>36</xdr:col>
      <xdr:colOff>165100</xdr:colOff>
      <xdr:row>34</xdr:row>
      <xdr:rowOff>154838</xdr:rowOff>
    </xdr:to>
    <xdr:sp macro="" textlink="">
      <xdr:nvSpPr>
        <xdr:cNvPr id="305" name="フローチャート: 判断 304"/>
        <xdr:cNvSpPr/>
      </xdr:nvSpPr>
      <xdr:spPr>
        <a:xfrm>
          <a:off x="6921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145965</xdr:rowOff>
    </xdr:from>
    <xdr:ext cx="469744" cy="259045"/>
    <xdr:sp macro="" textlink="">
      <xdr:nvSpPr>
        <xdr:cNvPr id="306" name="テキスト ボックス 305"/>
        <xdr:cNvSpPr txBox="1"/>
      </xdr:nvSpPr>
      <xdr:spPr>
        <a:xfrm>
          <a:off x="6737428" y="59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70155</xdr:rowOff>
    </xdr:from>
    <xdr:to>
      <xdr:col>55</xdr:col>
      <xdr:colOff>50800</xdr:colOff>
      <xdr:row>33</xdr:row>
      <xdr:rowOff>305</xdr:rowOff>
    </xdr:to>
    <xdr:sp macro="" textlink="">
      <xdr:nvSpPr>
        <xdr:cNvPr id="312" name="楕円 311"/>
        <xdr:cNvSpPr/>
      </xdr:nvSpPr>
      <xdr:spPr>
        <a:xfrm>
          <a:off x="10426700" y="55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93032</xdr:rowOff>
    </xdr:from>
    <xdr:ext cx="469744" cy="259045"/>
    <xdr:sp macro="" textlink="">
      <xdr:nvSpPr>
        <xdr:cNvPr id="313" name="労働費該当値テキスト"/>
        <xdr:cNvSpPr txBox="1"/>
      </xdr:nvSpPr>
      <xdr:spPr>
        <a:xfrm>
          <a:off x="10528300" y="540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60554</xdr:rowOff>
    </xdr:from>
    <xdr:to>
      <xdr:col>50</xdr:col>
      <xdr:colOff>165100</xdr:colOff>
      <xdr:row>32</xdr:row>
      <xdr:rowOff>162154</xdr:rowOff>
    </xdr:to>
    <xdr:sp macro="" textlink="">
      <xdr:nvSpPr>
        <xdr:cNvPr id="314" name="楕円 313"/>
        <xdr:cNvSpPr/>
      </xdr:nvSpPr>
      <xdr:spPr>
        <a:xfrm>
          <a:off x="9588500" y="55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7231</xdr:rowOff>
    </xdr:from>
    <xdr:ext cx="469744" cy="259045"/>
    <xdr:sp macro="" textlink="">
      <xdr:nvSpPr>
        <xdr:cNvPr id="315" name="テキスト ボックス 314"/>
        <xdr:cNvSpPr txBox="1"/>
      </xdr:nvSpPr>
      <xdr:spPr>
        <a:xfrm>
          <a:off x="9404428" y="532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44094</xdr:rowOff>
    </xdr:from>
    <xdr:to>
      <xdr:col>46</xdr:col>
      <xdr:colOff>38100</xdr:colOff>
      <xdr:row>32</xdr:row>
      <xdr:rowOff>145694</xdr:rowOff>
    </xdr:to>
    <xdr:sp macro="" textlink="">
      <xdr:nvSpPr>
        <xdr:cNvPr id="316" name="楕円 315"/>
        <xdr:cNvSpPr/>
      </xdr:nvSpPr>
      <xdr:spPr>
        <a:xfrm>
          <a:off x="8699500" y="55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162221</xdr:rowOff>
    </xdr:from>
    <xdr:ext cx="469744" cy="259045"/>
    <xdr:sp macro="" textlink="">
      <xdr:nvSpPr>
        <xdr:cNvPr id="317" name="テキスト ボックス 316"/>
        <xdr:cNvSpPr txBox="1"/>
      </xdr:nvSpPr>
      <xdr:spPr>
        <a:xfrm>
          <a:off x="8515428" y="53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168453</xdr:rowOff>
    </xdr:from>
    <xdr:to>
      <xdr:col>41</xdr:col>
      <xdr:colOff>101600</xdr:colOff>
      <xdr:row>32</xdr:row>
      <xdr:rowOff>98603</xdr:rowOff>
    </xdr:to>
    <xdr:sp macro="" textlink="">
      <xdr:nvSpPr>
        <xdr:cNvPr id="318" name="楕円 317"/>
        <xdr:cNvSpPr/>
      </xdr:nvSpPr>
      <xdr:spPr>
        <a:xfrm>
          <a:off x="7810500" y="54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115130</xdr:rowOff>
    </xdr:from>
    <xdr:ext cx="469744" cy="259045"/>
    <xdr:sp macro="" textlink="">
      <xdr:nvSpPr>
        <xdr:cNvPr id="319" name="テキスト ボックス 318"/>
        <xdr:cNvSpPr txBox="1"/>
      </xdr:nvSpPr>
      <xdr:spPr>
        <a:xfrm>
          <a:off x="7626428" y="525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86614</xdr:rowOff>
    </xdr:from>
    <xdr:to>
      <xdr:col>36</xdr:col>
      <xdr:colOff>165100</xdr:colOff>
      <xdr:row>32</xdr:row>
      <xdr:rowOff>16764</xdr:rowOff>
    </xdr:to>
    <xdr:sp macro="" textlink="">
      <xdr:nvSpPr>
        <xdr:cNvPr id="320" name="楕円 319"/>
        <xdr:cNvSpPr/>
      </xdr:nvSpPr>
      <xdr:spPr>
        <a:xfrm>
          <a:off x="6921500" y="54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33291</xdr:rowOff>
    </xdr:from>
    <xdr:ext cx="469744" cy="259045"/>
    <xdr:sp macro="" textlink="">
      <xdr:nvSpPr>
        <xdr:cNvPr id="321" name="テキスト ボックス 320"/>
        <xdr:cNvSpPr txBox="1"/>
      </xdr:nvSpPr>
      <xdr:spPr>
        <a:xfrm>
          <a:off x="6737428" y="517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124841</xdr:rowOff>
    </xdr:from>
    <xdr:to>
      <xdr:col>55</xdr:col>
      <xdr:colOff>0</xdr:colOff>
      <xdr:row>58</xdr:row>
      <xdr:rowOff>126624</xdr:rowOff>
    </xdr:to>
    <xdr:cxnSp macro="">
      <xdr:nvCxnSpPr>
        <xdr:cNvPr id="348" name="直線コネクタ 347"/>
        <xdr:cNvCxnSpPr/>
      </xdr:nvCxnSpPr>
      <xdr:spPr>
        <a:xfrm>
          <a:off x="9639300" y="10068941"/>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115971</xdr:rowOff>
    </xdr:from>
    <xdr:to>
      <xdr:col>50</xdr:col>
      <xdr:colOff>114300</xdr:colOff>
      <xdr:row>58</xdr:row>
      <xdr:rowOff>124841</xdr:rowOff>
    </xdr:to>
    <xdr:cxnSp macro="">
      <xdr:nvCxnSpPr>
        <xdr:cNvPr id="351" name="直線コネクタ 350"/>
        <xdr:cNvCxnSpPr/>
      </xdr:nvCxnSpPr>
      <xdr:spPr>
        <a:xfrm>
          <a:off x="8750300" y="1006007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115971</xdr:rowOff>
    </xdr:from>
    <xdr:to>
      <xdr:col>45</xdr:col>
      <xdr:colOff>177800</xdr:colOff>
      <xdr:row>58</xdr:row>
      <xdr:rowOff>120726</xdr:rowOff>
    </xdr:to>
    <xdr:cxnSp macro="">
      <xdr:nvCxnSpPr>
        <xdr:cNvPr id="354" name="直線コネクタ 353"/>
        <xdr:cNvCxnSpPr/>
      </xdr:nvCxnSpPr>
      <xdr:spPr>
        <a:xfrm flipV="1">
          <a:off x="7861300" y="10060071"/>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120726</xdr:rowOff>
    </xdr:from>
    <xdr:to>
      <xdr:col>41</xdr:col>
      <xdr:colOff>50800</xdr:colOff>
      <xdr:row>58</xdr:row>
      <xdr:rowOff>125207</xdr:rowOff>
    </xdr:to>
    <xdr:cxnSp macro="">
      <xdr:nvCxnSpPr>
        <xdr:cNvPr id="357" name="直線コネクタ 356"/>
        <xdr:cNvCxnSpPr/>
      </xdr:nvCxnSpPr>
      <xdr:spPr>
        <a:xfrm flipV="1">
          <a:off x="6972300" y="1006482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48164</xdr:rowOff>
    </xdr:from>
    <xdr:to>
      <xdr:col>36</xdr:col>
      <xdr:colOff>165100</xdr:colOff>
      <xdr:row>55</xdr:row>
      <xdr:rowOff>149764</xdr:rowOff>
    </xdr:to>
    <xdr:sp macro="" textlink="">
      <xdr:nvSpPr>
        <xdr:cNvPr id="360" name="フローチャート: 判断 359"/>
        <xdr:cNvSpPr/>
      </xdr:nvSpPr>
      <xdr:spPr>
        <a:xfrm>
          <a:off x="6921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166291</xdr:rowOff>
    </xdr:from>
    <xdr:ext cx="534377" cy="259045"/>
    <xdr:sp macro="" textlink="">
      <xdr:nvSpPr>
        <xdr:cNvPr id="361" name="テキスト ボックス 360"/>
        <xdr:cNvSpPr txBox="1"/>
      </xdr:nvSpPr>
      <xdr:spPr>
        <a:xfrm>
          <a:off x="6705111" y="92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75824</xdr:rowOff>
    </xdr:from>
    <xdr:to>
      <xdr:col>55</xdr:col>
      <xdr:colOff>50800</xdr:colOff>
      <xdr:row>59</xdr:row>
      <xdr:rowOff>5974</xdr:rowOff>
    </xdr:to>
    <xdr:sp macro="" textlink="">
      <xdr:nvSpPr>
        <xdr:cNvPr id="367" name="楕円 366"/>
        <xdr:cNvSpPr/>
      </xdr:nvSpPr>
      <xdr:spPr>
        <a:xfrm>
          <a:off x="10426700" y="100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162201</xdr:rowOff>
    </xdr:from>
    <xdr:ext cx="378565" cy="259045"/>
    <xdr:sp macro="" textlink="">
      <xdr:nvSpPr>
        <xdr:cNvPr id="368" name="農林水産業費該当値テキスト"/>
        <xdr:cNvSpPr txBox="1"/>
      </xdr:nvSpPr>
      <xdr:spPr>
        <a:xfrm>
          <a:off x="10528300" y="9934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74041</xdr:rowOff>
    </xdr:from>
    <xdr:to>
      <xdr:col>50</xdr:col>
      <xdr:colOff>165100</xdr:colOff>
      <xdr:row>59</xdr:row>
      <xdr:rowOff>4191</xdr:rowOff>
    </xdr:to>
    <xdr:sp macro="" textlink="">
      <xdr:nvSpPr>
        <xdr:cNvPr id="369" name="楕円 368"/>
        <xdr:cNvSpPr/>
      </xdr:nvSpPr>
      <xdr:spPr>
        <a:xfrm>
          <a:off x="9588500" y="100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166768</xdr:rowOff>
    </xdr:from>
    <xdr:ext cx="378565" cy="259045"/>
    <xdr:sp macro="" textlink="">
      <xdr:nvSpPr>
        <xdr:cNvPr id="370" name="テキスト ボックス 369"/>
        <xdr:cNvSpPr txBox="1"/>
      </xdr:nvSpPr>
      <xdr:spPr>
        <a:xfrm>
          <a:off x="9450017" y="1011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65171</xdr:rowOff>
    </xdr:from>
    <xdr:to>
      <xdr:col>46</xdr:col>
      <xdr:colOff>38100</xdr:colOff>
      <xdr:row>58</xdr:row>
      <xdr:rowOff>166771</xdr:rowOff>
    </xdr:to>
    <xdr:sp macro="" textlink="">
      <xdr:nvSpPr>
        <xdr:cNvPr id="371" name="楕円 370"/>
        <xdr:cNvSpPr/>
      </xdr:nvSpPr>
      <xdr:spPr>
        <a:xfrm>
          <a:off x="86995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157898</xdr:rowOff>
    </xdr:from>
    <xdr:ext cx="378565" cy="259045"/>
    <xdr:sp macro="" textlink="">
      <xdr:nvSpPr>
        <xdr:cNvPr id="372" name="テキスト ボックス 371"/>
        <xdr:cNvSpPr txBox="1"/>
      </xdr:nvSpPr>
      <xdr:spPr>
        <a:xfrm>
          <a:off x="8561017" y="10101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69926</xdr:rowOff>
    </xdr:from>
    <xdr:to>
      <xdr:col>41</xdr:col>
      <xdr:colOff>101600</xdr:colOff>
      <xdr:row>59</xdr:row>
      <xdr:rowOff>76</xdr:rowOff>
    </xdr:to>
    <xdr:sp macro="" textlink="">
      <xdr:nvSpPr>
        <xdr:cNvPr id="373" name="楕円 372"/>
        <xdr:cNvSpPr/>
      </xdr:nvSpPr>
      <xdr:spPr>
        <a:xfrm>
          <a:off x="7810500" y="10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162653</xdr:rowOff>
    </xdr:from>
    <xdr:ext cx="378565" cy="259045"/>
    <xdr:sp macro="" textlink="">
      <xdr:nvSpPr>
        <xdr:cNvPr id="374" name="テキスト ボックス 373"/>
        <xdr:cNvSpPr txBox="1"/>
      </xdr:nvSpPr>
      <xdr:spPr>
        <a:xfrm>
          <a:off x="7672017" y="1010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74407</xdr:rowOff>
    </xdr:from>
    <xdr:to>
      <xdr:col>36</xdr:col>
      <xdr:colOff>165100</xdr:colOff>
      <xdr:row>59</xdr:row>
      <xdr:rowOff>4557</xdr:rowOff>
    </xdr:to>
    <xdr:sp macro="" textlink="">
      <xdr:nvSpPr>
        <xdr:cNvPr id="375" name="楕円 374"/>
        <xdr:cNvSpPr/>
      </xdr:nvSpPr>
      <xdr:spPr>
        <a:xfrm>
          <a:off x="6921500" y="100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167134</xdr:rowOff>
    </xdr:from>
    <xdr:ext cx="378565" cy="259045"/>
    <xdr:sp macro="" textlink="">
      <xdr:nvSpPr>
        <xdr:cNvPr id="376" name="テキスト ボックス 375"/>
        <xdr:cNvSpPr txBox="1"/>
      </xdr:nvSpPr>
      <xdr:spPr>
        <a:xfrm>
          <a:off x="6783017" y="1011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515</xdr:rowOff>
    </xdr:from>
    <xdr:to>
      <xdr:col>55</xdr:col>
      <xdr:colOff>0</xdr:colOff>
      <xdr:row>79</xdr:row>
      <xdr:rowOff>54335</xdr:rowOff>
    </xdr:to>
    <xdr:cxnSp macro="">
      <xdr:nvCxnSpPr>
        <xdr:cNvPr id="407" name="直線コネクタ 406"/>
        <xdr:cNvCxnSpPr/>
      </xdr:nvCxnSpPr>
      <xdr:spPr>
        <a:xfrm flipV="1">
          <a:off x="9639300" y="13545065"/>
          <a:ext cx="838200" cy="5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54335</xdr:rowOff>
    </xdr:from>
    <xdr:to>
      <xdr:col>50</xdr:col>
      <xdr:colOff>114300</xdr:colOff>
      <xdr:row>79</xdr:row>
      <xdr:rowOff>59266</xdr:rowOff>
    </xdr:to>
    <xdr:cxnSp macro="">
      <xdr:nvCxnSpPr>
        <xdr:cNvPr id="410" name="直線コネクタ 409"/>
        <xdr:cNvCxnSpPr/>
      </xdr:nvCxnSpPr>
      <xdr:spPr>
        <a:xfrm flipV="1">
          <a:off x="8750300" y="13598885"/>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45779</xdr:rowOff>
    </xdr:from>
    <xdr:to>
      <xdr:col>45</xdr:col>
      <xdr:colOff>177800</xdr:colOff>
      <xdr:row>79</xdr:row>
      <xdr:rowOff>59266</xdr:rowOff>
    </xdr:to>
    <xdr:cxnSp macro="">
      <xdr:nvCxnSpPr>
        <xdr:cNvPr id="413" name="直線コネクタ 412"/>
        <xdr:cNvCxnSpPr/>
      </xdr:nvCxnSpPr>
      <xdr:spPr>
        <a:xfrm>
          <a:off x="7861300" y="13590329"/>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31507</xdr:rowOff>
    </xdr:from>
    <xdr:to>
      <xdr:col>41</xdr:col>
      <xdr:colOff>50800</xdr:colOff>
      <xdr:row>79</xdr:row>
      <xdr:rowOff>45779</xdr:rowOff>
    </xdr:to>
    <xdr:cxnSp macro="">
      <xdr:nvCxnSpPr>
        <xdr:cNvPr id="416" name="直線コネクタ 415"/>
        <xdr:cNvCxnSpPr/>
      </xdr:nvCxnSpPr>
      <xdr:spPr>
        <a:xfrm>
          <a:off x="6972300" y="13576057"/>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19" name="フローチャート: 判断 418"/>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0" name="テキスト ボックス 419"/>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121165</xdr:rowOff>
    </xdr:from>
    <xdr:to>
      <xdr:col>55</xdr:col>
      <xdr:colOff>50800</xdr:colOff>
      <xdr:row>79</xdr:row>
      <xdr:rowOff>51315</xdr:rowOff>
    </xdr:to>
    <xdr:sp macro="" textlink="">
      <xdr:nvSpPr>
        <xdr:cNvPr id="426" name="楕円 425"/>
        <xdr:cNvSpPr/>
      </xdr:nvSpPr>
      <xdr:spPr>
        <a:xfrm>
          <a:off x="10426700" y="134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36092</xdr:rowOff>
    </xdr:from>
    <xdr:ext cx="469744" cy="259045"/>
    <xdr:sp macro="" textlink="">
      <xdr:nvSpPr>
        <xdr:cNvPr id="427" name="商工費該当値テキスト"/>
        <xdr:cNvSpPr txBox="1"/>
      </xdr:nvSpPr>
      <xdr:spPr>
        <a:xfrm>
          <a:off x="10528300" y="134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3535</xdr:rowOff>
    </xdr:from>
    <xdr:to>
      <xdr:col>50</xdr:col>
      <xdr:colOff>165100</xdr:colOff>
      <xdr:row>79</xdr:row>
      <xdr:rowOff>105135</xdr:rowOff>
    </xdr:to>
    <xdr:sp macro="" textlink="">
      <xdr:nvSpPr>
        <xdr:cNvPr id="428" name="楕円 427"/>
        <xdr:cNvSpPr/>
      </xdr:nvSpPr>
      <xdr:spPr>
        <a:xfrm>
          <a:off x="9588500" y="1354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96262</xdr:rowOff>
    </xdr:from>
    <xdr:ext cx="469744" cy="259045"/>
    <xdr:sp macro="" textlink="">
      <xdr:nvSpPr>
        <xdr:cNvPr id="429" name="テキスト ボックス 428"/>
        <xdr:cNvSpPr txBox="1"/>
      </xdr:nvSpPr>
      <xdr:spPr>
        <a:xfrm>
          <a:off x="9404428" y="1364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8466</xdr:rowOff>
    </xdr:from>
    <xdr:to>
      <xdr:col>46</xdr:col>
      <xdr:colOff>38100</xdr:colOff>
      <xdr:row>79</xdr:row>
      <xdr:rowOff>110066</xdr:rowOff>
    </xdr:to>
    <xdr:sp macro="" textlink="">
      <xdr:nvSpPr>
        <xdr:cNvPr id="430" name="楕円 429"/>
        <xdr:cNvSpPr/>
      </xdr:nvSpPr>
      <xdr:spPr>
        <a:xfrm>
          <a:off x="8699500" y="135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101193</xdr:rowOff>
    </xdr:from>
    <xdr:ext cx="469744" cy="259045"/>
    <xdr:sp macro="" textlink="">
      <xdr:nvSpPr>
        <xdr:cNvPr id="431" name="テキスト ボックス 430"/>
        <xdr:cNvSpPr txBox="1"/>
      </xdr:nvSpPr>
      <xdr:spPr>
        <a:xfrm>
          <a:off x="8515428" y="1364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166429</xdr:rowOff>
    </xdr:from>
    <xdr:to>
      <xdr:col>41</xdr:col>
      <xdr:colOff>101600</xdr:colOff>
      <xdr:row>79</xdr:row>
      <xdr:rowOff>96579</xdr:rowOff>
    </xdr:to>
    <xdr:sp macro="" textlink="">
      <xdr:nvSpPr>
        <xdr:cNvPr id="432" name="楕円 431"/>
        <xdr:cNvSpPr/>
      </xdr:nvSpPr>
      <xdr:spPr>
        <a:xfrm>
          <a:off x="7810500" y="135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87706</xdr:rowOff>
    </xdr:from>
    <xdr:ext cx="469744" cy="259045"/>
    <xdr:sp macro="" textlink="">
      <xdr:nvSpPr>
        <xdr:cNvPr id="433" name="テキスト ボックス 432"/>
        <xdr:cNvSpPr txBox="1"/>
      </xdr:nvSpPr>
      <xdr:spPr>
        <a:xfrm>
          <a:off x="7626428" y="1363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152157</xdr:rowOff>
    </xdr:from>
    <xdr:to>
      <xdr:col>36</xdr:col>
      <xdr:colOff>165100</xdr:colOff>
      <xdr:row>79</xdr:row>
      <xdr:rowOff>82307</xdr:rowOff>
    </xdr:to>
    <xdr:sp macro="" textlink="">
      <xdr:nvSpPr>
        <xdr:cNvPr id="434" name="楕円 433"/>
        <xdr:cNvSpPr/>
      </xdr:nvSpPr>
      <xdr:spPr>
        <a:xfrm>
          <a:off x="6921500" y="135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73434</xdr:rowOff>
    </xdr:from>
    <xdr:ext cx="469744" cy="259045"/>
    <xdr:sp macro="" textlink="">
      <xdr:nvSpPr>
        <xdr:cNvPr id="435" name="テキスト ボックス 434"/>
        <xdr:cNvSpPr txBox="1"/>
      </xdr:nvSpPr>
      <xdr:spPr>
        <a:xfrm>
          <a:off x="6737428" y="1361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151282</xdr:rowOff>
    </xdr:from>
    <xdr:to>
      <xdr:col>55</xdr:col>
      <xdr:colOff>0</xdr:colOff>
      <xdr:row>97</xdr:row>
      <xdr:rowOff>42926</xdr:rowOff>
    </xdr:to>
    <xdr:cxnSp macro="">
      <xdr:nvCxnSpPr>
        <xdr:cNvPr id="466" name="直線コネクタ 465"/>
        <xdr:cNvCxnSpPr/>
      </xdr:nvCxnSpPr>
      <xdr:spPr>
        <a:xfrm>
          <a:off x="9639300" y="16439032"/>
          <a:ext cx="8382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151282</xdr:rowOff>
    </xdr:from>
    <xdr:to>
      <xdr:col>50</xdr:col>
      <xdr:colOff>114300</xdr:colOff>
      <xdr:row>97</xdr:row>
      <xdr:rowOff>155832</xdr:rowOff>
    </xdr:to>
    <xdr:cxnSp macro="">
      <xdr:nvCxnSpPr>
        <xdr:cNvPr id="469" name="直線コネクタ 468"/>
        <xdr:cNvCxnSpPr/>
      </xdr:nvCxnSpPr>
      <xdr:spPr>
        <a:xfrm flipV="1">
          <a:off x="8750300" y="16439032"/>
          <a:ext cx="889000" cy="3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61361</xdr:rowOff>
    </xdr:from>
    <xdr:ext cx="534377" cy="259045"/>
    <xdr:sp macro="" textlink="">
      <xdr:nvSpPr>
        <xdr:cNvPr id="471" name="テキスト ボックス 470"/>
        <xdr:cNvSpPr txBox="1"/>
      </xdr:nvSpPr>
      <xdr:spPr>
        <a:xfrm>
          <a:off x="9372111" y="166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41435</xdr:rowOff>
    </xdr:from>
    <xdr:to>
      <xdr:col>45</xdr:col>
      <xdr:colOff>177800</xdr:colOff>
      <xdr:row>97</xdr:row>
      <xdr:rowOff>155832</xdr:rowOff>
    </xdr:to>
    <xdr:cxnSp macro="">
      <xdr:nvCxnSpPr>
        <xdr:cNvPr id="472" name="直線コネクタ 471"/>
        <xdr:cNvCxnSpPr/>
      </xdr:nvCxnSpPr>
      <xdr:spPr>
        <a:xfrm>
          <a:off x="7861300" y="16672085"/>
          <a:ext cx="889000" cy="1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41435</xdr:rowOff>
    </xdr:from>
    <xdr:to>
      <xdr:col>41</xdr:col>
      <xdr:colOff>50800</xdr:colOff>
      <xdr:row>97</xdr:row>
      <xdr:rowOff>127498</xdr:rowOff>
    </xdr:to>
    <xdr:cxnSp macro="">
      <xdr:nvCxnSpPr>
        <xdr:cNvPr id="475" name="直線コネクタ 474"/>
        <xdr:cNvCxnSpPr/>
      </xdr:nvCxnSpPr>
      <xdr:spPr>
        <a:xfrm flipV="1">
          <a:off x="6972300" y="16672085"/>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89555</xdr:rowOff>
    </xdr:from>
    <xdr:ext cx="534377" cy="259045"/>
    <xdr:sp macro="" textlink="">
      <xdr:nvSpPr>
        <xdr:cNvPr id="477" name="テキスト ボックス 476"/>
        <xdr:cNvSpPr txBox="1"/>
      </xdr:nvSpPr>
      <xdr:spPr>
        <a:xfrm>
          <a:off x="7594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109550</xdr:rowOff>
    </xdr:from>
    <xdr:to>
      <xdr:col>36</xdr:col>
      <xdr:colOff>165100</xdr:colOff>
      <xdr:row>97</xdr:row>
      <xdr:rowOff>39700</xdr:rowOff>
    </xdr:to>
    <xdr:sp macro="" textlink="">
      <xdr:nvSpPr>
        <xdr:cNvPr id="478" name="フローチャート: 判断 477"/>
        <xdr:cNvSpPr/>
      </xdr:nvSpPr>
      <xdr:spPr>
        <a:xfrm>
          <a:off x="6921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56227</xdr:rowOff>
    </xdr:from>
    <xdr:ext cx="534377" cy="259045"/>
    <xdr:sp macro="" textlink="">
      <xdr:nvSpPr>
        <xdr:cNvPr id="479" name="テキスト ボックス 478"/>
        <xdr:cNvSpPr txBox="1"/>
      </xdr:nvSpPr>
      <xdr:spPr>
        <a:xfrm>
          <a:off x="6705111" y="163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163576</xdr:rowOff>
    </xdr:from>
    <xdr:to>
      <xdr:col>55</xdr:col>
      <xdr:colOff>50800</xdr:colOff>
      <xdr:row>97</xdr:row>
      <xdr:rowOff>93726</xdr:rowOff>
    </xdr:to>
    <xdr:sp macro="" textlink="">
      <xdr:nvSpPr>
        <xdr:cNvPr id="485" name="楕円 484"/>
        <xdr:cNvSpPr/>
      </xdr:nvSpPr>
      <xdr:spPr>
        <a:xfrm>
          <a:off x="10426700" y="166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142003</xdr:rowOff>
    </xdr:from>
    <xdr:ext cx="534377" cy="259045"/>
    <xdr:sp macro="" textlink="">
      <xdr:nvSpPr>
        <xdr:cNvPr id="486" name="土木費該当値テキスト"/>
        <xdr:cNvSpPr txBox="1"/>
      </xdr:nvSpPr>
      <xdr:spPr>
        <a:xfrm>
          <a:off x="10528300" y="166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100482</xdr:rowOff>
    </xdr:from>
    <xdr:to>
      <xdr:col>50</xdr:col>
      <xdr:colOff>165100</xdr:colOff>
      <xdr:row>96</xdr:row>
      <xdr:rowOff>30632</xdr:rowOff>
    </xdr:to>
    <xdr:sp macro="" textlink="">
      <xdr:nvSpPr>
        <xdr:cNvPr id="487" name="楕円 486"/>
        <xdr:cNvSpPr/>
      </xdr:nvSpPr>
      <xdr:spPr>
        <a:xfrm>
          <a:off x="9588500" y="163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47159</xdr:rowOff>
    </xdr:from>
    <xdr:ext cx="534377" cy="259045"/>
    <xdr:sp macro="" textlink="">
      <xdr:nvSpPr>
        <xdr:cNvPr id="488" name="テキスト ボックス 487"/>
        <xdr:cNvSpPr txBox="1"/>
      </xdr:nvSpPr>
      <xdr:spPr>
        <a:xfrm>
          <a:off x="9372111" y="161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105032</xdr:rowOff>
    </xdr:from>
    <xdr:to>
      <xdr:col>46</xdr:col>
      <xdr:colOff>38100</xdr:colOff>
      <xdr:row>98</xdr:row>
      <xdr:rowOff>35182</xdr:rowOff>
    </xdr:to>
    <xdr:sp macro="" textlink="">
      <xdr:nvSpPr>
        <xdr:cNvPr id="489" name="楕円 488"/>
        <xdr:cNvSpPr/>
      </xdr:nvSpPr>
      <xdr:spPr>
        <a:xfrm>
          <a:off x="8699500" y="167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26309</xdr:rowOff>
    </xdr:from>
    <xdr:ext cx="534377" cy="259045"/>
    <xdr:sp macro="" textlink="">
      <xdr:nvSpPr>
        <xdr:cNvPr id="490" name="テキスト ボックス 489"/>
        <xdr:cNvSpPr txBox="1"/>
      </xdr:nvSpPr>
      <xdr:spPr>
        <a:xfrm>
          <a:off x="8483111" y="168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162085</xdr:rowOff>
    </xdr:from>
    <xdr:to>
      <xdr:col>41</xdr:col>
      <xdr:colOff>101600</xdr:colOff>
      <xdr:row>97</xdr:row>
      <xdr:rowOff>92235</xdr:rowOff>
    </xdr:to>
    <xdr:sp macro="" textlink="">
      <xdr:nvSpPr>
        <xdr:cNvPr id="491" name="楕円 490"/>
        <xdr:cNvSpPr/>
      </xdr:nvSpPr>
      <xdr:spPr>
        <a:xfrm>
          <a:off x="7810500" y="166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108762</xdr:rowOff>
    </xdr:from>
    <xdr:ext cx="534377" cy="259045"/>
    <xdr:sp macro="" textlink="">
      <xdr:nvSpPr>
        <xdr:cNvPr id="492" name="テキスト ボックス 491"/>
        <xdr:cNvSpPr txBox="1"/>
      </xdr:nvSpPr>
      <xdr:spPr>
        <a:xfrm>
          <a:off x="7594111" y="163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76698</xdr:rowOff>
    </xdr:from>
    <xdr:to>
      <xdr:col>36</xdr:col>
      <xdr:colOff>165100</xdr:colOff>
      <xdr:row>98</xdr:row>
      <xdr:rowOff>6848</xdr:rowOff>
    </xdr:to>
    <xdr:sp macro="" textlink="">
      <xdr:nvSpPr>
        <xdr:cNvPr id="493" name="楕円 492"/>
        <xdr:cNvSpPr/>
      </xdr:nvSpPr>
      <xdr:spPr>
        <a:xfrm>
          <a:off x="6921500" y="1670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169425</xdr:rowOff>
    </xdr:from>
    <xdr:ext cx="534377" cy="259045"/>
    <xdr:sp macro="" textlink="">
      <xdr:nvSpPr>
        <xdr:cNvPr id="494" name="テキスト ボックス 493"/>
        <xdr:cNvSpPr txBox="1"/>
      </xdr:nvSpPr>
      <xdr:spPr>
        <a:xfrm>
          <a:off x="6705111" y="168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89299</xdr:rowOff>
    </xdr:from>
    <xdr:to>
      <xdr:col>85</xdr:col>
      <xdr:colOff>127000</xdr:colOff>
      <xdr:row>37</xdr:row>
      <xdr:rowOff>97681</xdr:rowOff>
    </xdr:to>
    <xdr:cxnSp macro="">
      <xdr:nvCxnSpPr>
        <xdr:cNvPr id="526" name="直線コネクタ 525"/>
        <xdr:cNvCxnSpPr/>
      </xdr:nvCxnSpPr>
      <xdr:spPr>
        <a:xfrm>
          <a:off x="15481300" y="643294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89299</xdr:rowOff>
    </xdr:from>
    <xdr:to>
      <xdr:col>81</xdr:col>
      <xdr:colOff>50800</xdr:colOff>
      <xdr:row>37</xdr:row>
      <xdr:rowOff>91367</xdr:rowOff>
    </xdr:to>
    <xdr:cxnSp macro="">
      <xdr:nvCxnSpPr>
        <xdr:cNvPr id="529" name="直線コネクタ 528"/>
        <xdr:cNvCxnSpPr/>
      </xdr:nvCxnSpPr>
      <xdr:spPr>
        <a:xfrm flipV="1">
          <a:off x="14592300" y="6432949"/>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151674</xdr:rowOff>
    </xdr:from>
    <xdr:to>
      <xdr:col>76</xdr:col>
      <xdr:colOff>114300</xdr:colOff>
      <xdr:row>37</xdr:row>
      <xdr:rowOff>91367</xdr:rowOff>
    </xdr:to>
    <xdr:cxnSp macro="">
      <xdr:nvCxnSpPr>
        <xdr:cNvPr id="532" name="直線コネクタ 531"/>
        <xdr:cNvCxnSpPr/>
      </xdr:nvCxnSpPr>
      <xdr:spPr>
        <a:xfrm>
          <a:off x="13703300" y="6152424"/>
          <a:ext cx="889000" cy="2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151674</xdr:rowOff>
    </xdr:from>
    <xdr:to>
      <xdr:col>71</xdr:col>
      <xdr:colOff>177800</xdr:colOff>
      <xdr:row>36</xdr:row>
      <xdr:rowOff>39551</xdr:rowOff>
    </xdr:to>
    <xdr:cxnSp macro="">
      <xdr:nvCxnSpPr>
        <xdr:cNvPr id="535" name="直線コネクタ 534"/>
        <xdr:cNvCxnSpPr/>
      </xdr:nvCxnSpPr>
      <xdr:spPr>
        <a:xfrm flipV="1">
          <a:off x="12814300" y="6152424"/>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139083</xdr:rowOff>
    </xdr:from>
    <xdr:to>
      <xdr:col>67</xdr:col>
      <xdr:colOff>101600</xdr:colOff>
      <xdr:row>35</xdr:row>
      <xdr:rowOff>69233</xdr:rowOff>
    </xdr:to>
    <xdr:sp macro="" textlink="">
      <xdr:nvSpPr>
        <xdr:cNvPr id="538" name="フローチャート: 判断 537"/>
        <xdr:cNvSpPr/>
      </xdr:nvSpPr>
      <xdr:spPr>
        <a:xfrm>
          <a:off x="12763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85760</xdr:rowOff>
    </xdr:from>
    <xdr:ext cx="534377" cy="259045"/>
    <xdr:sp macro="" textlink="">
      <xdr:nvSpPr>
        <xdr:cNvPr id="539" name="テキスト ボックス 538"/>
        <xdr:cNvSpPr txBox="1"/>
      </xdr:nvSpPr>
      <xdr:spPr>
        <a:xfrm>
          <a:off x="12547111" y="57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46881</xdr:rowOff>
    </xdr:from>
    <xdr:to>
      <xdr:col>85</xdr:col>
      <xdr:colOff>177800</xdr:colOff>
      <xdr:row>37</xdr:row>
      <xdr:rowOff>148481</xdr:rowOff>
    </xdr:to>
    <xdr:sp macro="" textlink="">
      <xdr:nvSpPr>
        <xdr:cNvPr id="545" name="楕円 544"/>
        <xdr:cNvSpPr/>
      </xdr:nvSpPr>
      <xdr:spPr>
        <a:xfrm>
          <a:off x="16268700" y="63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25308</xdr:rowOff>
    </xdr:from>
    <xdr:ext cx="534377" cy="259045"/>
    <xdr:sp macro="" textlink="">
      <xdr:nvSpPr>
        <xdr:cNvPr id="546" name="消防費該当値テキスト"/>
        <xdr:cNvSpPr txBox="1"/>
      </xdr:nvSpPr>
      <xdr:spPr>
        <a:xfrm>
          <a:off x="16370300" y="63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38499</xdr:rowOff>
    </xdr:from>
    <xdr:to>
      <xdr:col>81</xdr:col>
      <xdr:colOff>101600</xdr:colOff>
      <xdr:row>37</xdr:row>
      <xdr:rowOff>140099</xdr:rowOff>
    </xdr:to>
    <xdr:sp macro="" textlink="">
      <xdr:nvSpPr>
        <xdr:cNvPr id="547" name="楕円 546"/>
        <xdr:cNvSpPr/>
      </xdr:nvSpPr>
      <xdr:spPr>
        <a:xfrm>
          <a:off x="15430500" y="63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131226</xdr:rowOff>
    </xdr:from>
    <xdr:ext cx="534377" cy="259045"/>
    <xdr:sp macro="" textlink="">
      <xdr:nvSpPr>
        <xdr:cNvPr id="548" name="テキスト ボックス 547"/>
        <xdr:cNvSpPr txBox="1"/>
      </xdr:nvSpPr>
      <xdr:spPr>
        <a:xfrm>
          <a:off x="15214111" y="647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40567</xdr:rowOff>
    </xdr:from>
    <xdr:to>
      <xdr:col>76</xdr:col>
      <xdr:colOff>165100</xdr:colOff>
      <xdr:row>37</xdr:row>
      <xdr:rowOff>142167</xdr:rowOff>
    </xdr:to>
    <xdr:sp macro="" textlink="">
      <xdr:nvSpPr>
        <xdr:cNvPr id="549" name="楕円 548"/>
        <xdr:cNvSpPr/>
      </xdr:nvSpPr>
      <xdr:spPr>
        <a:xfrm>
          <a:off x="14541500" y="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133294</xdr:rowOff>
    </xdr:from>
    <xdr:ext cx="534377" cy="259045"/>
    <xdr:sp macro="" textlink="">
      <xdr:nvSpPr>
        <xdr:cNvPr id="550" name="テキスト ボックス 549"/>
        <xdr:cNvSpPr txBox="1"/>
      </xdr:nvSpPr>
      <xdr:spPr>
        <a:xfrm>
          <a:off x="14325111" y="647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100874</xdr:rowOff>
    </xdr:from>
    <xdr:to>
      <xdr:col>72</xdr:col>
      <xdr:colOff>38100</xdr:colOff>
      <xdr:row>36</xdr:row>
      <xdr:rowOff>31024</xdr:rowOff>
    </xdr:to>
    <xdr:sp macro="" textlink="">
      <xdr:nvSpPr>
        <xdr:cNvPr id="551" name="楕円 550"/>
        <xdr:cNvSpPr/>
      </xdr:nvSpPr>
      <xdr:spPr>
        <a:xfrm>
          <a:off x="13652500" y="61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47551</xdr:rowOff>
    </xdr:from>
    <xdr:ext cx="534377" cy="259045"/>
    <xdr:sp macro="" textlink="">
      <xdr:nvSpPr>
        <xdr:cNvPr id="552" name="テキスト ボックス 551"/>
        <xdr:cNvSpPr txBox="1"/>
      </xdr:nvSpPr>
      <xdr:spPr>
        <a:xfrm>
          <a:off x="13436111" y="58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160201</xdr:rowOff>
    </xdr:from>
    <xdr:to>
      <xdr:col>67</xdr:col>
      <xdr:colOff>101600</xdr:colOff>
      <xdr:row>36</xdr:row>
      <xdr:rowOff>90351</xdr:rowOff>
    </xdr:to>
    <xdr:sp macro="" textlink="">
      <xdr:nvSpPr>
        <xdr:cNvPr id="553" name="楕円 552"/>
        <xdr:cNvSpPr/>
      </xdr:nvSpPr>
      <xdr:spPr>
        <a:xfrm>
          <a:off x="12763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81478</xdr:rowOff>
    </xdr:from>
    <xdr:ext cx="534377" cy="259045"/>
    <xdr:sp macro="" textlink="">
      <xdr:nvSpPr>
        <xdr:cNvPr id="554" name="テキスト ボックス 553"/>
        <xdr:cNvSpPr txBox="1"/>
      </xdr:nvSpPr>
      <xdr:spPr>
        <a:xfrm>
          <a:off x="12547111" y="625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122817</xdr:rowOff>
    </xdr:from>
    <xdr:to>
      <xdr:col>85</xdr:col>
      <xdr:colOff>127000</xdr:colOff>
      <xdr:row>57</xdr:row>
      <xdr:rowOff>166348</xdr:rowOff>
    </xdr:to>
    <xdr:cxnSp macro="">
      <xdr:nvCxnSpPr>
        <xdr:cNvPr id="586" name="直線コネクタ 585"/>
        <xdr:cNvCxnSpPr/>
      </xdr:nvCxnSpPr>
      <xdr:spPr>
        <a:xfrm flipV="1">
          <a:off x="15481300" y="9895467"/>
          <a:ext cx="838200" cy="4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142182</xdr:rowOff>
    </xdr:from>
    <xdr:to>
      <xdr:col>81</xdr:col>
      <xdr:colOff>50800</xdr:colOff>
      <xdr:row>57</xdr:row>
      <xdr:rowOff>166348</xdr:rowOff>
    </xdr:to>
    <xdr:cxnSp macro="">
      <xdr:nvCxnSpPr>
        <xdr:cNvPr id="589" name="直線コネクタ 588"/>
        <xdr:cNvCxnSpPr/>
      </xdr:nvCxnSpPr>
      <xdr:spPr>
        <a:xfrm>
          <a:off x="14592300" y="9914832"/>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142182</xdr:rowOff>
    </xdr:from>
    <xdr:to>
      <xdr:col>76</xdr:col>
      <xdr:colOff>114300</xdr:colOff>
      <xdr:row>58</xdr:row>
      <xdr:rowOff>38169</xdr:rowOff>
    </xdr:to>
    <xdr:cxnSp macro="">
      <xdr:nvCxnSpPr>
        <xdr:cNvPr id="592" name="直線コネクタ 591"/>
        <xdr:cNvCxnSpPr/>
      </xdr:nvCxnSpPr>
      <xdr:spPr>
        <a:xfrm flipV="1">
          <a:off x="13703300" y="9914832"/>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7210</xdr:rowOff>
    </xdr:from>
    <xdr:to>
      <xdr:col>71</xdr:col>
      <xdr:colOff>177800</xdr:colOff>
      <xdr:row>58</xdr:row>
      <xdr:rowOff>38169</xdr:rowOff>
    </xdr:to>
    <xdr:cxnSp macro="">
      <xdr:nvCxnSpPr>
        <xdr:cNvPr id="595" name="直線コネクタ 594"/>
        <xdr:cNvCxnSpPr/>
      </xdr:nvCxnSpPr>
      <xdr:spPr>
        <a:xfrm>
          <a:off x="12814300" y="9951310"/>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121524</xdr:rowOff>
    </xdr:from>
    <xdr:to>
      <xdr:col>67</xdr:col>
      <xdr:colOff>101600</xdr:colOff>
      <xdr:row>54</xdr:row>
      <xdr:rowOff>51674</xdr:rowOff>
    </xdr:to>
    <xdr:sp macro="" textlink="">
      <xdr:nvSpPr>
        <xdr:cNvPr id="598" name="フローチャート: 判断 597"/>
        <xdr:cNvSpPr/>
      </xdr:nvSpPr>
      <xdr:spPr>
        <a:xfrm>
          <a:off x="12763500" y="920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68201</xdr:rowOff>
    </xdr:from>
    <xdr:ext cx="534377" cy="259045"/>
    <xdr:sp macro="" textlink="">
      <xdr:nvSpPr>
        <xdr:cNvPr id="599" name="テキスト ボックス 598"/>
        <xdr:cNvSpPr txBox="1"/>
      </xdr:nvSpPr>
      <xdr:spPr>
        <a:xfrm>
          <a:off x="12547111" y="89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72017</xdr:rowOff>
    </xdr:from>
    <xdr:to>
      <xdr:col>85</xdr:col>
      <xdr:colOff>177800</xdr:colOff>
      <xdr:row>58</xdr:row>
      <xdr:rowOff>2167</xdr:rowOff>
    </xdr:to>
    <xdr:sp macro="" textlink="">
      <xdr:nvSpPr>
        <xdr:cNvPr id="605" name="楕円 604"/>
        <xdr:cNvSpPr/>
      </xdr:nvSpPr>
      <xdr:spPr>
        <a:xfrm>
          <a:off x="16268700" y="98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50444</xdr:rowOff>
    </xdr:from>
    <xdr:ext cx="534377" cy="259045"/>
    <xdr:sp macro="" textlink="">
      <xdr:nvSpPr>
        <xdr:cNvPr id="606" name="教育費該当値テキスト"/>
        <xdr:cNvSpPr txBox="1"/>
      </xdr:nvSpPr>
      <xdr:spPr>
        <a:xfrm>
          <a:off x="16370300" y="982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115548</xdr:rowOff>
    </xdr:from>
    <xdr:to>
      <xdr:col>81</xdr:col>
      <xdr:colOff>101600</xdr:colOff>
      <xdr:row>58</xdr:row>
      <xdr:rowOff>45698</xdr:rowOff>
    </xdr:to>
    <xdr:sp macro="" textlink="">
      <xdr:nvSpPr>
        <xdr:cNvPr id="607" name="楕円 606"/>
        <xdr:cNvSpPr/>
      </xdr:nvSpPr>
      <xdr:spPr>
        <a:xfrm>
          <a:off x="15430500" y="98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36825</xdr:rowOff>
    </xdr:from>
    <xdr:ext cx="534377" cy="259045"/>
    <xdr:sp macro="" textlink="">
      <xdr:nvSpPr>
        <xdr:cNvPr id="608" name="テキスト ボックス 607"/>
        <xdr:cNvSpPr txBox="1"/>
      </xdr:nvSpPr>
      <xdr:spPr>
        <a:xfrm>
          <a:off x="15214111" y="998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91382</xdr:rowOff>
    </xdr:from>
    <xdr:to>
      <xdr:col>76</xdr:col>
      <xdr:colOff>165100</xdr:colOff>
      <xdr:row>58</xdr:row>
      <xdr:rowOff>21532</xdr:rowOff>
    </xdr:to>
    <xdr:sp macro="" textlink="">
      <xdr:nvSpPr>
        <xdr:cNvPr id="609" name="楕円 608"/>
        <xdr:cNvSpPr/>
      </xdr:nvSpPr>
      <xdr:spPr>
        <a:xfrm>
          <a:off x="14541500" y="98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12659</xdr:rowOff>
    </xdr:from>
    <xdr:ext cx="534377" cy="259045"/>
    <xdr:sp macro="" textlink="">
      <xdr:nvSpPr>
        <xdr:cNvPr id="610" name="テキスト ボックス 609"/>
        <xdr:cNvSpPr txBox="1"/>
      </xdr:nvSpPr>
      <xdr:spPr>
        <a:xfrm>
          <a:off x="14325111" y="99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158819</xdr:rowOff>
    </xdr:from>
    <xdr:to>
      <xdr:col>72</xdr:col>
      <xdr:colOff>38100</xdr:colOff>
      <xdr:row>58</xdr:row>
      <xdr:rowOff>88969</xdr:rowOff>
    </xdr:to>
    <xdr:sp macro="" textlink="">
      <xdr:nvSpPr>
        <xdr:cNvPr id="611" name="楕円 610"/>
        <xdr:cNvSpPr/>
      </xdr:nvSpPr>
      <xdr:spPr>
        <a:xfrm>
          <a:off x="13652500" y="99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80096</xdr:rowOff>
    </xdr:from>
    <xdr:ext cx="534377" cy="259045"/>
    <xdr:sp macro="" textlink="">
      <xdr:nvSpPr>
        <xdr:cNvPr id="612" name="テキスト ボックス 611"/>
        <xdr:cNvSpPr txBox="1"/>
      </xdr:nvSpPr>
      <xdr:spPr>
        <a:xfrm>
          <a:off x="13436111" y="1002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127860</xdr:rowOff>
    </xdr:from>
    <xdr:to>
      <xdr:col>67</xdr:col>
      <xdr:colOff>101600</xdr:colOff>
      <xdr:row>58</xdr:row>
      <xdr:rowOff>58010</xdr:rowOff>
    </xdr:to>
    <xdr:sp macro="" textlink="">
      <xdr:nvSpPr>
        <xdr:cNvPr id="613" name="楕円 612"/>
        <xdr:cNvSpPr/>
      </xdr:nvSpPr>
      <xdr:spPr>
        <a:xfrm>
          <a:off x="12763500" y="990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49137</xdr:rowOff>
    </xdr:from>
    <xdr:ext cx="534377" cy="259045"/>
    <xdr:sp macro="" textlink="">
      <xdr:nvSpPr>
        <xdr:cNvPr id="614" name="テキスト ボックス 613"/>
        <xdr:cNvSpPr txBox="1"/>
      </xdr:nvSpPr>
      <xdr:spPr>
        <a:xfrm>
          <a:off x="12547111" y="99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9" name="直線コネクタ 638"/>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42" name="直線コネクタ 641"/>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5" name="直線コネクタ 64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8" name="直線コネクタ 64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101588</xdr:rowOff>
    </xdr:from>
    <xdr:to>
      <xdr:col>67</xdr:col>
      <xdr:colOff>101600</xdr:colOff>
      <xdr:row>78</xdr:row>
      <xdr:rowOff>31738</xdr:rowOff>
    </xdr:to>
    <xdr:sp macro="" textlink="">
      <xdr:nvSpPr>
        <xdr:cNvPr id="651" name="フローチャート: 判断 650"/>
        <xdr:cNvSpPr/>
      </xdr:nvSpPr>
      <xdr:spPr>
        <a:xfrm>
          <a:off x="12763500" y="133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48265</xdr:rowOff>
    </xdr:from>
    <xdr:ext cx="378565" cy="259045"/>
    <xdr:sp macro="" textlink="">
      <xdr:nvSpPr>
        <xdr:cNvPr id="652" name="テキスト ボックス 651"/>
        <xdr:cNvSpPr txBox="1"/>
      </xdr:nvSpPr>
      <xdr:spPr>
        <a:xfrm>
          <a:off x="12625017" y="130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8" name="楕円 657"/>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9"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60" name="楕円 659"/>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1" name="テキスト ボックス 660"/>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95155</xdr:rowOff>
    </xdr:from>
    <xdr:to>
      <xdr:col>85</xdr:col>
      <xdr:colOff>127000</xdr:colOff>
      <xdr:row>97</xdr:row>
      <xdr:rowOff>134148</xdr:rowOff>
    </xdr:to>
    <xdr:cxnSp macro="">
      <xdr:nvCxnSpPr>
        <xdr:cNvPr id="699" name="直線コネクタ 698"/>
        <xdr:cNvCxnSpPr/>
      </xdr:nvCxnSpPr>
      <xdr:spPr>
        <a:xfrm>
          <a:off x="15481300" y="16725805"/>
          <a:ext cx="8382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40455</xdr:rowOff>
    </xdr:from>
    <xdr:to>
      <xdr:col>81</xdr:col>
      <xdr:colOff>50800</xdr:colOff>
      <xdr:row>97</xdr:row>
      <xdr:rowOff>95155</xdr:rowOff>
    </xdr:to>
    <xdr:cxnSp macro="">
      <xdr:nvCxnSpPr>
        <xdr:cNvPr id="702" name="直線コネクタ 701"/>
        <xdr:cNvCxnSpPr/>
      </xdr:nvCxnSpPr>
      <xdr:spPr>
        <a:xfrm>
          <a:off x="14592300" y="16671105"/>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37255</xdr:rowOff>
    </xdr:from>
    <xdr:to>
      <xdr:col>76</xdr:col>
      <xdr:colOff>114300</xdr:colOff>
      <xdr:row>97</xdr:row>
      <xdr:rowOff>40455</xdr:rowOff>
    </xdr:to>
    <xdr:cxnSp macro="">
      <xdr:nvCxnSpPr>
        <xdr:cNvPr id="705" name="直線コネクタ 704"/>
        <xdr:cNvCxnSpPr/>
      </xdr:nvCxnSpPr>
      <xdr:spPr>
        <a:xfrm>
          <a:off x="13703300" y="1666790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9660</xdr:rowOff>
    </xdr:from>
    <xdr:to>
      <xdr:col>71</xdr:col>
      <xdr:colOff>177800</xdr:colOff>
      <xdr:row>97</xdr:row>
      <xdr:rowOff>37255</xdr:rowOff>
    </xdr:to>
    <xdr:cxnSp macro="">
      <xdr:nvCxnSpPr>
        <xdr:cNvPr id="708" name="直線コネクタ 707"/>
        <xdr:cNvCxnSpPr/>
      </xdr:nvCxnSpPr>
      <xdr:spPr>
        <a:xfrm>
          <a:off x="12814300" y="16640310"/>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114863</xdr:rowOff>
    </xdr:from>
    <xdr:to>
      <xdr:col>67</xdr:col>
      <xdr:colOff>101600</xdr:colOff>
      <xdr:row>94</xdr:row>
      <xdr:rowOff>45013</xdr:rowOff>
    </xdr:to>
    <xdr:sp macro="" textlink="">
      <xdr:nvSpPr>
        <xdr:cNvPr id="711" name="フローチャート: 判断 710"/>
        <xdr:cNvSpPr/>
      </xdr:nvSpPr>
      <xdr:spPr>
        <a:xfrm>
          <a:off x="12763500" y="160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61540</xdr:rowOff>
    </xdr:from>
    <xdr:ext cx="534377" cy="259045"/>
    <xdr:sp macro="" textlink="">
      <xdr:nvSpPr>
        <xdr:cNvPr id="712" name="テキスト ボックス 711"/>
        <xdr:cNvSpPr txBox="1"/>
      </xdr:nvSpPr>
      <xdr:spPr>
        <a:xfrm>
          <a:off x="12547111" y="158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83348</xdr:rowOff>
    </xdr:from>
    <xdr:to>
      <xdr:col>85</xdr:col>
      <xdr:colOff>177800</xdr:colOff>
      <xdr:row>98</xdr:row>
      <xdr:rowOff>13498</xdr:rowOff>
    </xdr:to>
    <xdr:sp macro="" textlink="">
      <xdr:nvSpPr>
        <xdr:cNvPr id="718" name="楕円 717"/>
        <xdr:cNvSpPr/>
      </xdr:nvSpPr>
      <xdr:spPr>
        <a:xfrm>
          <a:off x="16268700" y="1671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61775</xdr:rowOff>
    </xdr:from>
    <xdr:ext cx="534377" cy="259045"/>
    <xdr:sp macro="" textlink="">
      <xdr:nvSpPr>
        <xdr:cNvPr id="719" name="公債費該当値テキスト"/>
        <xdr:cNvSpPr txBox="1"/>
      </xdr:nvSpPr>
      <xdr:spPr>
        <a:xfrm>
          <a:off x="16370300" y="1669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44355</xdr:rowOff>
    </xdr:from>
    <xdr:to>
      <xdr:col>81</xdr:col>
      <xdr:colOff>101600</xdr:colOff>
      <xdr:row>97</xdr:row>
      <xdr:rowOff>145955</xdr:rowOff>
    </xdr:to>
    <xdr:sp macro="" textlink="">
      <xdr:nvSpPr>
        <xdr:cNvPr id="720" name="楕円 719"/>
        <xdr:cNvSpPr/>
      </xdr:nvSpPr>
      <xdr:spPr>
        <a:xfrm>
          <a:off x="15430500" y="166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137082</xdr:rowOff>
    </xdr:from>
    <xdr:ext cx="534377" cy="259045"/>
    <xdr:sp macro="" textlink="">
      <xdr:nvSpPr>
        <xdr:cNvPr id="721" name="テキスト ボックス 720"/>
        <xdr:cNvSpPr txBox="1"/>
      </xdr:nvSpPr>
      <xdr:spPr>
        <a:xfrm>
          <a:off x="15214111" y="167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161105</xdr:rowOff>
    </xdr:from>
    <xdr:to>
      <xdr:col>76</xdr:col>
      <xdr:colOff>165100</xdr:colOff>
      <xdr:row>97</xdr:row>
      <xdr:rowOff>91255</xdr:rowOff>
    </xdr:to>
    <xdr:sp macro="" textlink="">
      <xdr:nvSpPr>
        <xdr:cNvPr id="722" name="楕円 721"/>
        <xdr:cNvSpPr/>
      </xdr:nvSpPr>
      <xdr:spPr>
        <a:xfrm>
          <a:off x="14541500" y="166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82382</xdr:rowOff>
    </xdr:from>
    <xdr:ext cx="534377" cy="259045"/>
    <xdr:sp macro="" textlink="">
      <xdr:nvSpPr>
        <xdr:cNvPr id="723" name="テキスト ボックス 722"/>
        <xdr:cNvSpPr txBox="1"/>
      </xdr:nvSpPr>
      <xdr:spPr>
        <a:xfrm>
          <a:off x="14325111" y="1671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157905</xdr:rowOff>
    </xdr:from>
    <xdr:to>
      <xdr:col>72</xdr:col>
      <xdr:colOff>38100</xdr:colOff>
      <xdr:row>97</xdr:row>
      <xdr:rowOff>88055</xdr:rowOff>
    </xdr:to>
    <xdr:sp macro="" textlink="">
      <xdr:nvSpPr>
        <xdr:cNvPr id="724" name="楕円 723"/>
        <xdr:cNvSpPr/>
      </xdr:nvSpPr>
      <xdr:spPr>
        <a:xfrm>
          <a:off x="13652500" y="166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79182</xdr:rowOff>
    </xdr:from>
    <xdr:ext cx="534377" cy="259045"/>
    <xdr:sp macro="" textlink="">
      <xdr:nvSpPr>
        <xdr:cNvPr id="725" name="テキスト ボックス 724"/>
        <xdr:cNvSpPr txBox="1"/>
      </xdr:nvSpPr>
      <xdr:spPr>
        <a:xfrm>
          <a:off x="13436111" y="167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130310</xdr:rowOff>
    </xdr:from>
    <xdr:to>
      <xdr:col>67</xdr:col>
      <xdr:colOff>101600</xdr:colOff>
      <xdr:row>97</xdr:row>
      <xdr:rowOff>60460</xdr:rowOff>
    </xdr:to>
    <xdr:sp macro="" textlink="">
      <xdr:nvSpPr>
        <xdr:cNvPr id="726" name="楕円 725"/>
        <xdr:cNvSpPr/>
      </xdr:nvSpPr>
      <xdr:spPr>
        <a:xfrm>
          <a:off x="12763500" y="16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51587</xdr:rowOff>
    </xdr:from>
    <xdr:ext cx="534377" cy="259045"/>
    <xdr:sp macro="" textlink="">
      <xdr:nvSpPr>
        <xdr:cNvPr id="727" name="テキスト ボックス 726"/>
        <xdr:cNvSpPr txBox="1"/>
      </xdr:nvSpPr>
      <xdr:spPr>
        <a:xfrm>
          <a:off x="12547111" y="166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51562</xdr:rowOff>
    </xdr:from>
    <xdr:to>
      <xdr:col>98</xdr:col>
      <xdr:colOff>38100</xdr:colOff>
      <xdr:row>38</xdr:row>
      <xdr:rowOff>153162</xdr:rowOff>
    </xdr:to>
    <xdr:sp macro="" textlink="">
      <xdr:nvSpPr>
        <xdr:cNvPr id="768" name="フローチャート: 判断 767"/>
        <xdr:cNvSpPr/>
      </xdr:nvSpPr>
      <xdr:spPr>
        <a:xfrm>
          <a:off x="18605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169689</xdr:rowOff>
    </xdr:from>
    <xdr:ext cx="378565" cy="259045"/>
    <xdr:sp macro="" textlink="">
      <xdr:nvSpPr>
        <xdr:cNvPr id="769" name="テキスト ボックス 768"/>
        <xdr:cNvSpPr txBox="1"/>
      </xdr:nvSpPr>
      <xdr:spPr>
        <a:xfrm>
          <a:off x="18467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９７０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円となっている。主な構成項目である民生費は、住民一人当たり１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円となっており、目的別歳出項目の中で一番大きい項目である。類似団体平均と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１１，９２８円高くなっており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年度から比較すると約２０％増加している。決算額全体で見ると、民生費のうち特に児童福祉費が増となっており、新たな保育所開設等の待機児童解消の取組み等が主な増要因となっている。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類似団体平均をわずかに下回る程度で推移している。前年度決算と比較すると、総務費のうち総務管理費等の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により、住民一人当たり１，５１１円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６４０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わずかに下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回り、前年度決算と比較すると、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周辺整備事業等が主な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減要因となっており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財政調整基金残高は平成２</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年度以降もっとも高くなったが、引き続き厳しい財政状況となっている。歳入については、市税収入の増</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前年度に引き続き普通交付税が不交付となった</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ことに加えて繰越金や市債が減となったことから減</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となった。歳出についても、義務的経費等</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となったものの、投資的経費や積立金が減となったこと</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となった。その結果、実質収支は前年度対比</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６８</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、実質単年度収支は、５．</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４１</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となった。今後も事務事業の見直しや行政経営資源の有効活用による安定的な歳入確保と歳出削減に努めていく。</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一般会計においては前年度より黒字額が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している。国民健康保険、介護保険、下水道事業、後期高齢者医療のすべての特別会計においても、平成２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年度以降、黒字を確保しており、概ね適正な水準を保っている。連結実質赤字比率も黒字となっており、今後も引き続き持続可能かつ自律した財政運営に努めていく。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減収補填債の完済や臨時財政対策債の元利償還金が減となったことにより、実質公債費比率は減となった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早期健全化基準未満であるが、将来に過度の負担を残さぬよう、市債借入れの抑制を図り、さらなる比率の改善に努める。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は、一部事務組合等の起こした地方債に充てる負担金見込額が増となったものの、債務負担行為に基づく支出予定額について用地取得に係る事業費等が減となり、また、地方債の現債高が減税補填債や臨時財政対策債の減により減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充当可能基金が各積立金の増等により増となったが、充当可能特定歳入は基準財政需要額歳入見込額が臨時財政対策債償還費や減税補填債償還費の減等により減となった。その結果、将来負担比率の分子は前年度対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引き続き、特定財源の積極的な確保とともに、市債借入の抑制や基金に頼らない財政運営に努める。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東京都小金井市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．１億円の積み立て、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億円の取り崩しを行い、前年度対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億円の増となった。その他特定目的基金について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は清掃関連施設関係事業等のため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環境基金を６．２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行ったこと等から前年度対比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・財政調整基金の残高は標準財政規模の１０％程度となるように努めることとしている。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・その他特定目的基金については庁舎や清掃関連施設の建設等目的に応じたり取り崩しを行うことから、中期的には減少傾向にある。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・環境基金：ごみ処理施設の整備、ごみ処理施設に係る周辺地域の生活環境の保全及び増進、ごみ処理施設の解体等並びに新たなごみ減量施策並びに環境保全事業の充実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・庁舎建設基金：庁舎の用地取得及び庁舎建設並びに庁舎賃貸借の保証金</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・市営住宅整備基金：市営住宅及び附帯施設の整備</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・教育施設整備基金：教育施設の整備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みどりと公園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a:t>
          </a:r>
          <a:r>
            <a:rPr lang="ja-JP" altLang="en-US" sz="1300">
              <a:effectLst/>
              <a:latin typeface="ＭＳ Ｐゴシック" panose="020B0600070205080204" pitchFamily="50" charset="-128"/>
              <a:ea typeface="ＭＳ Ｐゴシック" panose="020B0600070205080204" pitchFamily="50" charset="-128"/>
            </a:rPr>
            <a:t>地及び公園用地の確保及び整備並びにこれに係る市債の償還並びにみどりの保護及び育成</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清掃関連施設関係事業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のため、環境基金を６．２億円の取り崩しを行ったこと等から前年度対比４．３億円の減となった。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・庁舎整備基金、地域福祉基金：令和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年度竣工予定の福祉会館、令和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年度竣工予定の庁舎建設に向け、平成３０年度までは積み立てを行い、令和元年度以降は目的に応じ取り崩しを行う予定である。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基金：有料ごみ袋等の販売による歳入のうち２５％程度及び一般財源を積み立てることにより、毎年度２億円を積み立てることとしている。一方清掃関連施設の整備等目的に応じ、取り崩しを行うことから中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財政計画に基づき決算剰余を含めて１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．１億円の積み立て、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億円の取り崩しを行い、前年度対比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・財政調整基金の残高は標準財政規模の１０％程度となるように努めることとしている。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・財政計画のとおり、中期的（令和７年度目途）には減少していく見込みである。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122,306
119,321
11.30
46,998,282
44,760,300
2,225,127
22,523,957
20,635,629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は類似団体より高い水準にある。将来の公共施設等の修繕や更新等に係る財政負担を軽減するため、公共施設等総合管理計画に基づき、施設の集約化・複合化を進めるなど公共施設の適正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30861</xdr:rowOff>
    </xdr:from>
    <xdr:to>
      <xdr:col>7</xdr:col>
      <xdr:colOff>187325</xdr:colOff>
      <xdr:row>29</xdr:row>
      <xdr:rowOff>132461</xdr:rowOff>
    </xdr:to>
    <xdr:sp macro="" textlink="">
      <xdr:nvSpPr>
        <xdr:cNvPr id="73" name="フローチャート: 判断 72"/>
        <xdr:cNvSpPr/>
      </xdr:nvSpPr>
      <xdr:spPr>
        <a:xfrm>
          <a:off x="1714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106807</xdr:rowOff>
    </xdr:from>
    <xdr:to>
      <xdr:col>23</xdr:col>
      <xdr:colOff>136525</xdr:colOff>
      <xdr:row>32</xdr:row>
      <xdr:rowOff>36957</xdr:rowOff>
    </xdr:to>
    <xdr:sp macro="" textlink="">
      <xdr:nvSpPr>
        <xdr:cNvPr id="79" name="楕円 78"/>
        <xdr:cNvSpPr/>
      </xdr:nvSpPr>
      <xdr:spPr>
        <a:xfrm>
          <a:off x="47117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85234</xdr:rowOff>
    </xdr:from>
    <xdr:ext cx="405111" cy="259045"/>
    <xdr:sp macro="" textlink="">
      <xdr:nvSpPr>
        <xdr:cNvPr id="80" name="有形固定資産減価償却率該当値テキスト"/>
        <xdr:cNvSpPr txBox="1"/>
      </xdr:nvSpPr>
      <xdr:spPr>
        <a:xfrm>
          <a:off x="4813300"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93853</xdr:rowOff>
    </xdr:from>
    <xdr:to>
      <xdr:col>19</xdr:col>
      <xdr:colOff>187325</xdr:colOff>
      <xdr:row>32</xdr:row>
      <xdr:rowOff>24003</xdr:rowOff>
    </xdr:to>
    <xdr:sp macro="" textlink="">
      <xdr:nvSpPr>
        <xdr:cNvPr id="81" name="楕円 80"/>
        <xdr:cNvSpPr/>
      </xdr:nvSpPr>
      <xdr:spPr>
        <a:xfrm>
          <a:off x="4000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144653</xdr:rowOff>
    </xdr:from>
    <xdr:to>
      <xdr:col>23</xdr:col>
      <xdr:colOff>85725</xdr:colOff>
      <xdr:row>31</xdr:row>
      <xdr:rowOff>157607</xdr:rowOff>
    </xdr:to>
    <xdr:cxnSp macro="">
      <xdr:nvCxnSpPr>
        <xdr:cNvPr id="82" name="直線コネクタ 81"/>
        <xdr:cNvCxnSpPr/>
      </xdr:nvCxnSpPr>
      <xdr:spPr>
        <a:xfrm>
          <a:off x="4051300" y="6231128"/>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54991</xdr:rowOff>
    </xdr:from>
    <xdr:to>
      <xdr:col>15</xdr:col>
      <xdr:colOff>187325</xdr:colOff>
      <xdr:row>31</xdr:row>
      <xdr:rowOff>156591</xdr:rowOff>
    </xdr:to>
    <xdr:sp macro="" textlink="">
      <xdr:nvSpPr>
        <xdr:cNvPr id="83" name="楕円 82"/>
        <xdr:cNvSpPr/>
      </xdr:nvSpPr>
      <xdr:spPr>
        <a:xfrm>
          <a:off x="3238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105791</xdr:rowOff>
    </xdr:from>
    <xdr:to>
      <xdr:col>19</xdr:col>
      <xdr:colOff>136525</xdr:colOff>
      <xdr:row>31</xdr:row>
      <xdr:rowOff>144653</xdr:rowOff>
    </xdr:to>
    <xdr:cxnSp macro="">
      <xdr:nvCxnSpPr>
        <xdr:cNvPr id="84" name="直線コネクタ 83"/>
        <xdr:cNvCxnSpPr/>
      </xdr:nvCxnSpPr>
      <xdr:spPr>
        <a:xfrm>
          <a:off x="3289300" y="619226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7493</xdr:rowOff>
    </xdr:from>
    <xdr:to>
      <xdr:col>11</xdr:col>
      <xdr:colOff>187325</xdr:colOff>
      <xdr:row>31</xdr:row>
      <xdr:rowOff>109093</xdr:rowOff>
    </xdr:to>
    <xdr:sp macro="" textlink="">
      <xdr:nvSpPr>
        <xdr:cNvPr id="85" name="楕円 84"/>
        <xdr:cNvSpPr/>
      </xdr:nvSpPr>
      <xdr:spPr>
        <a:xfrm>
          <a:off x="2476500" y="60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58293</xdr:rowOff>
    </xdr:from>
    <xdr:to>
      <xdr:col>15</xdr:col>
      <xdr:colOff>136525</xdr:colOff>
      <xdr:row>31</xdr:row>
      <xdr:rowOff>105791</xdr:rowOff>
    </xdr:to>
    <xdr:cxnSp macro="">
      <xdr:nvCxnSpPr>
        <xdr:cNvPr id="86" name="直線コネクタ 85"/>
        <xdr:cNvCxnSpPr/>
      </xdr:nvCxnSpPr>
      <xdr:spPr>
        <a:xfrm>
          <a:off x="2527300" y="614476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7"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88"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89"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148988</xdr:rowOff>
    </xdr:from>
    <xdr:ext cx="405111" cy="259045"/>
    <xdr:sp macro="" textlink="">
      <xdr:nvSpPr>
        <xdr:cNvPr id="90" name="n_4aveValue有形固定資産減価償却率"/>
        <xdr:cNvSpPr txBox="1"/>
      </xdr:nvSpPr>
      <xdr:spPr>
        <a:xfrm>
          <a:off x="1562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15130</xdr:rowOff>
    </xdr:from>
    <xdr:ext cx="405111" cy="259045"/>
    <xdr:sp macro="" textlink="">
      <xdr:nvSpPr>
        <xdr:cNvPr id="91" name="n_1mainValue有形固定資産減価償却率"/>
        <xdr:cNvSpPr txBox="1"/>
      </xdr:nvSpPr>
      <xdr:spPr>
        <a:xfrm>
          <a:off x="3836044" y="627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147718</xdr:rowOff>
    </xdr:from>
    <xdr:ext cx="405111" cy="259045"/>
    <xdr:sp macro="" textlink="">
      <xdr:nvSpPr>
        <xdr:cNvPr id="92" name="n_2mainValue有形固定資産減価償却率"/>
        <xdr:cNvSpPr txBox="1"/>
      </xdr:nvSpPr>
      <xdr:spPr>
        <a:xfrm>
          <a:off x="3086744" y="623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100220</xdr:rowOff>
    </xdr:from>
    <xdr:ext cx="405111" cy="259045"/>
    <xdr:sp macro="" textlink="">
      <xdr:nvSpPr>
        <xdr:cNvPr id="93" name="n_3mainValue有形固定資産減価償却率"/>
        <xdr:cNvSpPr txBox="1"/>
      </xdr:nvSpPr>
      <xdr:spPr>
        <a:xfrm>
          <a:off x="2324744" y="618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債務償還比率は類似団体平均を下回っており、主な要因としては、都市計画事業に係る地方債の現在高の減が</a:t>
          </a:r>
          <a:r>
            <a:rPr kumimoji="1" lang="ja-JP" altLang="en-US" sz="1100">
              <a:solidFill>
                <a:schemeClr val="dk1"/>
              </a:solidFill>
              <a:effectLst/>
              <a:latin typeface="+mn-lt"/>
              <a:ea typeface="+mn-ea"/>
              <a:cs typeface="+mn-cs"/>
            </a:rPr>
            <a:t>挙げ</a:t>
          </a:r>
          <a:r>
            <a:rPr kumimoji="1" lang="ja-JP" altLang="ja-JP" sz="1100">
              <a:solidFill>
                <a:schemeClr val="dk1"/>
              </a:solidFill>
              <a:effectLst/>
              <a:latin typeface="+mn-lt"/>
              <a:ea typeface="+mn-ea"/>
              <a:cs typeface="+mn-cs"/>
            </a:rPr>
            <a:t>られる。引き続き、市債借入の抑制に努めることで、債務償還可能年数の抑制につなげていきたいと考えている。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4" name="直線コネクタ 123"/>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5"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6" name="直線コネクタ 125"/>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29" name="債務償還比率平均値テキスト"/>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0" name="フローチャート: 判断 129"/>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1" name="フローチャート: 判断 130"/>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2" name="フローチャート: 判断 131"/>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3" name="フローチャート: 判断 132"/>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52862</xdr:rowOff>
    </xdr:from>
    <xdr:to>
      <xdr:col>60</xdr:col>
      <xdr:colOff>123825</xdr:colOff>
      <xdr:row>29</xdr:row>
      <xdr:rowOff>154462</xdr:rowOff>
    </xdr:to>
    <xdr:sp macro="" textlink="">
      <xdr:nvSpPr>
        <xdr:cNvPr id="134" name="フローチャート: 判断 133"/>
        <xdr:cNvSpPr/>
      </xdr:nvSpPr>
      <xdr:spPr>
        <a:xfrm>
          <a:off x="11747500" y="579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61976</xdr:rowOff>
    </xdr:from>
    <xdr:to>
      <xdr:col>76</xdr:col>
      <xdr:colOff>73025</xdr:colOff>
      <xdr:row>28</xdr:row>
      <xdr:rowOff>163576</xdr:rowOff>
    </xdr:to>
    <xdr:sp macro="" textlink="">
      <xdr:nvSpPr>
        <xdr:cNvPr id="140" name="楕円 139"/>
        <xdr:cNvSpPr/>
      </xdr:nvSpPr>
      <xdr:spPr>
        <a:xfrm>
          <a:off x="147447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84853</xdr:rowOff>
    </xdr:from>
    <xdr:ext cx="469744" cy="259045"/>
    <xdr:sp macro="" textlink="">
      <xdr:nvSpPr>
        <xdr:cNvPr id="141" name="債務償還比率該当値テキスト"/>
        <xdr:cNvSpPr txBox="1"/>
      </xdr:nvSpPr>
      <xdr:spPr>
        <a:xfrm>
          <a:off x="14846300" y="54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169376</xdr:rowOff>
    </xdr:from>
    <xdr:to>
      <xdr:col>72</xdr:col>
      <xdr:colOff>123825</xdr:colOff>
      <xdr:row>28</xdr:row>
      <xdr:rowOff>99526</xdr:rowOff>
    </xdr:to>
    <xdr:sp macro="" textlink="">
      <xdr:nvSpPr>
        <xdr:cNvPr id="142" name="楕円 141"/>
        <xdr:cNvSpPr/>
      </xdr:nvSpPr>
      <xdr:spPr>
        <a:xfrm>
          <a:off x="14033500" y="55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48726</xdr:rowOff>
    </xdr:from>
    <xdr:to>
      <xdr:col>76</xdr:col>
      <xdr:colOff>22225</xdr:colOff>
      <xdr:row>28</xdr:row>
      <xdr:rowOff>112776</xdr:rowOff>
    </xdr:to>
    <xdr:cxnSp macro="">
      <xdr:nvCxnSpPr>
        <xdr:cNvPr id="143" name="直線コネクタ 142"/>
        <xdr:cNvCxnSpPr/>
      </xdr:nvCxnSpPr>
      <xdr:spPr>
        <a:xfrm>
          <a:off x="14084300" y="5620851"/>
          <a:ext cx="71120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153851</xdr:rowOff>
    </xdr:from>
    <xdr:to>
      <xdr:col>68</xdr:col>
      <xdr:colOff>123825</xdr:colOff>
      <xdr:row>28</xdr:row>
      <xdr:rowOff>84001</xdr:rowOff>
    </xdr:to>
    <xdr:sp macro="" textlink="">
      <xdr:nvSpPr>
        <xdr:cNvPr id="144" name="楕円 143"/>
        <xdr:cNvSpPr/>
      </xdr:nvSpPr>
      <xdr:spPr>
        <a:xfrm>
          <a:off x="13271500" y="55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33201</xdr:rowOff>
    </xdr:from>
    <xdr:to>
      <xdr:col>72</xdr:col>
      <xdr:colOff>73025</xdr:colOff>
      <xdr:row>28</xdr:row>
      <xdr:rowOff>48726</xdr:rowOff>
    </xdr:to>
    <xdr:cxnSp macro="">
      <xdr:nvCxnSpPr>
        <xdr:cNvPr id="145" name="直線コネクタ 144"/>
        <xdr:cNvCxnSpPr/>
      </xdr:nvCxnSpPr>
      <xdr:spPr>
        <a:xfrm>
          <a:off x="13322300" y="5605326"/>
          <a:ext cx="762000" cy="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33292</xdr:rowOff>
    </xdr:from>
    <xdr:to>
      <xdr:col>64</xdr:col>
      <xdr:colOff>123825</xdr:colOff>
      <xdr:row>28</xdr:row>
      <xdr:rowOff>134892</xdr:rowOff>
    </xdr:to>
    <xdr:sp macro="" textlink="">
      <xdr:nvSpPr>
        <xdr:cNvPr id="146" name="楕円 145"/>
        <xdr:cNvSpPr/>
      </xdr:nvSpPr>
      <xdr:spPr>
        <a:xfrm>
          <a:off x="12509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33201</xdr:rowOff>
    </xdr:from>
    <xdr:to>
      <xdr:col>68</xdr:col>
      <xdr:colOff>73025</xdr:colOff>
      <xdr:row>28</xdr:row>
      <xdr:rowOff>84092</xdr:rowOff>
    </xdr:to>
    <xdr:cxnSp macro="">
      <xdr:nvCxnSpPr>
        <xdr:cNvPr id="147" name="直線コネクタ 146"/>
        <xdr:cNvCxnSpPr/>
      </xdr:nvCxnSpPr>
      <xdr:spPr>
        <a:xfrm flipV="1">
          <a:off x="12560300" y="5605326"/>
          <a:ext cx="7620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45424</xdr:rowOff>
    </xdr:from>
    <xdr:to>
      <xdr:col>60</xdr:col>
      <xdr:colOff>123825</xdr:colOff>
      <xdr:row>28</xdr:row>
      <xdr:rowOff>147024</xdr:rowOff>
    </xdr:to>
    <xdr:sp macro="" textlink="">
      <xdr:nvSpPr>
        <xdr:cNvPr id="148" name="楕円 147"/>
        <xdr:cNvSpPr/>
      </xdr:nvSpPr>
      <xdr:spPr>
        <a:xfrm>
          <a:off x="11747500" y="561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84092</xdr:rowOff>
    </xdr:from>
    <xdr:to>
      <xdr:col>64</xdr:col>
      <xdr:colOff>73025</xdr:colOff>
      <xdr:row>28</xdr:row>
      <xdr:rowOff>96224</xdr:rowOff>
    </xdr:to>
    <xdr:cxnSp macro="">
      <xdr:nvCxnSpPr>
        <xdr:cNvPr id="149" name="直線コネクタ 148"/>
        <xdr:cNvCxnSpPr/>
      </xdr:nvCxnSpPr>
      <xdr:spPr>
        <a:xfrm flipV="1">
          <a:off x="11798300" y="5656217"/>
          <a:ext cx="762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50" name="n_1aveValue債務償還比率"/>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1" name="n_2aveValue債務償還比率"/>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52" name="n_3aveValue債務償還比率"/>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145589</xdr:rowOff>
    </xdr:from>
    <xdr:ext cx="469744" cy="259045"/>
    <xdr:sp macro="" textlink="">
      <xdr:nvSpPr>
        <xdr:cNvPr id="153" name="n_4aveValue債務償還比率"/>
        <xdr:cNvSpPr txBox="1"/>
      </xdr:nvSpPr>
      <xdr:spPr>
        <a:xfrm>
          <a:off x="11563427" y="588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116053</xdr:rowOff>
    </xdr:from>
    <xdr:ext cx="469744" cy="259045"/>
    <xdr:sp macro="" textlink="">
      <xdr:nvSpPr>
        <xdr:cNvPr id="154" name="n_1mainValue債務償還比率"/>
        <xdr:cNvSpPr txBox="1"/>
      </xdr:nvSpPr>
      <xdr:spPr>
        <a:xfrm>
          <a:off x="13836727" y="53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100528</xdr:rowOff>
    </xdr:from>
    <xdr:ext cx="469744" cy="259045"/>
    <xdr:sp macro="" textlink="">
      <xdr:nvSpPr>
        <xdr:cNvPr id="155" name="n_2mainValue債務償還比率"/>
        <xdr:cNvSpPr txBox="1"/>
      </xdr:nvSpPr>
      <xdr:spPr>
        <a:xfrm>
          <a:off x="13087427" y="532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151419</xdr:rowOff>
    </xdr:from>
    <xdr:ext cx="469744" cy="259045"/>
    <xdr:sp macro="" textlink="">
      <xdr:nvSpPr>
        <xdr:cNvPr id="156" name="n_3mainValue債務償還比率"/>
        <xdr:cNvSpPr txBox="1"/>
      </xdr:nvSpPr>
      <xdr:spPr>
        <a:xfrm>
          <a:off x="12325427" y="538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163551</xdr:rowOff>
    </xdr:from>
    <xdr:ext cx="469744" cy="259045"/>
    <xdr:sp macro="" textlink="">
      <xdr:nvSpPr>
        <xdr:cNvPr id="157" name="n_4mainValue債務償還比率"/>
        <xdr:cNvSpPr txBox="1"/>
      </xdr:nvSpPr>
      <xdr:spPr>
        <a:xfrm>
          <a:off x="11563427" y="539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122,306
119,321
11.30
46,998,282
44,760,300
2,225,127
22,523,957
20,635,629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1" name="楕円 70"/>
        <xdr:cNvSpPr/>
      </xdr:nvSpPr>
      <xdr:spPr>
        <a:xfrm>
          <a:off x="4584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31767</xdr:rowOff>
    </xdr:from>
    <xdr:ext cx="405111" cy="259045"/>
    <xdr:sp macro="" textlink="">
      <xdr:nvSpPr>
        <xdr:cNvPr id="72" name="【道路】&#10;有形固定資産減価償却率該当値テキスト"/>
        <xdr:cNvSpPr txBox="1"/>
      </xdr:nvSpPr>
      <xdr:spPr>
        <a:xfrm>
          <a:off x="46736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132842</xdr:rowOff>
    </xdr:from>
    <xdr:to>
      <xdr:col>20</xdr:col>
      <xdr:colOff>38100</xdr:colOff>
      <xdr:row>41</xdr:row>
      <xdr:rowOff>62992</xdr:rowOff>
    </xdr:to>
    <xdr:sp macro="" textlink="">
      <xdr:nvSpPr>
        <xdr:cNvPr id="73" name="楕円 72"/>
        <xdr:cNvSpPr/>
      </xdr:nvSpPr>
      <xdr:spPr>
        <a:xfrm>
          <a:off x="3746500" y="69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12192</xdr:rowOff>
    </xdr:to>
    <xdr:cxnSp macro="">
      <xdr:nvCxnSpPr>
        <xdr:cNvPr id="74" name="直線コネクタ 73"/>
        <xdr:cNvCxnSpPr/>
      </xdr:nvCxnSpPr>
      <xdr:spPr>
        <a:xfrm flipV="1">
          <a:off x="3797300" y="702564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141986</xdr:rowOff>
    </xdr:from>
    <xdr:to>
      <xdr:col>15</xdr:col>
      <xdr:colOff>101600</xdr:colOff>
      <xdr:row>41</xdr:row>
      <xdr:rowOff>72136</xdr:rowOff>
    </xdr:to>
    <xdr:sp macro="" textlink="">
      <xdr:nvSpPr>
        <xdr:cNvPr id="75" name="楕円 74"/>
        <xdr:cNvSpPr/>
      </xdr:nvSpPr>
      <xdr:spPr>
        <a:xfrm>
          <a:off x="2857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12192</xdr:rowOff>
    </xdr:from>
    <xdr:to>
      <xdr:col>19</xdr:col>
      <xdr:colOff>177800</xdr:colOff>
      <xdr:row>41</xdr:row>
      <xdr:rowOff>21336</xdr:rowOff>
    </xdr:to>
    <xdr:cxnSp macro="">
      <xdr:nvCxnSpPr>
        <xdr:cNvPr id="76" name="直線コネクタ 75"/>
        <xdr:cNvCxnSpPr/>
      </xdr:nvCxnSpPr>
      <xdr:spPr>
        <a:xfrm flipV="1">
          <a:off x="2908300" y="70416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137414</xdr:rowOff>
    </xdr:from>
    <xdr:to>
      <xdr:col>10</xdr:col>
      <xdr:colOff>165100</xdr:colOff>
      <xdr:row>41</xdr:row>
      <xdr:rowOff>67564</xdr:rowOff>
    </xdr:to>
    <xdr:sp macro="" textlink="">
      <xdr:nvSpPr>
        <xdr:cNvPr id="77" name="楕円 76"/>
        <xdr:cNvSpPr/>
      </xdr:nvSpPr>
      <xdr:spPr>
        <a:xfrm>
          <a:off x="1968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16764</xdr:rowOff>
    </xdr:from>
    <xdr:to>
      <xdr:col>15</xdr:col>
      <xdr:colOff>50800</xdr:colOff>
      <xdr:row>41</xdr:row>
      <xdr:rowOff>21336</xdr:rowOff>
    </xdr:to>
    <xdr:cxnSp macro="">
      <xdr:nvCxnSpPr>
        <xdr:cNvPr id="78" name="直線コネクタ 77"/>
        <xdr:cNvCxnSpPr/>
      </xdr:nvCxnSpPr>
      <xdr:spPr>
        <a:xfrm>
          <a:off x="2019300" y="70462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9"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0"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1"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2"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54119</xdr:rowOff>
    </xdr:from>
    <xdr:ext cx="405111" cy="259045"/>
    <xdr:sp macro="" textlink="">
      <xdr:nvSpPr>
        <xdr:cNvPr id="83" name="n_1mainValue【道路】&#10;有形固定資産減価償却率"/>
        <xdr:cNvSpPr txBox="1"/>
      </xdr:nvSpPr>
      <xdr:spPr>
        <a:xfrm>
          <a:off x="3582044" y="708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63263</xdr:rowOff>
    </xdr:from>
    <xdr:ext cx="405111" cy="259045"/>
    <xdr:sp macro="" textlink="">
      <xdr:nvSpPr>
        <xdr:cNvPr id="84" name="n_2mainValue【道路】&#10;有形固定資産減価償却率"/>
        <xdr:cNvSpPr txBox="1"/>
      </xdr:nvSpPr>
      <xdr:spPr>
        <a:xfrm>
          <a:off x="27057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58691</xdr:rowOff>
    </xdr:from>
    <xdr:ext cx="405111" cy="259045"/>
    <xdr:sp macro="" textlink="">
      <xdr:nvSpPr>
        <xdr:cNvPr id="85" name="n_3mainValue【道路】&#10;有形固定資産減価償却率"/>
        <xdr:cNvSpPr txBox="1"/>
      </xdr:nvSpPr>
      <xdr:spPr>
        <a:xfrm>
          <a:off x="1816744" y="70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4"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19" name="フローチャート: 判断 118"/>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43612</xdr:rowOff>
    </xdr:from>
    <xdr:to>
      <xdr:col>55</xdr:col>
      <xdr:colOff>50800</xdr:colOff>
      <xdr:row>41</xdr:row>
      <xdr:rowOff>145212</xdr:rowOff>
    </xdr:to>
    <xdr:sp macro="" textlink="">
      <xdr:nvSpPr>
        <xdr:cNvPr id="125" name="楕円 124"/>
        <xdr:cNvSpPr/>
      </xdr:nvSpPr>
      <xdr:spPr>
        <a:xfrm>
          <a:off x="10426700" y="70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129989</xdr:rowOff>
    </xdr:from>
    <xdr:ext cx="469744" cy="259045"/>
    <xdr:sp macro="" textlink="">
      <xdr:nvSpPr>
        <xdr:cNvPr id="126" name="【道路】&#10;一人当たり延長該当値テキスト"/>
        <xdr:cNvSpPr txBox="1"/>
      </xdr:nvSpPr>
      <xdr:spPr>
        <a:xfrm>
          <a:off x="10515600" y="69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43535</xdr:rowOff>
    </xdr:from>
    <xdr:to>
      <xdr:col>50</xdr:col>
      <xdr:colOff>165100</xdr:colOff>
      <xdr:row>41</xdr:row>
      <xdr:rowOff>145135</xdr:rowOff>
    </xdr:to>
    <xdr:sp macro="" textlink="">
      <xdr:nvSpPr>
        <xdr:cNvPr id="127" name="楕円 126"/>
        <xdr:cNvSpPr/>
      </xdr:nvSpPr>
      <xdr:spPr>
        <a:xfrm>
          <a:off x="9588500" y="70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94335</xdr:rowOff>
    </xdr:from>
    <xdr:to>
      <xdr:col>55</xdr:col>
      <xdr:colOff>0</xdr:colOff>
      <xdr:row>41</xdr:row>
      <xdr:rowOff>94412</xdr:rowOff>
    </xdr:to>
    <xdr:cxnSp macro="">
      <xdr:nvCxnSpPr>
        <xdr:cNvPr id="128" name="直線コネクタ 127"/>
        <xdr:cNvCxnSpPr/>
      </xdr:nvCxnSpPr>
      <xdr:spPr>
        <a:xfrm>
          <a:off x="9639300" y="7123785"/>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42621</xdr:rowOff>
    </xdr:from>
    <xdr:to>
      <xdr:col>46</xdr:col>
      <xdr:colOff>38100</xdr:colOff>
      <xdr:row>41</xdr:row>
      <xdr:rowOff>144221</xdr:rowOff>
    </xdr:to>
    <xdr:sp macro="" textlink="">
      <xdr:nvSpPr>
        <xdr:cNvPr id="129" name="楕円 128"/>
        <xdr:cNvSpPr/>
      </xdr:nvSpPr>
      <xdr:spPr>
        <a:xfrm>
          <a:off x="8699500" y="70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93421</xdr:rowOff>
    </xdr:from>
    <xdr:to>
      <xdr:col>50</xdr:col>
      <xdr:colOff>114300</xdr:colOff>
      <xdr:row>41</xdr:row>
      <xdr:rowOff>94335</xdr:rowOff>
    </xdr:to>
    <xdr:cxnSp macro="">
      <xdr:nvCxnSpPr>
        <xdr:cNvPr id="130" name="直線コネクタ 129"/>
        <xdr:cNvCxnSpPr/>
      </xdr:nvCxnSpPr>
      <xdr:spPr>
        <a:xfrm>
          <a:off x="8750300" y="71228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42316</xdr:rowOff>
    </xdr:from>
    <xdr:to>
      <xdr:col>41</xdr:col>
      <xdr:colOff>101600</xdr:colOff>
      <xdr:row>41</xdr:row>
      <xdr:rowOff>143916</xdr:rowOff>
    </xdr:to>
    <xdr:sp macro="" textlink="">
      <xdr:nvSpPr>
        <xdr:cNvPr id="131" name="楕円 130"/>
        <xdr:cNvSpPr/>
      </xdr:nvSpPr>
      <xdr:spPr>
        <a:xfrm>
          <a:off x="7810500" y="70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93116</xdr:rowOff>
    </xdr:from>
    <xdr:to>
      <xdr:col>45</xdr:col>
      <xdr:colOff>177800</xdr:colOff>
      <xdr:row>41</xdr:row>
      <xdr:rowOff>93421</xdr:rowOff>
    </xdr:to>
    <xdr:cxnSp macro="">
      <xdr:nvCxnSpPr>
        <xdr:cNvPr id="132" name="直線コネクタ 131"/>
        <xdr:cNvCxnSpPr/>
      </xdr:nvCxnSpPr>
      <xdr:spPr>
        <a:xfrm>
          <a:off x="7861300" y="712256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3"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4"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5"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32275</xdr:rowOff>
    </xdr:from>
    <xdr:ext cx="469744" cy="259045"/>
    <xdr:sp macro="" textlink="">
      <xdr:nvSpPr>
        <xdr:cNvPr id="136" name="n_4aveValue【道路】&#10;一人当たり延長"/>
        <xdr:cNvSpPr txBox="1"/>
      </xdr:nvSpPr>
      <xdr:spPr>
        <a:xfrm>
          <a:off x="6737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136262</xdr:rowOff>
    </xdr:from>
    <xdr:ext cx="469744" cy="259045"/>
    <xdr:sp macro="" textlink="">
      <xdr:nvSpPr>
        <xdr:cNvPr id="137" name="n_1mainValue【道路】&#10;一人当たり延長"/>
        <xdr:cNvSpPr txBox="1"/>
      </xdr:nvSpPr>
      <xdr:spPr>
        <a:xfrm>
          <a:off x="9391727" y="716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135348</xdr:rowOff>
    </xdr:from>
    <xdr:ext cx="469744" cy="259045"/>
    <xdr:sp macro="" textlink="">
      <xdr:nvSpPr>
        <xdr:cNvPr id="138" name="n_2mainValue【道路】&#10;一人当たり延長"/>
        <xdr:cNvSpPr txBox="1"/>
      </xdr:nvSpPr>
      <xdr:spPr>
        <a:xfrm>
          <a:off x="8515427" y="716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135043</xdr:rowOff>
    </xdr:from>
    <xdr:ext cx="469744" cy="259045"/>
    <xdr:sp macro="" textlink="">
      <xdr:nvSpPr>
        <xdr:cNvPr id="139" name="n_3mainValue【道路】&#10;一人当たり延長"/>
        <xdr:cNvSpPr txBox="1"/>
      </xdr:nvSpPr>
      <xdr:spPr>
        <a:xfrm>
          <a:off x="7626427" y="716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7"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6350</xdr:rowOff>
    </xdr:from>
    <xdr:to>
      <xdr:col>6</xdr:col>
      <xdr:colOff>38100</xdr:colOff>
      <xdr:row>60</xdr:row>
      <xdr:rowOff>107950</xdr:rowOff>
    </xdr:to>
    <xdr:sp macro="" textlink="">
      <xdr:nvSpPr>
        <xdr:cNvPr id="172" name="フローチャート: 判断 171"/>
        <xdr:cNvSpPr/>
      </xdr:nvSpPr>
      <xdr:spPr>
        <a:xfrm>
          <a:off x="1079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129794</xdr:rowOff>
    </xdr:from>
    <xdr:to>
      <xdr:col>24</xdr:col>
      <xdr:colOff>114300</xdr:colOff>
      <xdr:row>58</xdr:row>
      <xdr:rowOff>59944</xdr:rowOff>
    </xdr:to>
    <xdr:sp macro="" textlink="">
      <xdr:nvSpPr>
        <xdr:cNvPr id="178" name="楕円 177"/>
        <xdr:cNvSpPr/>
      </xdr:nvSpPr>
      <xdr:spPr>
        <a:xfrm>
          <a:off x="45847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152671</xdr:rowOff>
    </xdr:from>
    <xdr:ext cx="405111" cy="259045"/>
    <xdr:sp macro="" textlink="">
      <xdr:nvSpPr>
        <xdr:cNvPr id="179" name="【橋りょう・トンネル】&#10;有形固定資産減価償却率該当値テキスト"/>
        <xdr:cNvSpPr txBox="1"/>
      </xdr:nvSpPr>
      <xdr:spPr>
        <a:xfrm>
          <a:off x="4673600" y="975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24638</xdr:rowOff>
    </xdr:from>
    <xdr:to>
      <xdr:col>20</xdr:col>
      <xdr:colOff>38100</xdr:colOff>
      <xdr:row>58</xdr:row>
      <xdr:rowOff>126238</xdr:rowOff>
    </xdr:to>
    <xdr:sp macro="" textlink="">
      <xdr:nvSpPr>
        <xdr:cNvPr id="180" name="楕円 179"/>
        <xdr:cNvSpPr/>
      </xdr:nvSpPr>
      <xdr:spPr>
        <a:xfrm>
          <a:off x="3746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xdr:rowOff>
    </xdr:from>
    <xdr:to>
      <xdr:col>24</xdr:col>
      <xdr:colOff>63500</xdr:colOff>
      <xdr:row>58</xdr:row>
      <xdr:rowOff>75438</xdr:rowOff>
    </xdr:to>
    <xdr:cxnSp macro="">
      <xdr:nvCxnSpPr>
        <xdr:cNvPr id="181" name="直線コネクタ 180"/>
        <xdr:cNvCxnSpPr/>
      </xdr:nvCxnSpPr>
      <xdr:spPr>
        <a:xfrm flipV="1">
          <a:off x="3797300" y="995324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68072</xdr:rowOff>
    </xdr:from>
    <xdr:to>
      <xdr:col>15</xdr:col>
      <xdr:colOff>101600</xdr:colOff>
      <xdr:row>58</xdr:row>
      <xdr:rowOff>169672</xdr:rowOff>
    </xdr:to>
    <xdr:sp macro="" textlink="">
      <xdr:nvSpPr>
        <xdr:cNvPr id="182" name="楕円 181"/>
        <xdr:cNvSpPr/>
      </xdr:nvSpPr>
      <xdr:spPr>
        <a:xfrm>
          <a:off x="2857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75438</xdr:rowOff>
    </xdr:from>
    <xdr:to>
      <xdr:col>19</xdr:col>
      <xdr:colOff>177800</xdr:colOff>
      <xdr:row>58</xdr:row>
      <xdr:rowOff>118872</xdr:rowOff>
    </xdr:to>
    <xdr:cxnSp macro="">
      <xdr:nvCxnSpPr>
        <xdr:cNvPr id="183" name="直線コネクタ 182"/>
        <xdr:cNvCxnSpPr/>
      </xdr:nvCxnSpPr>
      <xdr:spPr>
        <a:xfrm flipV="1">
          <a:off x="2908300" y="100195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184" name="楕円 183"/>
        <xdr:cNvSpPr/>
      </xdr:nvSpPr>
      <xdr:spPr>
        <a:xfrm>
          <a:off x="1968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91440</xdr:rowOff>
    </xdr:from>
    <xdr:to>
      <xdr:col>15</xdr:col>
      <xdr:colOff>50800</xdr:colOff>
      <xdr:row>58</xdr:row>
      <xdr:rowOff>118872</xdr:rowOff>
    </xdr:to>
    <xdr:cxnSp macro="">
      <xdr:nvCxnSpPr>
        <xdr:cNvPr id="185" name="直線コネクタ 184"/>
        <xdr:cNvCxnSpPr/>
      </xdr:nvCxnSpPr>
      <xdr:spPr>
        <a:xfrm>
          <a:off x="2019300" y="100355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86"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87"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88"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189" name="n_4aveValue【橋りょう・トンネル】&#10;有形固定資産減価償却率"/>
        <xdr:cNvSpPr txBox="1"/>
      </xdr:nvSpPr>
      <xdr:spPr>
        <a:xfrm>
          <a:off x="927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142765</xdr:rowOff>
    </xdr:from>
    <xdr:ext cx="405111" cy="259045"/>
    <xdr:sp macro="" textlink="">
      <xdr:nvSpPr>
        <xdr:cNvPr id="190" name="n_1mainValue【橋りょう・トンネル】&#10;有形固定資産減価償却率"/>
        <xdr:cNvSpPr txBox="1"/>
      </xdr:nvSpPr>
      <xdr:spPr>
        <a:xfrm>
          <a:off x="3582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14749</xdr:rowOff>
    </xdr:from>
    <xdr:ext cx="405111" cy="259045"/>
    <xdr:sp macro="" textlink="">
      <xdr:nvSpPr>
        <xdr:cNvPr id="191" name="n_2mainValue【橋りょう・トンネル】&#10;有形固定資産減価償却率"/>
        <xdr:cNvSpPr txBox="1"/>
      </xdr:nvSpPr>
      <xdr:spPr>
        <a:xfrm>
          <a:off x="2705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158767</xdr:rowOff>
    </xdr:from>
    <xdr:ext cx="405111" cy="259045"/>
    <xdr:sp macro="" textlink="">
      <xdr:nvSpPr>
        <xdr:cNvPr id="192" name="n_3mainValue【橋りょう・トンネル】&#10;有形固定資産減価償却率"/>
        <xdr:cNvSpPr txBox="1"/>
      </xdr:nvSpPr>
      <xdr:spPr>
        <a:xfrm>
          <a:off x="1816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21"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96628</xdr:rowOff>
    </xdr:from>
    <xdr:to>
      <xdr:col>36</xdr:col>
      <xdr:colOff>165100</xdr:colOff>
      <xdr:row>61</xdr:row>
      <xdr:rowOff>26778</xdr:rowOff>
    </xdr:to>
    <xdr:sp macro="" textlink="">
      <xdr:nvSpPr>
        <xdr:cNvPr id="226" name="フローチャート: 判断 225"/>
        <xdr:cNvSpPr/>
      </xdr:nvSpPr>
      <xdr:spPr>
        <a:xfrm>
          <a:off x="6921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171224</xdr:rowOff>
    </xdr:from>
    <xdr:to>
      <xdr:col>55</xdr:col>
      <xdr:colOff>50800</xdr:colOff>
      <xdr:row>64</xdr:row>
      <xdr:rowOff>101374</xdr:rowOff>
    </xdr:to>
    <xdr:sp macro="" textlink="">
      <xdr:nvSpPr>
        <xdr:cNvPr id="232" name="楕円 231"/>
        <xdr:cNvSpPr/>
      </xdr:nvSpPr>
      <xdr:spPr>
        <a:xfrm>
          <a:off x="10426700" y="109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86151</xdr:rowOff>
    </xdr:from>
    <xdr:ext cx="469744" cy="259045"/>
    <xdr:sp macro="" textlink="">
      <xdr:nvSpPr>
        <xdr:cNvPr id="233" name="【橋りょう・トンネル】&#10;一人当たり有形固定資産（償却資産）額該当値テキスト"/>
        <xdr:cNvSpPr txBox="1"/>
      </xdr:nvSpPr>
      <xdr:spPr>
        <a:xfrm>
          <a:off x="10515600" y="1088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1104</xdr:rowOff>
    </xdr:from>
    <xdr:to>
      <xdr:col>50</xdr:col>
      <xdr:colOff>165100</xdr:colOff>
      <xdr:row>64</xdr:row>
      <xdr:rowOff>102704</xdr:rowOff>
    </xdr:to>
    <xdr:sp macro="" textlink="">
      <xdr:nvSpPr>
        <xdr:cNvPr id="234" name="楕円 233"/>
        <xdr:cNvSpPr/>
      </xdr:nvSpPr>
      <xdr:spPr>
        <a:xfrm>
          <a:off x="9588500" y="109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50574</xdr:rowOff>
    </xdr:from>
    <xdr:to>
      <xdr:col>55</xdr:col>
      <xdr:colOff>0</xdr:colOff>
      <xdr:row>64</xdr:row>
      <xdr:rowOff>51904</xdr:rowOff>
    </xdr:to>
    <xdr:cxnSp macro="">
      <xdr:nvCxnSpPr>
        <xdr:cNvPr id="235" name="直線コネクタ 234"/>
        <xdr:cNvCxnSpPr/>
      </xdr:nvCxnSpPr>
      <xdr:spPr>
        <a:xfrm flipV="1">
          <a:off x="9639300" y="11023374"/>
          <a:ext cx="8382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2757</xdr:rowOff>
    </xdr:from>
    <xdr:to>
      <xdr:col>46</xdr:col>
      <xdr:colOff>38100</xdr:colOff>
      <xdr:row>64</xdr:row>
      <xdr:rowOff>104357</xdr:rowOff>
    </xdr:to>
    <xdr:sp macro="" textlink="">
      <xdr:nvSpPr>
        <xdr:cNvPr id="236" name="楕円 235"/>
        <xdr:cNvSpPr/>
      </xdr:nvSpPr>
      <xdr:spPr>
        <a:xfrm>
          <a:off x="8699500" y="109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51904</xdr:rowOff>
    </xdr:from>
    <xdr:to>
      <xdr:col>50</xdr:col>
      <xdr:colOff>114300</xdr:colOff>
      <xdr:row>64</xdr:row>
      <xdr:rowOff>53557</xdr:rowOff>
    </xdr:to>
    <xdr:cxnSp macro="">
      <xdr:nvCxnSpPr>
        <xdr:cNvPr id="237" name="直線コネクタ 236"/>
        <xdr:cNvCxnSpPr/>
      </xdr:nvCxnSpPr>
      <xdr:spPr>
        <a:xfrm flipV="1">
          <a:off x="8750300" y="11024704"/>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2769</xdr:rowOff>
    </xdr:from>
    <xdr:to>
      <xdr:col>41</xdr:col>
      <xdr:colOff>101600</xdr:colOff>
      <xdr:row>64</xdr:row>
      <xdr:rowOff>104369</xdr:rowOff>
    </xdr:to>
    <xdr:sp macro="" textlink="">
      <xdr:nvSpPr>
        <xdr:cNvPr id="238" name="楕円 237"/>
        <xdr:cNvSpPr/>
      </xdr:nvSpPr>
      <xdr:spPr>
        <a:xfrm>
          <a:off x="7810500" y="109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53557</xdr:rowOff>
    </xdr:from>
    <xdr:to>
      <xdr:col>45</xdr:col>
      <xdr:colOff>177800</xdr:colOff>
      <xdr:row>64</xdr:row>
      <xdr:rowOff>53569</xdr:rowOff>
    </xdr:to>
    <xdr:cxnSp macro="">
      <xdr:nvCxnSpPr>
        <xdr:cNvPr id="239" name="直線コネクタ 238"/>
        <xdr:cNvCxnSpPr/>
      </xdr:nvCxnSpPr>
      <xdr:spPr>
        <a:xfrm flipV="1">
          <a:off x="7861300" y="11026357"/>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40"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41"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42"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43305</xdr:rowOff>
    </xdr:from>
    <xdr:ext cx="599010" cy="259045"/>
    <xdr:sp macro="" textlink="">
      <xdr:nvSpPr>
        <xdr:cNvPr id="243" name="n_4aveValue【橋りょう・トンネル】&#10;一人当たり有形固定資産（償却資産）額"/>
        <xdr:cNvSpPr txBox="1"/>
      </xdr:nvSpPr>
      <xdr:spPr>
        <a:xfrm>
          <a:off x="6672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93831</xdr:rowOff>
    </xdr:from>
    <xdr:ext cx="469744" cy="259045"/>
    <xdr:sp macro="" textlink="">
      <xdr:nvSpPr>
        <xdr:cNvPr id="244" name="n_1mainValue【橋りょう・トンネル】&#10;一人当たり有形固定資産（償却資産）額"/>
        <xdr:cNvSpPr txBox="1"/>
      </xdr:nvSpPr>
      <xdr:spPr>
        <a:xfrm>
          <a:off x="9391728" y="1106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95484</xdr:rowOff>
    </xdr:from>
    <xdr:ext cx="469744" cy="259045"/>
    <xdr:sp macro="" textlink="">
      <xdr:nvSpPr>
        <xdr:cNvPr id="245" name="n_2mainValue【橋りょう・トンネル】&#10;一人当たり有形固定資産（償却資産）額"/>
        <xdr:cNvSpPr txBox="1"/>
      </xdr:nvSpPr>
      <xdr:spPr>
        <a:xfrm>
          <a:off x="8515428" y="110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95496</xdr:rowOff>
    </xdr:from>
    <xdr:ext cx="469744" cy="259045"/>
    <xdr:sp macro="" textlink="">
      <xdr:nvSpPr>
        <xdr:cNvPr id="246" name="n_3mainValue【橋りょう・トンネル】&#10;一人当たり有形固定資産（償却資産）額"/>
        <xdr:cNvSpPr txBox="1"/>
      </xdr:nvSpPr>
      <xdr:spPr>
        <a:xfrm>
          <a:off x="7626428" y="110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1" name="フローチャート: 判断 280"/>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87" name="楕円 286"/>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288" name="【公営住宅】&#10;有形固定資産減価償却率該当値テキスト"/>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89" name="楕円 288"/>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80011</xdr:rowOff>
    </xdr:to>
    <xdr:cxnSp macro="">
      <xdr:nvCxnSpPr>
        <xdr:cNvPr id="290" name="直線コネクタ 289"/>
        <xdr:cNvCxnSpPr/>
      </xdr:nvCxnSpPr>
      <xdr:spPr>
        <a:xfrm>
          <a:off x="3797300" y="142684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291" name="楕円 290"/>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38100</xdr:rowOff>
    </xdr:to>
    <xdr:cxnSp macro="">
      <xdr:nvCxnSpPr>
        <xdr:cNvPr id="292" name="直線コネクタ 291"/>
        <xdr:cNvCxnSpPr/>
      </xdr:nvCxnSpPr>
      <xdr:spPr>
        <a:xfrm>
          <a:off x="2908300" y="14226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293" name="楕円 292"/>
        <xdr:cNvSpPr/>
      </xdr:nvSpPr>
      <xdr:spPr>
        <a:xfrm>
          <a:off x="1968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123825</xdr:rowOff>
    </xdr:from>
    <xdr:to>
      <xdr:col>15</xdr:col>
      <xdr:colOff>50800</xdr:colOff>
      <xdr:row>82</xdr:row>
      <xdr:rowOff>167639</xdr:rowOff>
    </xdr:to>
    <xdr:cxnSp macro="">
      <xdr:nvCxnSpPr>
        <xdr:cNvPr id="294" name="直線コネクタ 293"/>
        <xdr:cNvCxnSpPr/>
      </xdr:nvCxnSpPr>
      <xdr:spPr>
        <a:xfrm>
          <a:off x="2019300" y="141827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95" name="n_1aveValue【公営住宅】&#10;有形固定資産減価償却率"/>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96"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98"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299" name="n_1main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00" name="n_2mainValue【公営住宅】&#10;有形固定資産減価償却率"/>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01" name="n_3main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26"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331" name="フローチャート: 判断 330"/>
        <xdr:cNvSpPr/>
      </xdr:nvSpPr>
      <xdr:spPr>
        <a:xfrm>
          <a:off x="6921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37" name="楕円 336"/>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119397</xdr:rowOff>
    </xdr:from>
    <xdr:ext cx="469744" cy="259045"/>
    <xdr:sp macro="" textlink="">
      <xdr:nvSpPr>
        <xdr:cNvPr id="338" name="【公営住宅】&#10;一人当たり面積該当値テキスト"/>
        <xdr:cNvSpPr txBox="1"/>
      </xdr:nvSpPr>
      <xdr:spPr>
        <a:xfrm>
          <a:off x="10515600"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32449</xdr:rowOff>
    </xdr:from>
    <xdr:to>
      <xdr:col>50</xdr:col>
      <xdr:colOff>165100</xdr:colOff>
      <xdr:row>85</xdr:row>
      <xdr:rowOff>134049</xdr:rowOff>
    </xdr:to>
    <xdr:sp macro="" textlink="">
      <xdr:nvSpPr>
        <xdr:cNvPr id="339" name="楕円 338"/>
        <xdr:cNvSpPr/>
      </xdr:nvSpPr>
      <xdr:spPr>
        <a:xfrm>
          <a:off x="9588500" y="146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83249</xdr:rowOff>
    </xdr:from>
    <xdr:to>
      <xdr:col>55</xdr:col>
      <xdr:colOff>0</xdr:colOff>
      <xdr:row>85</xdr:row>
      <xdr:rowOff>83820</xdr:rowOff>
    </xdr:to>
    <xdr:cxnSp macro="">
      <xdr:nvCxnSpPr>
        <xdr:cNvPr id="340" name="直線コネクタ 339"/>
        <xdr:cNvCxnSpPr/>
      </xdr:nvCxnSpPr>
      <xdr:spPr>
        <a:xfrm>
          <a:off x="9639300" y="1465649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32449</xdr:rowOff>
    </xdr:from>
    <xdr:to>
      <xdr:col>46</xdr:col>
      <xdr:colOff>38100</xdr:colOff>
      <xdr:row>85</xdr:row>
      <xdr:rowOff>134049</xdr:rowOff>
    </xdr:to>
    <xdr:sp macro="" textlink="">
      <xdr:nvSpPr>
        <xdr:cNvPr id="341" name="楕円 340"/>
        <xdr:cNvSpPr/>
      </xdr:nvSpPr>
      <xdr:spPr>
        <a:xfrm>
          <a:off x="8699500" y="146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83249</xdr:rowOff>
    </xdr:from>
    <xdr:to>
      <xdr:col>50</xdr:col>
      <xdr:colOff>114300</xdr:colOff>
      <xdr:row>85</xdr:row>
      <xdr:rowOff>83249</xdr:rowOff>
    </xdr:to>
    <xdr:cxnSp macro="">
      <xdr:nvCxnSpPr>
        <xdr:cNvPr id="342" name="直線コネクタ 341"/>
        <xdr:cNvCxnSpPr/>
      </xdr:nvCxnSpPr>
      <xdr:spPr>
        <a:xfrm>
          <a:off x="8750300" y="14656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32449</xdr:rowOff>
    </xdr:from>
    <xdr:to>
      <xdr:col>41</xdr:col>
      <xdr:colOff>101600</xdr:colOff>
      <xdr:row>85</xdr:row>
      <xdr:rowOff>134049</xdr:rowOff>
    </xdr:to>
    <xdr:sp macro="" textlink="">
      <xdr:nvSpPr>
        <xdr:cNvPr id="343" name="楕円 342"/>
        <xdr:cNvSpPr/>
      </xdr:nvSpPr>
      <xdr:spPr>
        <a:xfrm>
          <a:off x="7810500" y="146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83249</xdr:rowOff>
    </xdr:from>
    <xdr:to>
      <xdr:col>45</xdr:col>
      <xdr:colOff>177800</xdr:colOff>
      <xdr:row>85</xdr:row>
      <xdr:rowOff>83249</xdr:rowOff>
    </xdr:to>
    <xdr:cxnSp macro="">
      <xdr:nvCxnSpPr>
        <xdr:cNvPr id="344" name="直線コネクタ 343"/>
        <xdr:cNvCxnSpPr/>
      </xdr:nvCxnSpPr>
      <xdr:spPr>
        <a:xfrm>
          <a:off x="7861300" y="14656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45"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46"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47"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161434</xdr:rowOff>
    </xdr:from>
    <xdr:ext cx="469744" cy="259045"/>
    <xdr:sp macro="" textlink="">
      <xdr:nvSpPr>
        <xdr:cNvPr id="348" name="n_4aveValue【公営住宅】&#10;一人当たり面積"/>
        <xdr:cNvSpPr txBox="1"/>
      </xdr:nvSpPr>
      <xdr:spPr>
        <a:xfrm>
          <a:off x="6737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125176</xdr:rowOff>
    </xdr:from>
    <xdr:ext cx="469744" cy="259045"/>
    <xdr:sp macro="" textlink="">
      <xdr:nvSpPr>
        <xdr:cNvPr id="349" name="n_1mainValue【公営住宅】&#10;一人当たり面積"/>
        <xdr:cNvSpPr txBox="1"/>
      </xdr:nvSpPr>
      <xdr:spPr>
        <a:xfrm>
          <a:off x="9391727" y="1469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125176</xdr:rowOff>
    </xdr:from>
    <xdr:ext cx="469744" cy="259045"/>
    <xdr:sp macro="" textlink="">
      <xdr:nvSpPr>
        <xdr:cNvPr id="350" name="n_2mainValue【公営住宅】&#10;一人当たり面積"/>
        <xdr:cNvSpPr txBox="1"/>
      </xdr:nvSpPr>
      <xdr:spPr>
        <a:xfrm>
          <a:off x="8515427" y="1469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125176</xdr:rowOff>
    </xdr:from>
    <xdr:ext cx="469744" cy="259045"/>
    <xdr:sp macro="" textlink="">
      <xdr:nvSpPr>
        <xdr:cNvPr id="351" name="n_3mainValue【公営住宅】&#10;一人当たり面積"/>
        <xdr:cNvSpPr txBox="1"/>
      </xdr:nvSpPr>
      <xdr:spPr>
        <a:xfrm>
          <a:off x="7626427" y="1469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92" name="直線コネクタ 391"/>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93"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94" name="直線コネクタ 393"/>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6" name="直線コネクタ 39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97" name="【認定こども園・幼稚園・保育所】&#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8" name="フローチャート: 判断 397"/>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99" name="フローチャート: 判断 398"/>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0" name="フローチャート: 判断 399"/>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01" name="フローチャート: 判断 400"/>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02" name="フローチャート: 判断 401"/>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408" name="楕円 407"/>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71137</xdr:rowOff>
    </xdr:from>
    <xdr:ext cx="405111" cy="259045"/>
    <xdr:sp macro="" textlink="">
      <xdr:nvSpPr>
        <xdr:cNvPr id="409" name="【認定こども園・幼稚園・保育所】&#10;有形固定資産減価償却率該当値テキスト"/>
        <xdr:cNvSpPr txBox="1"/>
      </xdr:nvSpPr>
      <xdr:spPr>
        <a:xfrm>
          <a:off x="16357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xdr:rowOff>
    </xdr:from>
    <xdr:to>
      <xdr:col>81</xdr:col>
      <xdr:colOff>101600</xdr:colOff>
      <xdr:row>35</xdr:row>
      <xdr:rowOff>106045</xdr:rowOff>
    </xdr:to>
    <xdr:sp macro="" textlink="">
      <xdr:nvSpPr>
        <xdr:cNvPr id="410" name="楕円 409"/>
        <xdr:cNvSpPr/>
      </xdr:nvSpPr>
      <xdr:spPr>
        <a:xfrm>
          <a:off x="154305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55245</xdr:rowOff>
    </xdr:from>
    <xdr:to>
      <xdr:col>85</xdr:col>
      <xdr:colOff>127000</xdr:colOff>
      <xdr:row>35</xdr:row>
      <xdr:rowOff>99060</xdr:rowOff>
    </xdr:to>
    <xdr:cxnSp macro="">
      <xdr:nvCxnSpPr>
        <xdr:cNvPr id="411" name="直線コネクタ 410"/>
        <xdr:cNvCxnSpPr/>
      </xdr:nvCxnSpPr>
      <xdr:spPr>
        <a:xfrm>
          <a:off x="15481300" y="60559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139700</xdr:rowOff>
    </xdr:from>
    <xdr:to>
      <xdr:col>76</xdr:col>
      <xdr:colOff>165100</xdr:colOff>
      <xdr:row>35</xdr:row>
      <xdr:rowOff>69850</xdr:rowOff>
    </xdr:to>
    <xdr:sp macro="" textlink="">
      <xdr:nvSpPr>
        <xdr:cNvPr id="412" name="楕円 411"/>
        <xdr:cNvSpPr/>
      </xdr:nvSpPr>
      <xdr:spPr>
        <a:xfrm>
          <a:off x="14541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19050</xdr:rowOff>
    </xdr:from>
    <xdr:to>
      <xdr:col>81</xdr:col>
      <xdr:colOff>50800</xdr:colOff>
      <xdr:row>35</xdr:row>
      <xdr:rowOff>55245</xdr:rowOff>
    </xdr:to>
    <xdr:cxnSp macro="">
      <xdr:nvCxnSpPr>
        <xdr:cNvPr id="413" name="直線コネクタ 412"/>
        <xdr:cNvCxnSpPr/>
      </xdr:nvCxnSpPr>
      <xdr:spPr>
        <a:xfrm>
          <a:off x="14592300" y="6019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103505</xdr:rowOff>
    </xdr:from>
    <xdr:to>
      <xdr:col>72</xdr:col>
      <xdr:colOff>38100</xdr:colOff>
      <xdr:row>35</xdr:row>
      <xdr:rowOff>33655</xdr:rowOff>
    </xdr:to>
    <xdr:sp macro="" textlink="">
      <xdr:nvSpPr>
        <xdr:cNvPr id="414" name="楕円 413"/>
        <xdr:cNvSpPr/>
      </xdr:nvSpPr>
      <xdr:spPr>
        <a:xfrm>
          <a:off x="13652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154305</xdr:rowOff>
    </xdr:from>
    <xdr:to>
      <xdr:col>76</xdr:col>
      <xdr:colOff>114300</xdr:colOff>
      <xdr:row>35</xdr:row>
      <xdr:rowOff>19050</xdr:rowOff>
    </xdr:to>
    <xdr:cxnSp macro="">
      <xdr:nvCxnSpPr>
        <xdr:cNvPr id="415" name="直線コネクタ 414"/>
        <xdr:cNvCxnSpPr/>
      </xdr:nvCxnSpPr>
      <xdr:spPr>
        <a:xfrm>
          <a:off x="13703300" y="5983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16" name="n_1aveValue【認定こども園・幼稚園・保育所】&#10;有形固定資産減価償却率"/>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17"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99077</xdr:rowOff>
    </xdr:from>
    <xdr:ext cx="405111" cy="259045"/>
    <xdr:sp macro="" textlink="">
      <xdr:nvSpPr>
        <xdr:cNvPr id="418" name="n_3aveValue【認定こども園・幼稚園・保育所】&#10;有形固定資産減価償却率"/>
        <xdr:cNvSpPr txBox="1"/>
      </xdr:nvSpPr>
      <xdr:spPr>
        <a:xfrm>
          <a:off x="13500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19" name="n_4aveValue【認定こども園・幼稚園・保育所】&#10;有形固定資産減価償却率"/>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122572</xdr:rowOff>
    </xdr:from>
    <xdr:ext cx="405111" cy="259045"/>
    <xdr:sp macro="" textlink="">
      <xdr:nvSpPr>
        <xdr:cNvPr id="420" name="n_1mainValue【認定こども園・幼稚園・保育所】&#10;有形固定資産減価償却率"/>
        <xdr:cNvSpPr txBox="1"/>
      </xdr:nvSpPr>
      <xdr:spPr>
        <a:xfrm>
          <a:off x="15266044" y="57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86377</xdr:rowOff>
    </xdr:from>
    <xdr:ext cx="405111" cy="259045"/>
    <xdr:sp macro="" textlink="">
      <xdr:nvSpPr>
        <xdr:cNvPr id="421" name="n_2mainValue【認定こども園・幼稚園・保育所】&#10;有形固定資産減価償却率"/>
        <xdr:cNvSpPr txBox="1"/>
      </xdr:nvSpPr>
      <xdr:spPr>
        <a:xfrm>
          <a:off x="14389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50182</xdr:rowOff>
    </xdr:from>
    <xdr:ext cx="405111" cy="259045"/>
    <xdr:sp macro="" textlink="">
      <xdr:nvSpPr>
        <xdr:cNvPr id="422" name="n_3mainValue【認定こども園・幼稚園・保育所】&#10;有形固定資産減価償却率"/>
        <xdr:cNvSpPr txBox="1"/>
      </xdr:nvSpPr>
      <xdr:spPr>
        <a:xfrm>
          <a:off x="1350074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46" name="直線コネクタ 445"/>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49"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0" name="直線コネクタ 449"/>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1"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2" name="フローチャート: 判断 451"/>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53" name="フローチャート: 判断 452"/>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54" name="フローチャート: 判断 453"/>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5" name="フローチャート: 判断 454"/>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56" name="フローチャート: 判断 455"/>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62" name="楕円 461"/>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63" name="【認定こども園・幼稚園・保育所】&#10;一人当たり面積該当値テキスト"/>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64" name="楕円 463"/>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91440</xdr:rowOff>
    </xdr:to>
    <xdr:cxnSp macro="">
      <xdr:nvCxnSpPr>
        <xdr:cNvPr id="465" name="直線コネクタ 464"/>
        <xdr:cNvCxnSpPr/>
      </xdr:nvCxnSpPr>
      <xdr:spPr>
        <a:xfrm flipV="1">
          <a:off x="21323300" y="6941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466" name="楕円 465"/>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91440</xdr:rowOff>
    </xdr:to>
    <xdr:cxnSp macro="">
      <xdr:nvCxnSpPr>
        <xdr:cNvPr id="467" name="直線コネクタ 466"/>
        <xdr:cNvCxnSpPr/>
      </xdr:nvCxnSpPr>
      <xdr:spPr>
        <a:xfrm>
          <a:off x="20434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468" name="楕円 467"/>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83820</xdr:rowOff>
    </xdr:from>
    <xdr:to>
      <xdr:col>107</xdr:col>
      <xdr:colOff>50800</xdr:colOff>
      <xdr:row>40</xdr:row>
      <xdr:rowOff>83820</xdr:rowOff>
    </xdr:to>
    <xdr:cxnSp macro="">
      <xdr:nvCxnSpPr>
        <xdr:cNvPr id="469" name="直線コネクタ 468"/>
        <xdr:cNvCxnSpPr/>
      </xdr:nvCxnSpPr>
      <xdr:spPr>
        <a:xfrm>
          <a:off x="19545300" y="694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70"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71"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72"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473" name="n_4ave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474"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475" name="n_2mainValue【認定こども園・幼稚園・保育所】&#10;一人当たり面積"/>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476" name="n_3mainValue【認定こども園・幼稚園・保育所】&#10;一人当たり面積"/>
        <xdr:cNvSpPr txBox="1"/>
      </xdr:nvSpPr>
      <xdr:spPr>
        <a:xfrm>
          <a:off x="19310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01" name="直線コネクタ 500"/>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02"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3" name="直線コネクタ 502"/>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04"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05" name="直線コネクタ 504"/>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06"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07" name="フローチャート: 判断 506"/>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8" name="フローチャート: 判断 50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9" name="フローチャート: 判断 508"/>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10" name="フローチャート: 判断 509"/>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511" name="フローチャート: 判断 510"/>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59690</xdr:rowOff>
    </xdr:from>
    <xdr:to>
      <xdr:col>85</xdr:col>
      <xdr:colOff>177800</xdr:colOff>
      <xdr:row>62</xdr:row>
      <xdr:rowOff>161290</xdr:rowOff>
    </xdr:to>
    <xdr:sp macro="" textlink="">
      <xdr:nvSpPr>
        <xdr:cNvPr id="517" name="楕円 516"/>
        <xdr:cNvSpPr/>
      </xdr:nvSpPr>
      <xdr:spPr>
        <a:xfrm>
          <a:off x="16268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38117</xdr:rowOff>
    </xdr:from>
    <xdr:ext cx="405111" cy="259045"/>
    <xdr:sp macro="" textlink="">
      <xdr:nvSpPr>
        <xdr:cNvPr id="518" name="【学校施設】&#10;有形固定資産減価償却率該当値テキスト"/>
        <xdr:cNvSpPr txBox="1"/>
      </xdr:nvSpPr>
      <xdr:spPr>
        <a:xfrm>
          <a:off x="163576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44450</xdr:rowOff>
    </xdr:from>
    <xdr:to>
      <xdr:col>81</xdr:col>
      <xdr:colOff>101600</xdr:colOff>
      <xdr:row>62</xdr:row>
      <xdr:rowOff>146050</xdr:rowOff>
    </xdr:to>
    <xdr:sp macro="" textlink="">
      <xdr:nvSpPr>
        <xdr:cNvPr id="519" name="楕円 518"/>
        <xdr:cNvSpPr/>
      </xdr:nvSpPr>
      <xdr:spPr>
        <a:xfrm>
          <a:off x="1543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95250</xdr:rowOff>
    </xdr:from>
    <xdr:to>
      <xdr:col>85</xdr:col>
      <xdr:colOff>127000</xdr:colOff>
      <xdr:row>62</xdr:row>
      <xdr:rowOff>110490</xdr:rowOff>
    </xdr:to>
    <xdr:cxnSp macro="">
      <xdr:nvCxnSpPr>
        <xdr:cNvPr id="520" name="直線コネクタ 519"/>
        <xdr:cNvCxnSpPr/>
      </xdr:nvCxnSpPr>
      <xdr:spPr>
        <a:xfrm>
          <a:off x="15481300" y="107251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21590</xdr:rowOff>
    </xdr:from>
    <xdr:to>
      <xdr:col>76</xdr:col>
      <xdr:colOff>165100</xdr:colOff>
      <xdr:row>62</xdr:row>
      <xdr:rowOff>123190</xdr:rowOff>
    </xdr:to>
    <xdr:sp macro="" textlink="">
      <xdr:nvSpPr>
        <xdr:cNvPr id="521" name="楕円 520"/>
        <xdr:cNvSpPr/>
      </xdr:nvSpPr>
      <xdr:spPr>
        <a:xfrm>
          <a:off x="1454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72390</xdr:rowOff>
    </xdr:from>
    <xdr:to>
      <xdr:col>81</xdr:col>
      <xdr:colOff>50800</xdr:colOff>
      <xdr:row>62</xdr:row>
      <xdr:rowOff>95250</xdr:rowOff>
    </xdr:to>
    <xdr:cxnSp macro="">
      <xdr:nvCxnSpPr>
        <xdr:cNvPr id="522" name="直線コネクタ 521"/>
        <xdr:cNvCxnSpPr/>
      </xdr:nvCxnSpPr>
      <xdr:spPr>
        <a:xfrm>
          <a:off x="14592300" y="10702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23" name="楕円 522"/>
        <xdr:cNvSpPr/>
      </xdr:nvSpPr>
      <xdr:spPr>
        <a:xfrm>
          <a:off x="1365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19050</xdr:rowOff>
    </xdr:from>
    <xdr:to>
      <xdr:col>76</xdr:col>
      <xdr:colOff>114300</xdr:colOff>
      <xdr:row>62</xdr:row>
      <xdr:rowOff>72390</xdr:rowOff>
    </xdr:to>
    <xdr:cxnSp macro="">
      <xdr:nvCxnSpPr>
        <xdr:cNvPr id="524" name="直線コネクタ 523"/>
        <xdr:cNvCxnSpPr/>
      </xdr:nvCxnSpPr>
      <xdr:spPr>
        <a:xfrm>
          <a:off x="13703300" y="106489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2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26"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27" name="n_3ave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28" name="n_4aveValue【学校施設】&#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137177</xdr:rowOff>
    </xdr:from>
    <xdr:ext cx="405111" cy="259045"/>
    <xdr:sp macro="" textlink="">
      <xdr:nvSpPr>
        <xdr:cNvPr id="529" name="n_1mainValue【学校施設】&#10;有形固定資産減価償却率"/>
        <xdr:cNvSpPr txBox="1"/>
      </xdr:nvSpPr>
      <xdr:spPr>
        <a:xfrm>
          <a:off x="15266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114317</xdr:rowOff>
    </xdr:from>
    <xdr:ext cx="405111" cy="259045"/>
    <xdr:sp macro="" textlink="">
      <xdr:nvSpPr>
        <xdr:cNvPr id="530" name="n_2mainValue【学校施設】&#10;有形固定資産減価償却率"/>
        <xdr:cNvSpPr txBox="1"/>
      </xdr:nvSpPr>
      <xdr:spPr>
        <a:xfrm>
          <a:off x="14389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531" name="n_3mainValue【学校施設】&#10;有形固定資産減価償却率"/>
        <xdr:cNvSpPr txBox="1"/>
      </xdr:nvSpPr>
      <xdr:spPr>
        <a:xfrm>
          <a:off x="13500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56" name="直線コネクタ 555"/>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57"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58" name="直線コネクタ 557"/>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59"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60" name="直線コネクタ 559"/>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61"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62" name="フローチャート: 判断 561"/>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63" name="フローチャート: 判断 562"/>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64" name="フローチャート: 判断 563"/>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65" name="フローチャート: 判断 56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124460</xdr:rowOff>
    </xdr:from>
    <xdr:to>
      <xdr:col>98</xdr:col>
      <xdr:colOff>38100</xdr:colOff>
      <xdr:row>61</xdr:row>
      <xdr:rowOff>54610</xdr:rowOff>
    </xdr:to>
    <xdr:sp macro="" textlink="">
      <xdr:nvSpPr>
        <xdr:cNvPr id="566" name="フローチャート: 判断 565"/>
        <xdr:cNvSpPr/>
      </xdr:nvSpPr>
      <xdr:spPr>
        <a:xfrm>
          <a:off x="1860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22860</xdr:rowOff>
    </xdr:from>
    <xdr:to>
      <xdr:col>116</xdr:col>
      <xdr:colOff>114300</xdr:colOff>
      <xdr:row>64</xdr:row>
      <xdr:rowOff>124460</xdr:rowOff>
    </xdr:to>
    <xdr:sp macro="" textlink="">
      <xdr:nvSpPr>
        <xdr:cNvPr id="572" name="楕円 571"/>
        <xdr:cNvSpPr/>
      </xdr:nvSpPr>
      <xdr:spPr>
        <a:xfrm>
          <a:off x="22110700" y="10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109237</xdr:rowOff>
    </xdr:from>
    <xdr:ext cx="469744" cy="259045"/>
    <xdr:sp macro="" textlink="">
      <xdr:nvSpPr>
        <xdr:cNvPr id="573" name="【学校施設】&#10;一人当たり面積該当値テキスト"/>
        <xdr:cNvSpPr txBox="1"/>
      </xdr:nvSpPr>
      <xdr:spPr>
        <a:xfrm>
          <a:off x="22199600" y="109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55880</xdr:rowOff>
    </xdr:from>
    <xdr:to>
      <xdr:col>112</xdr:col>
      <xdr:colOff>38100</xdr:colOff>
      <xdr:row>64</xdr:row>
      <xdr:rowOff>157480</xdr:rowOff>
    </xdr:to>
    <xdr:sp macro="" textlink="">
      <xdr:nvSpPr>
        <xdr:cNvPr id="574" name="楕円 573"/>
        <xdr:cNvSpPr/>
      </xdr:nvSpPr>
      <xdr:spPr>
        <a:xfrm>
          <a:off x="212725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73660</xdr:rowOff>
    </xdr:from>
    <xdr:to>
      <xdr:col>116</xdr:col>
      <xdr:colOff>63500</xdr:colOff>
      <xdr:row>64</xdr:row>
      <xdr:rowOff>106680</xdr:rowOff>
    </xdr:to>
    <xdr:cxnSp macro="">
      <xdr:nvCxnSpPr>
        <xdr:cNvPr id="575" name="直線コネクタ 574"/>
        <xdr:cNvCxnSpPr/>
      </xdr:nvCxnSpPr>
      <xdr:spPr>
        <a:xfrm flipV="1">
          <a:off x="21323300" y="1104646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45720</xdr:rowOff>
    </xdr:from>
    <xdr:to>
      <xdr:col>107</xdr:col>
      <xdr:colOff>101600</xdr:colOff>
      <xdr:row>64</xdr:row>
      <xdr:rowOff>147320</xdr:rowOff>
    </xdr:to>
    <xdr:sp macro="" textlink="">
      <xdr:nvSpPr>
        <xdr:cNvPr id="576" name="楕円 575"/>
        <xdr:cNvSpPr/>
      </xdr:nvSpPr>
      <xdr:spPr>
        <a:xfrm>
          <a:off x="20383500" y="110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96520</xdr:rowOff>
    </xdr:from>
    <xdr:to>
      <xdr:col>111</xdr:col>
      <xdr:colOff>177800</xdr:colOff>
      <xdr:row>64</xdr:row>
      <xdr:rowOff>106680</xdr:rowOff>
    </xdr:to>
    <xdr:cxnSp macro="">
      <xdr:nvCxnSpPr>
        <xdr:cNvPr id="577" name="直線コネクタ 576"/>
        <xdr:cNvCxnSpPr/>
      </xdr:nvCxnSpPr>
      <xdr:spPr>
        <a:xfrm>
          <a:off x="20434300" y="110693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36830</xdr:rowOff>
    </xdr:from>
    <xdr:to>
      <xdr:col>102</xdr:col>
      <xdr:colOff>165100</xdr:colOff>
      <xdr:row>64</xdr:row>
      <xdr:rowOff>138430</xdr:rowOff>
    </xdr:to>
    <xdr:sp macro="" textlink="">
      <xdr:nvSpPr>
        <xdr:cNvPr id="578" name="楕円 577"/>
        <xdr:cNvSpPr/>
      </xdr:nvSpPr>
      <xdr:spPr>
        <a:xfrm>
          <a:off x="194945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87630</xdr:rowOff>
    </xdr:from>
    <xdr:to>
      <xdr:col>107</xdr:col>
      <xdr:colOff>50800</xdr:colOff>
      <xdr:row>64</xdr:row>
      <xdr:rowOff>96520</xdr:rowOff>
    </xdr:to>
    <xdr:cxnSp macro="">
      <xdr:nvCxnSpPr>
        <xdr:cNvPr id="579" name="直線コネクタ 578"/>
        <xdr:cNvCxnSpPr/>
      </xdr:nvCxnSpPr>
      <xdr:spPr>
        <a:xfrm>
          <a:off x="19545300" y="110604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80"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81"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82"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71137</xdr:rowOff>
    </xdr:from>
    <xdr:ext cx="469744" cy="259045"/>
    <xdr:sp macro="" textlink="">
      <xdr:nvSpPr>
        <xdr:cNvPr id="583" name="n_4aveValue【学校施設】&#10;一人当たり面積"/>
        <xdr:cNvSpPr txBox="1"/>
      </xdr:nvSpPr>
      <xdr:spPr>
        <a:xfrm>
          <a:off x="184214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148607</xdr:rowOff>
    </xdr:from>
    <xdr:ext cx="469744" cy="259045"/>
    <xdr:sp macro="" textlink="">
      <xdr:nvSpPr>
        <xdr:cNvPr id="584" name="n_1mainValue【学校施設】&#10;一人当たり面積"/>
        <xdr:cNvSpPr txBox="1"/>
      </xdr:nvSpPr>
      <xdr:spPr>
        <a:xfrm>
          <a:off x="21075727" y="1112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138447</xdr:rowOff>
    </xdr:from>
    <xdr:ext cx="469744" cy="259045"/>
    <xdr:sp macro="" textlink="">
      <xdr:nvSpPr>
        <xdr:cNvPr id="585" name="n_2mainValue【学校施設】&#10;一人当たり面積"/>
        <xdr:cNvSpPr txBox="1"/>
      </xdr:nvSpPr>
      <xdr:spPr>
        <a:xfrm>
          <a:off x="20199427" y="1111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129557</xdr:rowOff>
    </xdr:from>
    <xdr:ext cx="469744" cy="259045"/>
    <xdr:sp macro="" textlink="">
      <xdr:nvSpPr>
        <xdr:cNvPr id="586" name="n_3mainValue【学校施設】&#10;一人当たり面積"/>
        <xdr:cNvSpPr txBox="1"/>
      </xdr:nvSpPr>
      <xdr:spPr>
        <a:xfrm>
          <a:off x="19310427" y="1110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8" name="直線コネクタ 5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9" name="テキスト ボックス 59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0" name="直線コネクタ 5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1" name="テキスト ボックス 6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2" name="直線コネクタ 6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3" name="テキスト ボックス 6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4" name="直線コネクタ 6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5" name="テキスト ボックス 6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6" name="直線コネクタ 6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7" name="テキスト ボックス 60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9" name="テキスト ボックス 60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11" name="直線コネクタ 610"/>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3" name="直線コネクタ 61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14"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15" name="直線コネクタ 614"/>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16"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17" name="フローチャート: 判断 616"/>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18" name="フローチャート: 判断 617"/>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19" name="フローチャート: 判断 618"/>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20" name="フローチャート: 判断 619"/>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21" name="フローチャート: 判断 620"/>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27" name="楕円 626"/>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628" name="【児童館】&#10;有形固定資産減価償却率該当値テキスト"/>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629" name="楕円 628"/>
        <xdr:cNvSpPr/>
      </xdr:nvSpPr>
      <xdr:spPr>
        <a:xfrm>
          <a:off x="1543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160020</xdr:rowOff>
    </xdr:from>
    <xdr:to>
      <xdr:col>85</xdr:col>
      <xdr:colOff>127000</xdr:colOff>
      <xdr:row>83</xdr:row>
      <xdr:rowOff>26670</xdr:rowOff>
    </xdr:to>
    <xdr:cxnSp macro="">
      <xdr:nvCxnSpPr>
        <xdr:cNvPr id="630" name="直線コネクタ 629"/>
        <xdr:cNvCxnSpPr/>
      </xdr:nvCxnSpPr>
      <xdr:spPr>
        <a:xfrm>
          <a:off x="15481300" y="14218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99695</xdr:rowOff>
    </xdr:from>
    <xdr:to>
      <xdr:col>76</xdr:col>
      <xdr:colOff>165100</xdr:colOff>
      <xdr:row>83</xdr:row>
      <xdr:rowOff>29845</xdr:rowOff>
    </xdr:to>
    <xdr:sp macro="" textlink="">
      <xdr:nvSpPr>
        <xdr:cNvPr id="631" name="楕円 630"/>
        <xdr:cNvSpPr/>
      </xdr:nvSpPr>
      <xdr:spPr>
        <a:xfrm>
          <a:off x="14541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150495</xdr:rowOff>
    </xdr:from>
    <xdr:to>
      <xdr:col>81</xdr:col>
      <xdr:colOff>50800</xdr:colOff>
      <xdr:row>82</xdr:row>
      <xdr:rowOff>160020</xdr:rowOff>
    </xdr:to>
    <xdr:cxnSp macro="">
      <xdr:nvCxnSpPr>
        <xdr:cNvPr id="632" name="直線コネクタ 631"/>
        <xdr:cNvCxnSpPr/>
      </xdr:nvCxnSpPr>
      <xdr:spPr>
        <a:xfrm>
          <a:off x="14592300" y="142093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78739</xdr:rowOff>
    </xdr:from>
    <xdr:to>
      <xdr:col>72</xdr:col>
      <xdr:colOff>38100</xdr:colOff>
      <xdr:row>83</xdr:row>
      <xdr:rowOff>8889</xdr:rowOff>
    </xdr:to>
    <xdr:sp macro="" textlink="">
      <xdr:nvSpPr>
        <xdr:cNvPr id="633" name="楕円 632"/>
        <xdr:cNvSpPr/>
      </xdr:nvSpPr>
      <xdr:spPr>
        <a:xfrm>
          <a:off x="1365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129539</xdr:rowOff>
    </xdr:from>
    <xdr:to>
      <xdr:col>76</xdr:col>
      <xdr:colOff>114300</xdr:colOff>
      <xdr:row>82</xdr:row>
      <xdr:rowOff>150495</xdr:rowOff>
    </xdr:to>
    <xdr:cxnSp macro="">
      <xdr:nvCxnSpPr>
        <xdr:cNvPr id="634" name="直線コネクタ 633"/>
        <xdr:cNvCxnSpPr/>
      </xdr:nvCxnSpPr>
      <xdr:spPr>
        <a:xfrm>
          <a:off x="13703300" y="141884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35"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36"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37"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38" name="n_4aveValue【児童館】&#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30497</xdr:rowOff>
    </xdr:from>
    <xdr:ext cx="405111" cy="259045"/>
    <xdr:sp macro="" textlink="">
      <xdr:nvSpPr>
        <xdr:cNvPr id="639" name="n_1main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640" name="n_2mainValue【児童館】&#10;有形固定資産減価償却率"/>
        <xdr:cNvSpPr txBox="1"/>
      </xdr:nvSpPr>
      <xdr:spPr>
        <a:xfrm>
          <a:off x="14389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641" name="n_3mainValue【児童館】&#10;有形固定資産減価償却率"/>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67" name="直線コネクタ 666"/>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6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69" name="直線コネクタ 66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70"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71" name="直線コネクタ 670"/>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72"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73" name="フローチャート: 判断 672"/>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74" name="フローチャート: 判断 673"/>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75" name="フローチャート: 判断 674"/>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76" name="フローチャート: 判断 675"/>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77" name="フローチャート: 判断 676"/>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683" name="楕円 682"/>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684" name="【児童館】&#10;一人当たり面積該当値テキスト"/>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685" name="楕円 684"/>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119743</xdr:rowOff>
    </xdr:to>
    <xdr:cxnSp macro="">
      <xdr:nvCxnSpPr>
        <xdr:cNvPr id="686" name="直線コネクタ 685"/>
        <xdr:cNvCxnSpPr/>
      </xdr:nvCxnSpPr>
      <xdr:spPr>
        <a:xfrm>
          <a:off x="21323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687" name="楕円 686"/>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119743</xdr:rowOff>
    </xdr:to>
    <xdr:cxnSp macro="">
      <xdr:nvCxnSpPr>
        <xdr:cNvPr id="688" name="直線コネクタ 687"/>
        <xdr:cNvCxnSpPr/>
      </xdr:nvCxnSpPr>
      <xdr:spPr>
        <a:xfrm>
          <a:off x="20434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89" name="楕円 688"/>
        <xdr:cNvSpPr/>
      </xdr:nvSpPr>
      <xdr:spPr>
        <a:xfrm>
          <a:off x="19494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119743</xdr:rowOff>
    </xdr:from>
    <xdr:to>
      <xdr:col>107</xdr:col>
      <xdr:colOff>50800</xdr:colOff>
      <xdr:row>84</xdr:row>
      <xdr:rowOff>119743</xdr:rowOff>
    </xdr:to>
    <xdr:cxnSp macro="">
      <xdr:nvCxnSpPr>
        <xdr:cNvPr id="690" name="直線コネクタ 689"/>
        <xdr:cNvCxnSpPr/>
      </xdr:nvCxnSpPr>
      <xdr:spPr>
        <a:xfrm>
          <a:off x="19545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691"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92" name="n_2ave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93"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94" name="n_4ave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695" name="n_1main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96" name="n_2main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697" name="n_3mainValue【児童館】&#10;一人当たり面積"/>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23" name="直線コネクタ 722"/>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24"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25" name="直線コネクタ 724"/>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26"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27" name="直線コネクタ 726"/>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28"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29" name="フローチャート: 判断 728"/>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30" name="フローチャート: 判断 729"/>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31" name="フローチャート: 判断 730"/>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32" name="フローチャート: 判断 731"/>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33" name="フローチャート: 判断 732"/>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156029</xdr:rowOff>
    </xdr:from>
    <xdr:to>
      <xdr:col>85</xdr:col>
      <xdr:colOff>177800</xdr:colOff>
      <xdr:row>103</xdr:row>
      <xdr:rowOff>86179</xdr:rowOff>
    </xdr:to>
    <xdr:sp macro="" textlink="">
      <xdr:nvSpPr>
        <xdr:cNvPr id="739" name="楕円 738"/>
        <xdr:cNvSpPr/>
      </xdr:nvSpPr>
      <xdr:spPr>
        <a:xfrm>
          <a:off x="16268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7456</xdr:rowOff>
    </xdr:from>
    <xdr:ext cx="405111" cy="259045"/>
    <xdr:sp macro="" textlink="">
      <xdr:nvSpPr>
        <xdr:cNvPr id="740" name="【公民館】&#10;有形固定資産減価償却率該当値テキスト"/>
        <xdr:cNvSpPr txBox="1"/>
      </xdr:nvSpPr>
      <xdr:spPr>
        <a:xfrm>
          <a:off x="16357600" y="17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741" name="楕円 740"/>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35379</xdr:rowOff>
    </xdr:to>
    <xdr:cxnSp macro="">
      <xdr:nvCxnSpPr>
        <xdr:cNvPr id="742" name="直線コネクタ 741"/>
        <xdr:cNvCxnSpPr/>
      </xdr:nvCxnSpPr>
      <xdr:spPr>
        <a:xfrm>
          <a:off x="15481300" y="176620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90714</xdr:rowOff>
    </xdr:from>
    <xdr:to>
      <xdr:col>76</xdr:col>
      <xdr:colOff>165100</xdr:colOff>
      <xdr:row>103</xdr:row>
      <xdr:rowOff>20864</xdr:rowOff>
    </xdr:to>
    <xdr:sp macro="" textlink="">
      <xdr:nvSpPr>
        <xdr:cNvPr id="743" name="楕円 742"/>
        <xdr:cNvSpPr/>
      </xdr:nvSpPr>
      <xdr:spPr>
        <a:xfrm>
          <a:off x="14541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141514</xdr:rowOff>
    </xdr:from>
    <xdr:to>
      <xdr:col>81</xdr:col>
      <xdr:colOff>50800</xdr:colOff>
      <xdr:row>103</xdr:row>
      <xdr:rowOff>2721</xdr:rowOff>
    </xdr:to>
    <xdr:cxnSp macro="">
      <xdr:nvCxnSpPr>
        <xdr:cNvPr id="744" name="直線コネクタ 743"/>
        <xdr:cNvCxnSpPr/>
      </xdr:nvCxnSpPr>
      <xdr:spPr>
        <a:xfrm>
          <a:off x="14592300" y="1762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69487</xdr:rowOff>
    </xdr:from>
    <xdr:to>
      <xdr:col>72</xdr:col>
      <xdr:colOff>38100</xdr:colOff>
      <xdr:row>102</xdr:row>
      <xdr:rowOff>171087</xdr:rowOff>
    </xdr:to>
    <xdr:sp macro="" textlink="">
      <xdr:nvSpPr>
        <xdr:cNvPr id="745" name="楕円 744"/>
        <xdr:cNvSpPr/>
      </xdr:nvSpPr>
      <xdr:spPr>
        <a:xfrm>
          <a:off x="13652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120287</xdr:rowOff>
    </xdr:from>
    <xdr:to>
      <xdr:col>76</xdr:col>
      <xdr:colOff>114300</xdr:colOff>
      <xdr:row>102</xdr:row>
      <xdr:rowOff>141514</xdr:rowOff>
    </xdr:to>
    <xdr:cxnSp macro="">
      <xdr:nvCxnSpPr>
        <xdr:cNvPr id="746" name="直線コネクタ 745"/>
        <xdr:cNvCxnSpPr/>
      </xdr:nvCxnSpPr>
      <xdr:spPr>
        <a:xfrm>
          <a:off x="13703300" y="1760818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747" name="n_1aveValue【公民館】&#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48"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49"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50" name="n_4aveValue【公民館】&#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751" name="n_1mainValue【公民館】&#10;有形固定資産減価償却率"/>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37391</xdr:rowOff>
    </xdr:from>
    <xdr:ext cx="405111" cy="259045"/>
    <xdr:sp macro="" textlink="">
      <xdr:nvSpPr>
        <xdr:cNvPr id="752" name="n_2mainValue【公民館】&#10;有形固定資産減価償却率"/>
        <xdr:cNvSpPr txBox="1"/>
      </xdr:nvSpPr>
      <xdr:spPr>
        <a:xfrm>
          <a:off x="14389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16164</xdr:rowOff>
    </xdr:from>
    <xdr:ext cx="405111" cy="259045"/>
    <xdr:sp macro="" textlink="">
      <xdr:nvSpPr>
        <xdr:cNvPr id="753" name="n_3mainValue【公民館】&#10;有形固定資産減価償却率"/>
        <xdr:cNvSpPr txBox="1"/>
      </xdr:nvSpPr>
      <xdr:spPr>
        <a:xfrm>
          <a:off x="13500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5" name="テキスト ボックス 7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7" name="テキスト ボックス 7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9" name="テキスト ボックス 7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1" name="テキスト ボックス 7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3" name="テキスト ボックス 7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77" name="直線コネクタ 776"/>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78"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79" name="直線コネクタ 77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80"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81" name="直線コネクタ 78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82"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83" name="フローチャート: 判断 782"/>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4" name="フローチャート: 判断 783"/>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5" name="フローチャート: 判断 784"/>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6" name="フローチャート: 判断 785"/>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787" name="フローチャート: 判断 786"/>
        <xdr:cNvSpPr/>
      </xdr:nvSpPr>
      <xdr:spPr>
        <a:xfrm>
          <a:off x="18605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793" name="楕円 792"/>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156227</xdr:rowOff>
    </xdr:from>
    <xdr:ext cx="469744" cy="259045"/>
    <xdr:sp macro="" textlink="">
      <xdr:nvSpPr>
        <xdr:cNvPr id="794" name="【公民館】&#10;一人当たり面積該当値テキスト"/>
        <xdr:cNvSpPr txBox="1"/>
      </xdr:nvSpPr>
      <xdr:spPr>
        <a:xfrm>
          <a:off x="22199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795" name="楕円 794"/>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57150</xdr:rowOff>
    </xdr:to>
    <xdr:cxnSp macro="">
      <xdr:nvCxnSpPr>
        <xdr:cNvPr id="796" name="直線コネクタ 795"/>
        <xdr:cNvCxnSpPr/>
      </xdr:nvCxnSpPr>
      <xdr:spPr>
        <a:xfrm>
          <a:off x="21323300" y="1840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797" name="楕円 796"/>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57150</xdr:rowOff>
    </xdr:to>
    <xdr:cxnSp macro="">
      <xdr:nvCxnSpPr>
        <xdr:cNvPr id="798" name="直線コネクタ 797"/>
        <xdr:cNvCxnSpPr/>
      </xdr:nvCxnSpPr>
      <xdr:spPr>
        <a:xfrm>
          <a:off x="20434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799" name="楕円 798"/>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57150</xdr:rowOff>
    </xdr:to>
    <xdr:cxnSp macro="">
      <xdr:nvCxnSpPr>
        <xdr:cNvPr id="800" name="直線コネクタ 799"/>
        <xdr:cNvCxnSpPr/>
      </xdr:nvCxnSpPr>
      <xdr:spPr>
        <a:xfrm>
          <a:off x="19545300" y="18356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01"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02"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3"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804" name="n_4aveValue【公民館】&#10;一人当たり面積"/>
        <xdr:cNvSpPr txBox="1"/>
      </xdr:nvSpPr>
      <xdr:spPr>
        <a:xfrm>
          <a:off x="18421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805" name="n_1mainValue【公民館】&#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806" name="n_2mainValue【公民館】&#10;一人当たり面積"/>
        <xdr:cNvSpPr txBox="1"/>
      </xdr:nvSpPr>
      <xdr:spPr>
        <a:xfrm>
          <a:off x="20199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807" name="n_3mainValue【公民館】&#10;一人当たり面積"/>
        <xdr:cNvSpPr txBox="1"/>
      </xdr:nvSpPr>
      <xdr:spPr>
        <a:xfrm>
          <a:off x="19310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道路、学校施設、児童館、消防施設、庁舎であり、一方特に低くなっている施設は、認定こども園・幼稚園・保育所、公民館、福祉施設、市民会館である。</a:t>
          </a:r>
          <a:endParaRPr lang="ja-JP" altLang="ja-JP" sz="1400">
            <a:effectLst/>
          </a:endParaRPr>
        </a:p>
        <a:p>
          <a:r>
            <a:rPr kumimoji="1" lang="ja-JP" altLang="ja-JP" sz="1100">
              <a:solidFill>
                <a:schemeClr val="dk1"/>
              </a:solidFill>
              <a:effectLst/>
              <a:latin typeface="+mn-lt"/>
              <a:ea typeface="+mn-ea"/>
              <a:cs typeface="+mn-cs"/>
            </a:rPr>
            <a:t>特に有形固定資産減価償却率が高いもののうち、庁舎については、令和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年度中の竣工を目指しており、庁舎の移転が完了するまでの間は現在の状態が続く予定である。その他の施設についても、</a:t>
          </a:r>
          <a:r>
            <a:rPr kumimoji="1" lang="ja-JP" altLang="en-US" sz="1100">
              <a:solidFill>
                <a:schemeClr val="dk1"/>
              </a:solidFill>
              <a:effectLst/>
              <a:latin typeface="+mn-lt"/>
              <a:ea typeface="+mn-ea"/>
              <a:cs typeface="+mn-cs"/>
            </a:rPr>
            <a:t>公共施設等総合管理計画</a:t>
          </a:r>
          <a:r>
            <a:rPr kumimoji="1" lang="ja-JP" altLang="ja-JP" sz="1100">
              <a:solidFill>
                <a:schemeClr val="dk1"/>
              </a:solidFill>
              <a:effectLst/>
              <a:latin typeface="+mn-lt"/>
              <a:ea typeface="+mn-ea"/>
              <a:cs typeface="+mn-cs"/>
            </a:rPr>
            <a:t>に基づき計画的な改修を進めていきたいと考えている。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122,306
119,321
11.30
46,998,282
44,760,300
2,225,127
22,523,957
20,635,629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74" name="楕円 73"/>
        <xdr:cNvSpPr/>
      </xdr:nvSpPr>
      <xdr:spPr>
        <a:xfrm>
          <a:off x="45847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147881</xdr:rowOff>
    </xdr:from>
    <xdr:ext cx="405111" cy="259045"/>
    <xdr:sp macro="" textlink="">
      <xdr:nvSpPr>
        <xdr:cNvPr id="75" name="【図書館】&#10;有形固定資産減価償却率該当値テキスト"/>
        <xdr:cNvSpPr txBox="1"/>
      </xdr:nvSpPr>
      <xdr:spPr>
        <a:xfrm>
          <a:off x="4673600" y="61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136434</xdr:rowOff>
    </xdr:from>
    <xdr:to>
      <xdr:col>20</xdr:col>
      <xdr:colOff>38100</xdr:colOff>
      <xdr:row>37</xdr:row>
      <xdr:rowOff>66584</xdr:rowOff>
    </xdr:to>
    <xdr:sp macro="" textlink="">
      <xdr:nvSpPr>
        <xdr:cNvPr id="76" name="楕円 75"/>
        <xdr:cNvSpPr/>
      </xdr:nvSpPr>
      <xdr:spPr>
        <a:xfrm>
          <a:off x="3746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xdr:rowOff>
    </xdr:from>
    <xdr:to>
      <xdr:col>24</xdr:col>
      <xdr:colOff>63500</xdr:colOff>
      <xdr:row>37</xdr:row>
      <xdr:rowOff>15784</xdr:rowOff>
    </xdr:to>
    <xdr:cxnSp macro="">
      <xdr:nvCxnSpPr>
        <xdr:cNvPr id="77" name="直線コネクタ 76"/>
        <xdr:cNvCxnSpPr/>
      </xdr:nvCxnSpPr>
      <xdr:spPr>
        <a:xfrm flipV="1">
          <a:off x="3797300" y="63480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113574</xdr:rowOff>
    </xdr:from>
    <xdr:to>
      <xdr:col>15</xdr:col>
      <xdr:colOff>101600</xdr:colOff>
      <xdr:row>37</xdr:row>
      <xdr:rowOff>43724</xdr:rowOff>
    </xdr:to>
    <xdr:sp macro="" textlink="">
      <xdr:nvSpPr>
        <xdr:cNvPr id="78" name="楕円 77"/>
        <xdr:cNvSpPr/>
      </xdr:nvSpPr>
      <xdr:spPr>
        <a:xfrm>
          <a:off x="2857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15784</xdr:rowOff>
    </xdr:to>
    <xdr:cxnSp macro="">
      <xdr:nvCxnSpPr>
        <xdr:cNvPr id="79" name="直線コネクタ 78"/>
        <xdr:cNvCxnSpPr/>
      </xdr:nvCxnSpPr>
      <xdr:spPr>
        <a:xfrm>
          <a:off x="2908300" y="63365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80" name="楕円 79"/>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164374</xdr:rowOff>
    </xdr:from>
    <xdr:to>
      <xdr:col>15</xdr:col>
      <xdr:colOff>50800</xdr:colOff>
      <xdr:row>37</xdr:row>
      <xdr:rowOff>64770</xdr:rowOff>
    </xdr:to>
    <xdr:cxnSp macro="">
      <xdr:nvCxnSpPr>
        <xdr:cNvPr id="81" name="直線コネクタ 80"/>
        <xdr:cNvCxnSpPr/>
      </xdr:nvCxnSpPr>
      <xdr:spPr>
        <a:xfrm flipV="1">
          <a:off x="2019300" y="63365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2" name="n_1aveValue【図書館】&#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4" name="n_3aveValue【図書館】&#10;有形固定資産減価償却率"/>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85" name="n_4aveValue【図書館】&#10;有形固定資産減価償却率"/>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83111</xdr:rowOff>
    </xdr:from>
    <xdr:ext cx="405111" cy="259045"/>
    <xdr:sp macro="" textlink="">
      <xdr:nvSpPr>
        <xdr:cNvPr id="86" name="n_1mainValue【図書館】&#10;有形固定資産減価償却率"/>
        <xdr:cNvSpPr txBox="1"/>
      </xdr:nvSpPr>
      <xdr:spPr>
        <a:xfrm>
          <a:off x="3582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60251</xdr:rowOff>
    </xdr:from>
    <xdr:ext cx="405111" cy="259045"/>
    <xdr:sp macro="" textlink="">
      <xdr:nvSpPr>
        <xdr:cNvPr id="87" name="n_2mainValue【図書館】&#10;有形固定資産減価償却率"/>
        <xdr:cNvSpPr txBox="1"/>
      </xdr:nvSpPr>
      <xdr:spPr>
        <a:xfrm>
          <a:off x="2705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8" name="n_3mainValue【図書館】&#10;有形固定資産減価償却率"/>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88900</xdr:rowOff>
    </xdr:from>
    <xdr:to>
      <xdr:col>36</xdr:col>
      <xdr:colOff>165100</xdr:colOff>
      <xdr:row>39</xdr:row>
      <xdr:rowOff>19050</xdr:rowOff>
    </xdr:to>
    <xdr:sp macro="" textlink="">
      <xdr:nvSpPr>
        <xdr:cNvPr id="122" name="フローチャート: 判断 121"/>
        <xdr:cNvSpPr/>
      </xdr:nvSpPr>
      <xdr:spPr>
        <a:xfrm>
          <a:off x="6921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28" name="楕円 127"/>
        <xdr:cNvSpPr/>
      </xdr:nvSpPr>
      <xdr:spPr>
        <a:xfrm>
          <a:off x="104267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29"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30" name="楕円 129"/>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31" name="直線コネクタ 130"/>
        <xdr:cNvCxnSpPr/>
      </xdr:nvCxnSpPr>
      <xdr:spPr>
        <a:xfrm>
          <a:off x="9639300" y="695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32" name="楕円 131"/>
        <xdr:cNvSpPr/>
      </xdr:nvSpPr>
      <xdr:spPr>
        <a:xfrm>
          <a:off x="8699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33" name="直線コネクタ 132"/>
        <xdr:cNvCxnSpPr/>
      </xdr:nvCxnSpPr>
      <xdr:spPr>
        <a:xfrm>
          <a:off x="8750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134" name="楕円 133"/>
        <xdr:cNvSpPr/>
      </xdr:nvSpPr>
      <xdr:spPr>
        <a:xfrm>
          <a:off x="7810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101600</xdr:rowOff>
    </xdr:to>
    <xdr:cxnSp macro="">
      <xdr:nvCxnSpPr>
        <xdr:cNvPr id="135" name="直線コネクタ 134"/>
        <xdr:cNvCxnSpPr/>
      </xdr:nvCxnSpPr>
      <xdr:spPr>
        <a:xfrm>
          <a:off x="7861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35577</xdr:rowOff>
    </xdr:from>
    <xdr:ext cx="469744" cy="259045"/>
    <xdr:sp macro="" textlink="">
      <xdr:nvSpPr>
        <xdr:cNvPr id="139" name="n_4aveValue【図書館】&#10;一人当たり面積"/>
        <xdr:cNvSpPr txBox="1"/>
      </xdr:nvSpPr>
      <xdr:spPr>
        <a:xfrm>
          <a:off x="6737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40" name="n_1mainValue【図書館】&#10;一人当たり面積"/>
        <xdr:cNvSpPr txBox="1"/>
      </xdr:nvSpPr>
      <xdr:spPr>
        <a:xfrm>
          <a:off x="93917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41" name="n_2mainValue【図書館】&#10;一人当たり面積"/>
        <xdr:cNvSpPr txBox="1"/>
      </xdr:nvSpPr>
      <xdr:spPr>
        <a:xfrm>
          <a:off x="8515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142" name="n_3mainValue【図書館】&#10;一人当たり面積"/>
        <xdr:cNvSpPr txBox="1"/>
      </xdr:nvSpPr>
      <xdr:spPr>
        <a:xfrm>
          <a:off x="7626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2"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7" name="フローチャート: 判断 176"/>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3" name="楕円 182"/>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99077</xdr:rowOff>
    </xdr:from>
    <xdr:ext cx="405111" cy="259045"/>
    <xdr:sp macro="" textlink="">
      <xdr:nvSpPr>
        <xdr:cNvPr id="184" name="【体育館・プール】&#10;有形固定資産減価償却率該当値テキスト"/>
        <xdr:cNvSpPr txBox="1"/>
      </xdr:nvSpPr>
      <xdr:spPr>
        <a:xfrm>
          <a:off x="4673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85" name="楕円 184"/>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0</xdr:rowOff>
    </xdr:to>
    <xdr:cxnSp macro="">
      <xdr:nvCxnSpPr>
        <xdr:cNvPr id="186" name="直線コネクタ 185"/>
        <xdr:cNvCxnSpPr/>
      </xdr:nvCxnSpPr>
      <xdr:spPr>
        <a:xfrm>
          <a:off x="3797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87" name="楕円 186"/>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0</xdr:rowOff>
    </xdr:to>
    <xdr:cxnSp macro="">
      <xdr:nvCxnSpPr>
        <xdr:cNvPr id="188" name="直線コネクタ 187"/>
        <xdr:cNvCxnSpPr/>
      </xdr:nvCxnSpPr>
      <xdr:spPr>
        <a:xfrm>
          <a:off x="2908300" y="1025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89" name="楕円 188"/>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137160</xdr:rowOff>
    </xdr:to>
    <xdr:cxnSp macro="">
      <xdr:nvCxnSpPr>
        <xdr:cNvPr id="190" name="直線コネクタ 189"/>
        <xdr:cNvCxnSpPr/>
      </xdr:nvCxnSpPr>
      <xdr:spPr>
        <a:xfrm>
          <a:off x="2019300" y="102088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1"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2"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193"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4" name="n_4aveValue【体育館・プール】&#10;有形固定資産減価償却率"/>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195" name="n_1main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196" name="n_2mainValue【体育館・プール】&#10;有形固定資産減価償却率"/>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97" name="n_3main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26"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31" name="フローチャート: 判断 230"/>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7" name="楕円 236"/>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15257</xdr:rowOff>
    </xdr:from>
    <xdr:ext cx="469744" cy="259045"/>
    <xdr:sp macro="" textlink="">
      <xdr:nvSpPr>
        <xdr:cNvPr id="238" name="【体育館・プール】&#10;一人当たり面積該当値テキスト"/>
        <xdr:cNvSpPr txBox="1"/>
      </xdr:nvSpPr>
      <xdr:spPr>
        <a:xfrm>
          <a:off x="1051560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36830</xdr:rowOff>
    </xdr:from>
    <xdr:to>
      <xdr:col>50</xdr:col>
      <xdr:colOff>165100</xdr:colOff>
      <xdr:row>62</xdr:row>
      <xdr:rowOff>138430</xdr:rowOff>
    </xdr:to>
    <xdr:sp macro="" textlink="">
      <xdr:nvSpPr>
        <xdr:cNvPr id="239" name="楕円 238"/>
        <xdr:cNvSpPr/>
      </xdr:nvSpPr>
      <xdr:spPr>
        <a:xfrm>
          <a:off x="958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87630</xdr:rowOff>
    </xdr:to>
    <xdr:cxnSp macro="">
      <xdr:nvCxnSpPr>
        <xdr:cNvPr id="240" name="直線コネクタ 239"/>
        <xdr:cNvCxnSpPr/>
      </xdr:nvCxnSpPr>
      <xdr:spPr>
        <a:xfrm>
          <a:off x="9639300" y="10717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33020</xdr:rowOff>
    </xdr:from>
    <xdr:to>
      <xdr:col>46</xdr:col>
      <xdr:colOff>38100</xdr:colOff>
      <xdr:row>62</xdr:row>
      <xdr:rowOff>134620</xdr:rowOff>
    </xdr:to>
    <xdr:sp macro="" textlink="">
      <xdr:nvSpPr>
        <xdr:cNvPr id="241" name="楕円 240"/>
        <xdr:cNvSpPr/>
      </xdr:nvSpPr>
      <xdr:spPr>
        <a:xfrm>
          <a:off x="8699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83820</xdr:rowOff>
    </xdr:from>
    <xdr:to>
      <xdr:col>50</xdr:col>
      <xdr:colOff>114300</xdr:colOff>
      <xdr:row>62</xdr:row>
      <xdr:rowOff>87630</xdr:rowOff>
    </xdr:to>
    <xdr:cxnSp macro="">
      <xdr:nvCxnSpPr>
        <xdr:cNvPr id="242" name="直線コネクタ 241"/>
        <xdr:cNvCxnSpPr/>
      </xdr:nvCxnSpPr>
      <xdr:spPr>
        <a:xfrm>
          <a:off x="8750300" y="1071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29210</xdr:rowOff>
    </xdr:from>
    <xdr:to>
      <xdr:col>41</xdr:col>
      <xdr:colOff>101600</xdr:colOff>
      <xdr:row>62</xdr:row>
      <xdr:rowOff>130810</xdr:rowOff>
    </xdr:to>
    <xdr:sp macro="" textlink="">
      <xdr:nvSpPr>
        <xdr:cNvPr id="243" name="楕円 242"/>
        <xdr:cNvSpPr/>
      </xdr:nvSpPr>
      <xdr:spPr>
        <a:xfrm>
          <a:off x="781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80010</xdr:rowOff>
    </xdr:from>
    <xdr:to>
      <xdr:col>45</xdr:col>
      <xdr:colOff>177800</xdr:colOff>
      <xdr:row>62</xdr:row>
      <xdr:rowOff>83820</xdr:rowOff>
    </xdr:to>
    <xdr:cxnSp macro="">
      <xdr:nvCxnSpPr>
        <xdr:cNvPr id="244" name="直線コネクタ 243"/>
        <xdr:cNvCxnSpPr/>
      </xdr:nvCxnSpPr>
      <xdr:spPr>
        <a:xfrm>
          <a:off x="7861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45"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6"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47"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109237</xdr:rowOff>
    </xdr:from>
    <xdr:ext cx="469744" cy="259045"/>
    <xdr:sp macro="" textlink="">
      <xdr:nvSpPr>
        <xdr:cNvPr id="248" name="n_4aveValue【体育館・プール】&#10;一人当たり面積"/>
        <xdr:cNvSpPr txBox="1"/>
      </xdr:nvSpPr>
      <xdr:spPr>
        <a:xfrm>
          <a:off x="6737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129557</xdr:rowOff>
    </xdr:from>
    <xdr:ext cx="469744" cy="259045"/>
    <xdr:sp macro="" textlink="">
      <xdr:nvSpPr>
        <xdr:cNvPr id="249" name="n_1mainValue【体育館・プール】&#10;一人当たり面積"/>
        <xdr:cNvSpPr txBox="1"/>
      </xdr:nvSpPr>
      <xdr:spPr>
        <a:xfrm>
          <a:off x="93917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125747</xdr:rowOff>
    </xdr:from>
    <xdr:ext cx="469744" cy="259045"/>
    <xdr:sp macro="" textlink="">
      <xdr:nvSpPr>
        <xdr:cNvPr id="250" name="n_2mainValue【体育館・プール】&#10;一人当たり面積"/>
        <xdr:cNvSpPr txBox="1"/>
      </xdr:nvSpPr>
      <xdr:spPr>
        <a:xfrm>
          <a:off x="8515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121937</xdr:rowOff>
    </xdr:from>
    <xdr:ext cx="469744" cy="259045"/>
    <xdr:sp macro="" textlink="">
      <xdr:nvSpPr>
        <xdr:cNvPr id="251" name="n_3mainValue【体育館・プール】&#10;一人当たり面積"/>
        <xdr:cNvSpPr txBox="1"/>
      </xdr:nvSpPr>
      <xdr:spPr>
        <a:xfrm>
          <a:off x="7626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79"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161037</xdr:rowOff>
    </xdr:from>
    <xdr:to>
      <xdr:col>6</xdr:col>
      <xdr:colOff>38100</xdr:colOff>
      <xdr:row>79</xdr:row>
      <xdr:rowOff>91187</xdr:rowOff>
    </xdr:to>
    <xdr:sp macro="" textlink="">
      <xdr:nvSpPr>
        <xdr:cNvPr id="284" name="フローチャート: 判断 283"/>
        <xdr:cNvSpPr/>
      </xdr:nvSpPr>
      <xdr:spPr>
        <a:xfrm>
          <a:off x="107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151892</xdr:rowOff>
    </xdr:from>
    <xdr:to>
      <xdr:col>24</xdr:col>
      <xdr:colOff>114300</xdr:colOff>
      <xdr:row>79</xdr:row>
      <xdr:rowOff>82042</xdr:rowOff>
    </xdr:to>
    <xdr:sp macro="" textlink="">
      <xdr:nvSpPr>
        <xdr:cNvPr id="290" name="楕円 289"/>
        <xdr:cNvSpPr/>
      </xdr:nvSpPr>
      <xdr:spPr>
        <a:xfrm>
          <a:off x="45847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3319</xdr:rowOff>
    </xdr:from>
    <xdr:ext cx="405111" cy="259045"/>
    <xdr:sp macro="" textlink="">
      <xdr:nvSpPr>
        <xdr:cNvPr id="291" name="【福祉施設】&#10;有形固定資産減価償却率該当値テキスト"/>
        <xdr:cNvSpPr txBox="1"/>
      </xdr:nvSpPr>
      <xdr:spPr>
        <a:xfrm>
          <a:off x="4673600" y="1337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117602</xdr:rowOff>
    </xdr:from>
    <xdr:to>
      <xdr:col>20</xdr:col>
      <xdr:colOff>38100</xdr:colOff>
      <xdr:row>78</xdr:row>
      <xdr:rowOff>47752</xdr:rowOff>
    </xdr:to>
    <xdr:sp macro="" textlink="">
      <xdr:nvSpPr>
        <xdr:cNvPr id="292" name="楕円 291"/>
        <xdr:cNvSpPr/>
      </xdr:nvSpPr>
      <xdr:spPr>
        <a:xfrm>
          <a:off x="3746500" y="133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168402</xdr:rowOff>
    </xdr:from>
    <xdr:to>
      <xdr:col>24</xdr:col>
      <xdr:colOff>63500</xdr:colOff>
      <xdr:row>79</xdr:row>
      <xdr:rowOff>31242</xdr:rowOff>
    </xdr:to>
    <xdr:cxnSp macro="">
      <xdr:nvCxnSpPr>
        <xdr:cNvPr id="293" name="直線コネクタ 292"/>
        <xdr:cNvCxnSpPr/>
      </xdr:nvCxnSpPr>
      <xdr:spPr>
        <a:xfrm>
          <a:off x="3797300" y="1337005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67311</xdr:rowOff>
    </xdr:from>
    <xdr:to>
      <xdr:col>15</xdr:col>
      <xdr:colOff>101600</xdr:colOff>
      <xdr:row>77</xdr:row>
      <xdr:rowOff>168911</xdr:rowOff>
    </xdr:to>
    <xdr:sp macro="" textlink="">
      <xdr:nvSpPr>
        <xdr:cNvPr id="294" name="楕円 293"/>
        <xdr:cNvSpPr/>
      </xdr:nvSpPr>
      <xdr:spPr>
        <a:xfrm>
          <a:off x="2857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118111</xdr:rowOff>
    </xdr:from>
    <xdr:to>
      <xdr:col>19</xdr:col>
      <xdr:colOff>177800</xdr:colOff>
      <xdr:row>77</xdr:row>
      <xdr:rowOff>168402</xdr:rowOff>
    </xdr:to>
    <xdr:cxnSp macro="">
      <xdr:nvCxnSpPr>
        <xdr:cNvPr id="295" name="直線コネクタ 294"/>
        <xdr:cNvCxnSpPr/>
      </xdr:nvCxnSpPr>
      <xdr:spPr>
        <a:xfrm>
          <a:off x="2908300" y="13319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37592</xdr:rowOff>
    </xdr:from>
    <xdr:to>
      <xdr:col>10</xdr:col>
      <xdr:colOff>165100</xdr:colOff>
      <xdr:row>77</xdr:row>
      <xdr:rowOff>139192</xdr:rowOff>
    </xdr:to>
    <xdr:sp macro="" textlink="">
      <xdr:nvSpPr>
        <xdr:cNvPr id="296" name="楕円 295"/>
        <xdr:cNvSpPr/>
      </xdr:nvSpPr>
      <xdr:spPr>
        <a:xfrm>
          <a:off x="1968500" y="132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88392</xdr:rowOff>
    </xdr:from>
    <xdr:to>
      <xdr:col>15</xdr:col>
      <xdr:colOff>50800</xdr:colOff>
      <xdr:row>77</xdr:row>
      <xdr:rowOff>118111</xdr:rowOff>
    </xdr:to>
    <xdr:cxnSp macro="">
      <xdr:nvCxnSpPr>
        <xdr:cNvPr id="297" name="直線コネクタ 296"/>
        <xdr:cNvCxnSpPr/>
      </xdr:nvCxnSpPr>
      <xdr:spPr>
        <a:xfrm>
          <a:off x="2019300" y="1329004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298" name="n_1aveValue【福祉施設】&#10;有形固定資産減価償却率"/>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299" name="n_2aveValue【福祉施設】&#10;有形固定資産減価償却率"/>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00"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107714</xdr:rowOff>
    </xdr:from>
    <xdr:ext cx="405111" cy="259045"/>
    <xdr:sp macro="" textlink="">
      <xdr:nvSpPr>
        <xdr:cNvPr id="301" name="n_4aveValue【福祉施設】&#10;有形固定資産減価償却率"/>
        <xdr:cNvSpPr txBox="1"/>
      </xdr:nvSpPr>
      <xdr:spPr>
        <a:xfrm>
          <a:off x="927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64279</xdr:rowOff>
    </xdr:from>
    <xdr:ext cx="405111" cy="259045"/>
    <xdr:sp macro="" textlink="">
      <xdr:nvSpPr>
        <xdr:cNvPr id="302" name="n_1mainValue【福祉施設】&#10;有形固定資産減価償却率"/>
        <xdr:cNvSpPr txBox="1"/>
      </xdr:nvSpPr>
      <xdr:spPr>
        <a:xfrm>
          <a:off x="3582044" y="1309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13988</xdr:rowOff>
    </xdr:from>
    <xdr:ext cx="405111" cy="259045"/>
    <xdr:sp macro="" textlink="">
      <xdr:nvSpPr>
        <xdr:cNvPr id="303" name="n_2mainValue【福祉施設】&#10;有形固定資産減価償却率"/>
        <xdr:cNvSpPr txBox="1"/>
      </xdr:nvSpPr>
      <xdr:spPr>
        <a:xfrm>
          <a:off x="2705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155719</xdr:rowOff>
    </xdr:from>
    <xdr:ext cx="405111" cy="259045"/>
    <xdr:sp macro="" textlink="">
      <xdr:nvSpPr>
        <xdr:cNvPr id="304" name="n_3mainValue【福祉施設】&#10;有形固定資産減価償却率"/>
        <xdr:cNvSpPr txBox="1"/>
      </xdr:nvSpPr>
      <xdr:spPr>
        <a:xfrm>
          <a:off x="1816744" y="1301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33"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107950</xdr:rowOff>
    </xdr:from>
    <xdr:to>
      <xdr:col>36</xdr:col>
      <xdr:colOff>165100</xdr:colOff>
      <xdr:row>82</xdr:row>
      <xdr:rowOff>38100</xdr:rowOff>
    </xdr:to>
    <xdr:sp macro="" textlink="">
      <xdr:nvSpPr>
        <xdr:cNvPr id="338" name="フローチャート: 判断 337"/>
        <xdr:cNvSpPr/>
      </xdr:nvSpPr>
      <xdr:spPr>
        <a:xfrm>
          <a:off x="6921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xdr:rowOff>
    </xdr:from>
    <xdr:to>
      <xdr:col>55</xdr:col>
      <xdr:colOff>50800</xdr:colOff>
      <xdr:row>84</xdr:row>
      <xdr:rowOff>114300</xdr:rowOff>
    </xdr:to>
    <xdr:sp macro="" textlink="">
      <xdr:nvSpPr>
        <xdr:cNvPr id="344" name="楕円 343"/>
        <xdr:cNvSpPr/>
      </xdr:nvSpPr>
      <xdr:spPr>
        <a:xfrm>
          <a:off x="10426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162577</xdr:rowOff>
    </xdr:from>
    <xdr:ext cx="469744" cy="259045"/>
    <xdr:sp macro="" textlink="">
      <xdr:nvSpPr>
        <xdr:cNvPr id="345" name="【福祉施設】&#10;一人当たり面積該当値テキスト"/>
        <xdr:cNvSpPr txBox="1"/>
      </xdr:nvSpPr>
      <xdr:spPr>
        <a:xfrm>
          <a:off x="10515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38100</xdr:rowOff>
    </xdr:from>
    <xdr:to>
      <xdr:col>50</xdr:col>
      <xdr:colOff>165100</xdr:colOff>
      <xdr:row>84</xdr:row>
      <xdr:rowOff>139700</xdr:rowOff>
    </xdr:to>
    <xdr:sp macro="" textlink="">
      <xdr:nvSpPr>
        <xdr:cNvPr id="346" name="楕円 345"/>
        <xdr:cNvSpPr/>
      </xdr:nvSpPr>
      <xdr:spPr>
        <a:xfrm>
          <a:off x="9588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63500</xdr:rowOff>
    </xdr:from>
    <xdr:to>
      <xdr:col>55</xdr:col>
      <xdr:colOff>0</xdr:colOff>
      <xdr:row>84</xdr:row>
      <xdr:rowOff>88900</xdr:rowOff>
    </xdr:to>
    <xdr:cxnSp macro="">
      <xdr:nvCxnSpPr>
        <xdr:cNvPr id="347" name="直線コネクタ 346"/>
        <xdr:cNvCxnSpPr/>
      </xdr:nvCxnSpPr>
      <xdr:spPr>
        <a:xfrm flipV="1">
          <a:off x="9639300" y="14465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38100</xdr:rowOff>
    </xdr:from>
    <xdr:to>
      <xdr:col>46</xdr:col>
      <xdr:colOff>38100</xdr:colOff>
      <xdr:row>84</xdr:row>
      <xdr:rowOff>139700</xdr:rowOff>
    </xdr:to>
    <xdr:sp macro="" textlink="">
      <xdr:nvSpPr>
        <xdr:cNvPr id="348" name="楕円 347"/>
        <xdr:cNvSpPr/>
      </xdr:nvSpPr>
      <xdr:spPr>
        <a:xfrm>
          <a:off x="8699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88900</xdr:rowOff>
    </xdr:from>
    <xdr:to>
      <xdr:col>50</xdr:col>
      <xdr:colOff>114300</xdr:colOff>
      <xdr:row>84</xdr:row>
      <xdr:rowOff>88900</xdr:rowOff>
    </xdr:to>
    <xdr:cxnSp macro="">
      <xdr:nvCxnSpPr>
        <xdr:cNvPr id="349" name="直線コネクタ 348"/>
        <xdr:cNvCxnSpPr/>
      </xdr:nvCxnSpPr>
      <xdr:spPr>
        <a:xfrm>
          <a:off x="8750300" y="1449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152400</xdr:rowOff>
    </xdr:from>
    <xdr:to>
      <xdr:col>41</xdr:col>
      <xdr:colOff>101600</xdr:colOff>
      <xdr:row>83</xdr:row>
      <xdr:rowOff>82550</xdr:rowOff>
    </xdr:to>
    <xdr:sp macro="" textlink="">
      <xdr:nvSpPr>
        <xdr:cNvPr id="350" name="楕円 349"/>
        <xdr:cNvSpPr/>
      </xdr:nvSpPr>
      <xdr:spPr>
        <a:xfrm>
          <a:off x="7810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31750</xdr:rowOff>
    </xdr:from>
    <xdr:to>
      <xdr:col>45</xdr:col>
      <xdr:colOff>177800</xdr:colOff>
      <xdr:row>84</xdr:row>
      <xdr:rowOff>88900</xdr:rowOff>
    </xdr:to>
    <xdr:cxnSp macro="">
      <xdr:nvCxnSpPr>
        <xdr:cNvPr id="351" name="直線コネクタ 350"/>
        <xdr:cNvCxnSpPr/>
      </xdr:nvCxnSpPr>
      <xdr:spPr>
        <a:xfrm>
          <a:off x="7861300" y="1426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52"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54"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54627</xdr:rowOff>
    </xdr:from>
    <xdr:ext cx="469744" cy="259045"/>
    <xdr:sp macro="" textlink="">
      <xdr:nvSpPr>
        <xdr:cNvPr id="355" name="n_4aveValue【福祉施設】&#10;一人当たり面積"/>
        <xdr:cNvSpPr txBox="1"/>
      </xdr:nvSpPr>
      <xdr:spPr>
        <a:xfrm>
          <a:off x="6737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130827</xdr:rowOff>
    </xdr:from>
    <xdr:ext cx="469744" cy="259045"/>
    <xdr:sp macro="" textlink="">
      <xdr:nvSpPr>
        <xdr:cNvPr id="356" name="n_1mainValue【福祉施設】&#10;一人当たり面積"/>
        <xdr:cNvSpPr txBox="1"/>
      </xdr:nvSpPr>
      <xdr:spPr>
        <a:xfrm>
          <a:off x="93917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130827</xdr:rowOff>
    </xdr:from>
    <xdr:ext cx="469744" cy="259045"/>
    <xdr:sp macro="" textlink="">
      <xdr:nvSpPr>
        <xdr:cNvPr id="357" name="n_2mainValue【福祉施設】&#10;一人当たり面積"/>
        <xdr:cNvSpPr txBox="1"/>
      </xdr:nvSpPr>
      <xdr:spPr>
        <a:xfrm>
          <a:off x="8515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58" name="n_3mainValue【福祉施設】&#10;一人当たり面積"/>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89"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94" name="フローチャート: 判断 393"/>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xdr:rowOff>
    </xdr:from>
    <xdr:to>
      <xdr:col>24</xdr:col>
      <xdr:colOff>114300</xdr:colOff>
      <xdr:row>102</xdr:row>
      <xdr:rowOff>102507</xdr:rowOff>
    </xdr:to>
    <xdr:sp macro="" textlink="">
      <xdr:nvSpPr>
        <xdr:cNvPr id="400" name="楕円 399"/>
        <xdr:cNvSpPr/>
      </xdr:nvSpPr>
      <xdr:spPr>
        <a:xfrm>
          <a:off x="45847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23784</xdr:rowOff>
    </xdr:from>
    <xdr:ext cx="405111" cy="259045"/>
    <xdr:sp macro="" textlink="">
      <xdr:nvSpPr>
        <xdr:cNvPr id="401" name="【市民会館】&#10;有形固定資産減価償却率該当値テキスト"/>
        <xdr:cNvSpPr txBox="1"/>
      </xdr:nvSpPr>
      <xdr:spPr>
        <a:xfrm>
          <a:off x="4673600" y="1734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142966</xdr:rowOff>
    </xdr:from>
    <xdr:to>
      <xdr:col>20</xdr:col>
      <xdr:colOff>38100</xdr:colOff>
      <xdr:row>102</xdr:row>
      <xdr:rowOff>73116</xdr:rowOff>
    </xdr:to>
    <xdr:sp macro="" textlink="">
      <xdr:nvSpPr>
        <xdr:cNvPr id="402" name="楕円 401"/>
        <xdr:cNvSpPr/>
      </xdr:nvSpPr>
      <xdr:spPr>
        <a:xfrm>
          <a:off x="3746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22316</xdr:rowOff>
    </xdr:from>
    <xdr:to>
      <xdr:col>24</xdr:col>
      <xdr:colOff>63500</xdr:colOff>
      <xdr:row>102</xdr:row>
      <xdr:rowOff>51707</xdr:rowOff>
    </xdr:to>
    <xdr:cxnSp macro="">
      <xdr:nvCxnSpPr>
        <xdr:cNvPr id="403" name="直線コネクタ 402"/>
        <xdr:cNvCxnSpPr/>
      </xdr:nvCxnSpPr>
      <xdr:spPr>
        <a:xfrm>
          <a:off x="3797300" y="175102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107043</xdr:rowOff>
    </xdr:from>
    <xdr:to>
      <xdr:col>15</xdr:col>
      <xdr:colOff>101600</xdr:colOff>
      <xdr:row>102</xdr:row>
      <xdr:rowOff>37193</xdr:rowOff>
    </xdr:to>
    <xdr:sp macro="" textlink="">
      <xdr:nvSpPr>
        <xdr:cNvPr id="404" name="楕円 403"/>
        <xdr:cNvSpPr/>
      </xdr:nvSpPr>
      <xdr:spPr>
        <a:xfrm>
          <a:off x="2857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157843</xdr:rowOff>
    </xdr:from>
    <xdr:to>
      <xdr:col>19</xdr:col>
      <xdr:colOff>177800</xdr:colOff>
      <xdr:row>102</xdr:row>
      <xdr:rowOff>22316</xdr:rowOff>
    </xdr:to>
    <xdr:cxnSp macro="">
      <xdr:nvCxnSpPr>
        <xdr:cNvPr id="405" name="直線コネクタ 404"/>
        <xdr:cNvCxnSpPr/>
      </xdr:nvCxnSpPr>
      <xdr:spPr>
        <a:xfrm>
          <a:off x="2908300" y="174742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72752</xdr:rowOff>
    </xdr:from>
    <xdr:to>
      <xdr:col>10</xdr:col>
      <xdr:colOff>165100</xdr:colOff>
      <xdr:row>102</xdr:row>
      <xdr:rowOff>2902</xdr:rowOff>
    </xdr:to>
    <xdr:sp macro="" textlink="">
      <xdr:nvSpPr>
        <xdr:cNvPr id="406" name="楕円 405"/>
        <xdr:cNvSpPr/>
      </xdr:nvSpPr>
      <xdr:spPr>
        <a:xfrm>
          <a:off x="1968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123552</xdr:rowOff>
    </xdr:from>
    <xdr:to>
      <xdr:col>15</xdr:col>
      <xdr:colOff>50800</xdr:colOff>
      <xdr:row>101</xdr:row>
      <xdr:rowOff>157843</xdr:rowOff>
    </xdr:to>
    <xdr:cxnSp macro="">
      <xdr:nvCxnSpPr>
        <xdr:cNvPr id="407" name="直線コネクタ 406"/>
        <xdr:cNvCxnSpPr/>
      </xdr:nvCxnSpPr>
      <xdr:spPr>
        <a:xfrm>
          <a:off x="2019300" y="174400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08"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09"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10"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11" name="n_4aveValue【市民会館】&#10;有形固定資産減価償却率"/>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89643</xdr:rowOff>
    </xdr:from>
    <xdr:ext cx="405111" cy="259045"/>
    <xdr:sp macro="" textlink="">
      <xdr:nvSpPr>
        <xdr:cNvPr id="412" name="n_1mainValue【市民会館】&#10;有形固定資産減価償却率"/>
        <xdr:cNvSpPr txBox="1"/>
      </xdr:nvSpPr>
      <xdr:spPr>
        <a:xfrm>
          <a:off x="35820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53720</xdr:rowOff>
    </xdr:from>
    <xdr:ext cx="405111" cy="259045"/>
    <xdr:sp macro="" textlink="">
      <xdr:nvSpPr>
        <xdr:cNvPr id="413" name="n_2mainValue【市民会館】&#10;有形固定資産減価償却率"/>
        <xdr:cNvSpPr txBox="1"/>
      </xdr:nvSpPr>
      <xdr:spPr>
        <a:xfrm>
          <a:off x="2705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19429</xdr:rowOff>
    </xdr:from>
    <xdr:ext cx="405111" cy="259045"/>
    <xdr:sp macro="" textlink="">
      <xdr:nvSpPr>
        <xdr:cNvPr id="414" name="n_3mainValue【市民会館】&#10;有形固定資産減価償却率"/>
        <xdr:cNvSpPr txBox="1"/>
      </xdr:nvSpPr>
      <xdr:spPr>
        <a:xfrm>
          <a:off x="1816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41" name="【市民会館】&#10;一人当たり面積平均値テキスト"/>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144272</xdr:rowOff>
    </xdr:from>
    <xdr:to>
      <xdr:col>36</xdr:col>
      <xdr:colOff>165100</xdr:colOff>
      <xdr:row>105</xdr:row>
      <xdr:rowOff>74422</xdr:rowOff>
    </xdr:to>
    <xdr:sp macro="" textlink="">
      <xdr:nvSpPr>
        <xdr:cNvPr id="446" name="フローチャート: 判断 445"/>
        <xdr:cNvSpPr/>
      </xdr:nvSpPr>
      <xdr:spPr>
        <a:xfrm>
          <a:off x="6921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20828</xdr:rowOff>
    </xdr:from>
    <xdr:to>
      <xdr:col>55</xdr:col>
      <xdr:colOff>50800</xdr:colOff>
      <xdr:row>106</xdr:row>
      <xdr:rowOff>122428</xdr:rowOff>
    </xdr:to>
    <xdr:sp macro="" textlink="">
      <xdr:nvSpPr>
        <xdr:cNvPr id="452" name="楕円 451"/>
        <xdr:cNvSpPr/>
      </xdr:nvSpPr>
      <xdr:spPr>
        <a:xfrm>
          <a:off x="10426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170705</xdr:rowOff>
    </xdr:from>
    <xdr:ext cx="469744" cy="259045"/>
    <xdr:sp macro="" textlink="">
      <xdr:nvSpPr>
        <xdr:cNvPr id="453" name="【市民会館】&#10;一人当たり面積該当値テキスト"/>
        <xdr:cNvSpPr txBox="1"/>
      </xdr:nvSpPr>
      <xdr:spPr>
        <a:xfrm>
          <a:off x="105156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xdr:rowOff>
    </xdr:from>
    <xdr:to>
      <xdr:col>50</xdr:col>
      <xdr:colOff>165100</xdr:colOff>
      <xdr:row>106</xdr:row>
      <xdr:rowOff>117856</xdr:rowOff>
    </xdr:to>
    <xdr:sp macro="" textlink="">
      <xdr:nvSpPr>
        <xdr:cNvPr id="454" name="楕円 453"/>
        <xdr:cNvSpPr/>
      </xdr:nvSpPr>
      <xdr:spPr>
        <a:xfrm>
          <a:off x="9588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67056</xdr:rowOff>
    </xdr:from>
    <xdr:to>
      <xdr:col>55</xdr:col>
      <xdr:colOff>0</xdr:colOff>
      <xdr:row>106</xdr:row>
      <xdr:rowOff>71628</xdr:rowOff>
    </xdr:to>
    <xdr:cxnSp macro="">
      <xdr:nvCxnSpPr>
        <xdr:cNvPr id="455" name="直線コネクタ 454"/>
        <xdr:cNvCxnSpPr/>
      </xdr:nvCxnSpPr>
      <xdr:spPr>
        <a:xfrm>
          <a:off x="9639300" y="1824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11685</xdr:rowOff>
    </xdr:from>
    <xdr:to>
      <xdr:col>46</xdr:col>
      <xdr:colOff>38100</xdr:colOff>
      <xdr:row>106</xdr:row>
      <xdr:rowOff>113285</xdr:rowOff>
    </xdr:to>
    <xdr:sp macro="" textlink="">
      <xdr:nvSpPr>
        <xdr:cNvPr id="456" name="楕円 455"/>
        <xdr:cNvSpPr/>
      </xdr:nvSpPr>
      <xdr:spPr>
        <a:xfrm>
          <a:off x="8699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62485</xdr:rowOff>
    </xdr:from>
    <xdr:to>
      <xdr:col>50</xdr:col>
      <xdr:colOff>114300</xdr:colOff>
      <xdr:row>106</xdr:row>
      <xdr:rowOff>67056</xdr:rowOff>
    </xdr:to>
    <xdr:cxnSp macro="">
      <xdr:nvCxnSpPr>
        <xdr:cNvPr id="457" name="直線コネクタ 456"/>
        <xdr:cNvCxnSpPr/>
      </xdr:nvCxnSpPr>
      <xdr:spPr>
        <a:xfrm>
          <a:off x="8750300" y="1823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11685</xdr:rowOff>
    </xdr:from>
    <xdr:to>
      <xdr:col>41</xdr:col>
      <xdr:colOff>101600</xdr:colOff>
      <xdr:row>106</xdr:row>
      <xdr:rowOff>113285</xdr:rowOff>
    </xdr:to>
    <xdr:sp macro="" textlink="">
      <xdr:nvSpPr>
        <xdr:cNvPr id="458" name="楕円 457"/>
        <xdr:cNvSpPr/>
      </xdr:nvSpPr>
      <xdr:spPr>
        <a:xfrm>
          <a:off x="7810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62485</xdr:rowOff>
    </xdr:from>
    <xdr:to>
      <xdr:col>45</xdr:col>
      <xdr:colOff>177800</xdr:colOff>
      <xdr:row>106</xdr:row>
      <xdr:rowOff>62485</xdr:rowOff>
    </xdr:to>
    <xdr:cxnSp macro="">
      <xdr:nvCxnSpPr>
        <xdr:cNvPr id="459" name="直線コネクタ 458"/>
        <xdr:cNvCxnSpPr/>
      </xdr:nvCxnSpPr>
      <xdr:spPr>
        <a:xfrm>
          <a:off x="7861300" y="1823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60"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61"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62"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90949</xdr:rowOff>
    </xdr:from>
    <xdr:ext cx="469744" cy="259045"/>
    <xdr:sp macro="" textlink="">
      <xdr:nvSpPr>
        <xdr:cNvPr id="463" name="n_4aveValue【市民会館】&#10;一人当たり面積"/>
        <xdr:cNvSpPr txBox="1"/>
      </xdr:nvSpPr>
      <xdr:spPr>
        <a:xfrm>
          <a:off x="6737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108983</xdr:rowOff>
    </xdr:from>
    <xdr:ext cx="469744" cy="259045"/>
    <xdr:sp macro="" textlink="">
      <xdr:nvSpPr>
        <xdr:cNvPr id="464" name="n_1mainValue【市民会館】&#10;一人当たり面積"/>
        <xdr:cNvSpPr txBox="1"/>
      </xdr:nvSpPr>
      <xdr:spPr>
        <a:xfrm>
          <a:off x="93917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104412</xdr:rowOff>
    </xdr:from>
    <xdr:ext cx="469744" cy="259045"/>
    <xdr:sp macro="" textlink="">
      <xdr:nvSpPr>
        <xdr:cNvPr id="465" name="n_2mainValue【市民会館】&#10;一人当たり面積"/>
        <xdr:cNvSpPr txBox="1"/>
      </xdr:nvSpPr>
      <xdr:spPr>
        <a:xfrm>
          <a:off x="8515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104412</xdr:rowOff>
    </xdr:from>
    <xdr:ext cx="469744" cy="259045"/>
    <xdr:sp macro="" textlink="">
      <xdr:nvSpPr>
        <xdr:cNvPr id="466" name="n_3mainValue【市民会館】&#10;一人当たり面積"/>
        <xdr:cNvSpPr txBox="1"/>
      </xdr:nvSpPr>
      <xdr:spPr>
        <a:xfrm>
          <a:off x="7626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497" name="【一般廃棄物処理施設】&#10;有形固定資産減価償却率平均値テキスト"/>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113574</xdr:rowOff>
    </xdr:from>
    <xdr:to>
      <xdr:col>67</xdr:col>
      <xdr:colOff>101600</xdr:colOff>
      <xdr:row>40</xdr:row>
      <xdr:rowOff>43724</xdr:rowOff>
    </xdr:to>
    <xdr:sp macro="" textlink="">
      <xdr:nvSpPr>
        <xdr:cNvPr id="502" name="フローチャート: 判断 501"/>
        <xdr:cNvSpPr/>
      </xdr:nvSpPr>
      <xdr:spPr>
        <a:xfrm>
          <a:off x="12763500" y="68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508" name="楕円 507"/>
        <xdr:cNvSpPr/>
      </xdr:nvSpPr>
      <xdr:spPr>
        <a:xfrm>
          <a:off x="16268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100528</xdr:rowOff>
    </xdr:from>
    <xdr:ext cx="405111" cy="259045"/>
    <xdr:sp macro="" textlink="">
      <xdr:nvSpPr>
        <xdr:cNvPr id="509" name="【一般廃棄物処理施設】&#10;有形固定資産減価償却率該当値テキスト"/>
        <xdr:cNvSpPr txBox="1"/>
      </xdr:nvSpPr>
      <xdr:spPr>
        <a:xfrm>
          <a:off x="16357600"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44994</xdr:rowOff>
    </xdr:from>
    <xdr:to>
      <xdr:col>81</xdr:col>
      <xdr:colOff>101600</xdr:colOff>
      <xdr:row>38</xdr:row>
      <xdr:rowOff>146594</xdr:rowOff>
    </xdr:to>
    <xdr:sp macro="" textlink="">
      <xdr:nvSpPr>
        <xdr:cNvPr id="510" name="楕円 509"/>
        <xdr:cNvSpPr/>
      </xdr:nvSpPr>
      <xdr:spPr>
        <a:xfrm>
          <a:off x="15430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95794</xdr:rowOff>
    </xdr:from>
    <xdr:to>
      <xdr:col>85</xdr:col>
      <xdr:colOff>127000</xdr:colOff>
      <xdr:row>38</xdr:row>
      <xdr:rowOff>128451</xdr:rowOff>
    </xdr:to>
    <xdr:cxnSp macro="">
      <xdr:nvCxnSpPr>
        <xdr:cNvPr id="511" name="直線コネクタ 510"/>
        <xdr:cNvCxnSpPr/>
      </xdr:nvCxnSpPr>
      <xdr:spPr>
        <a:xfrm>
          <a:off x="15481300" y="66108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macro="" textlink="">
      <xdr:nvSpPr>
        <xdr:cNvPr id="512" name="楕円 511"/>
        <xdr:cNvSpPr/>
      </xdr:nvSpPr>
      <xdr:spPr>
        <a:xfrm>
          <a:off x="14541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56606</xdr:rowOff>
    </xdr:from>
    <xdr:to>
      <xdr:col>81</xdr:col>
      <xdr:colOff>50800</xdr:colOff>
      <xdr:row>38</xdr:row>
      <xdr:rowOff>95794</xdr:rowOff>
    </xdr:to>
    <xdr:cxnSp macro="">
      <xdr:nvCxnSpPr>
        <xdr:cNvPr id="513" name="直線コネクタ 512"/>
        <xdr:cNvCxnSpPr/>
      </xdr:nvCxnSpPr>
      <xdr:spPr>
        <a:xfrm>
          <a:off x="14592300" y="65717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120106</xdr:rowOff>
    </xdr:from>
    <xdr:to>
      <xdr:col>72</xdr:col>
      <xdr:colOff>38100</xdr:colOff>
      <xdr:row>39</xdr:row>
      <xdr:rowOff>50256</xdr:rowOff>
    </xdr:to>
    <xdr:sp macro="" textlink="">
      <xdr:nvSpPr>
        <xdr:cNvPr id="514" name="楕円 513"/>
        <xdr:cNvSpPr/>
      </xdr:nvSpPr>
      <xdr:spPr>
        <a:xfrm>
          <a:off x="13652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56606</xdr:rowOff>
    </xdr:from>
    <xdr:to>
      <xdr:col>76</xdr:col>
      <xdr:colOff>114300</xdr:colOff>
      <xdr:row>38</xdr:row>
      <xdr:rowOff>170906</xdr:rowOff>
    </xdr:to>
    <xdr:cxnSp macro="">
      <xdr:nvCxnSpPr>
        <xdr:cNvPr id="515" name="直線コネクタ 514"/>
        <xdr:cNvCxnSpPr/>
      </xdr:nvCxnSpPr>
      <xdr:spPr>
        <a:xfrm flipV="1">
          <a:off x="13703300" y="65717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16" name="n_1aveValue【一般廃棄物処理施設】&#10;有形固定資産減価償却率"/>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517" name="n_2aveValue【一般廃棄物処理施設】&#10;有形固定資産減価償却率"/>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18" name="n_3aveValue【一般廃棄物処理施設】&#10;有形固定資産減価償却率"/>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60251</xdr:rowOff>
    </xdr:from>
    <xdr:ext cx="405111" cy="259045"/>
    <xdr:sp macro="" textlink="">
      <xdr:nvSpPr>
        <xdr:cNvPr id="519" name="n_4aveValue【一般廃棄物処理施設】&#10;有形固定資産減価償却率"/>
        <xdr:cNvSpPr txBox="1"/>
      </xdr:nvSpPr>
      <xdr:spPr>
        <a:xfrm>
          <a:off x="12611744" y="657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163121</xdr:rowOff>
    </xdr:from>
    <xdr:ext cx="405111" cy="259045"/>
    <xdr:sp macro="" textlink="">
      <xdr:nvSpPr>
        <xdr:cNvPr id="520" name="n_1mainValue【一般廃棄物処理施設】&#10;有形固定資産減価償却率"/>
        <xdr:cNvSpPr txBox="1"/>
      </xdr:nvSpPr>
      <xdr:spPr>
        <a:xfrm>
          <a:off x="152660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21" name="n_2main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66783</xdr:rowOff>
    </xdr:from>
    <xdr:ext cx="405111" cy="259045"/>
    <xdr:sp macro="" textlink="">
      <xdr:nvSpPr>
        <xdr:cNvPr id="522" name="n_3mainValue【一般廃棄物処理施設】&#10;有形固定資産減価償却率"/>
        <xdr:cNvSpPr txBox="1"/>
      </xdr:nvSpPr>
      <xdr:spPr>
        <a:xfrm>
          <a:off x="135007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44" name="直線コネクタ 543"/>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45"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6" name="直線コネクタ 545"/>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7"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8" name="直線コネクタ 547"/>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49"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50" name="フローチャート: 判断 549"/>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51" name="フローチャート: 判断 550"/>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52" name="フローチャート: 判断 551"/>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53" name="フローチャート: 判断 552"/>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31797</xdr:rowOff>
    </xdr:from>
    <xdr:to>
      <xdr:col>98</xdr:col>
      <xdr:colOff>38100</xdr:colOff>
      <xdr:row>39</xdr:row>
      <xdr:rowOff>133397</xdr:rowOff>
    </xdr:to>
    <xdr:sp macro="" textlink="">
      <xdr:nvSpPr>
        <xdr:cNvPr id="554" name="フローチャート: 判断 553"/>
        <xdr:cNvSpPr/>
      </xdr:nvSpPr>
      <xdr:spPr>
        <a:xfrm>
          <a:off x="18605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61775</xdr:rowOff>
    </xdr:from>
    <xdr:to>
      <xdr:col>116</xdr:col>
      <xdr:colOff>114300</xdr:colOff>
      <xdr:row>41</xdr:row>
      <xdr:rowOff>163375</xdr:rowOff>
    </xdr:to>
    <xdr:sp macro="" textlink="">
      <xdr:nvSpPr>
        <xdr:cNvPr id="560" name="楕円 559"/>
        <xdr:cNvSpPr/>
      </xdr:nvSpPr>
      <xdr:spPr>
        <a:xfrm>
          <a:off x="22110700" y="70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148152</xdr:rowOff>
    </xdr:from>
    <xdr:ext cx="469744" cy="259045"/>
    <xdr:sp macro="" textlink="">
      <xdr:nvSpPr>
        <xdr:cNvPr id="561" name="【一般廃棄物処理施設】&#10;一人当たり有形固定資産（償却資産）額該当値テキスト"/>
        <xdr:cNvSpPr txBox="1"/>
      </xdr:nvSpPr>
      <xdr:spPr>
        <a:xfrm>
          <a:off x="22199600" y="70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61784</xdr:rowOff>
    </xdr:from>
    <xdr:to>
      <xdr:col>112</xdr:col>
      <xdr:colOff>38100</xdr:colOff>
      <xdr:row>41</xdr:row>
      <xdr:rowOff>163384</xdr:rowOff>
    </xdr:to>
    <xdr:sp macro="" textlink="">
      <xdr:nvSpPr>
        <xdr:cNvPr id="562" name="楕円 561"/>
        <xdr:cNvSpPr/>
      </xdr:nvSpPr>
      <xdr:spPr>
        <a:xfrm>
          <a:off x="21272500" y="709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112575</xdr:rowOff>
    </xdr:from>
    <xdr:to>
      <xdr:col>116</xdr:col>
      <xdr:colOff>63500</xdr:colOff>
      <xdr:row>41</xdr:row>
      <xdr:rowOff>112584</xdr:rowOff>
    </xdr:to>
    <xdr:cxnSp macro="">
      <xdr:nvCxnSpPr>
        <xdr:cNvPr id="563" name="直線コネクタ 562"/>
        <xdr:cNvCxnSpPr/>
      </xdr:nvCxnSpPr>
      <xdr:spPr>
        <a:xfrm flipV="1">
          <a:off x="21323300" y="7142025"/>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61583</xdr:rowOff>
    </xdr:from>
    <xdr:to>
      <xdr:col>107</xdr:col>
      <xdr:colOff>101600</xdr:colOff>
      <xdr:row>41</xdr:row>
      <xdr:rowOff>163183</xdr:rowOff>
    </xdr:to>
    <xdr:sp macro="" textlink="">
      <xdr:nvSpPr>
        <xdr:cNvPr id="564" name="楕円 563"/>
        <xdr:cNvSpPr/>
      </xdr:nvSpPr>
      <xdr:spPr>
        <a:xfrm>
          <a:off x="20383500" y="70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112383</xdr:rowOff>
    </xdr:from>
    <xdr:to>
      <xdr:col>111</xdr:col>
      <xdr:colOff>177800</xdr:colOff>
      <xdr:row>41</xdr:row>
      <xdr:rowOff>112584</xdr:rowOff>
    </xdr:to>
    <xdr:cxnSp macro="">
      <xdr:nvCxnSpPr>
        <xdr:cNvPr id="565" name="直線コネクタ 564"/>
        <xdr:cNvCxnSpPr/>
      </xdr:nvCxnSpPr>
      <xdr:spPr>
        <a:xfrm>
          <a:off x="20434300" y="7141833"/>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64445</xdr:rowOff>
    </xdr:from>
    <xdr:to>
      <xdr:col>102</xdr:col>
      <xdr:colOff>165100</xdr:colOff>
      <xdr:row>41</xdr:row>
      <xdr:rowOff>166045</xdr:rowOff>
    </xdr:to>
    <xdr:sp macro="" textlink="">
      <xdr:nvSpPr>
        <xdr:cNvPr id="566" name="楕円 565"/>
        <xdr:cNvSpPr/>
      </xdr:nvSpPr>
      <xdr:spPr>
        <a:xfrm>
          <a:off x="19494500" y="709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112383</xdr:rowOff>
    </xdr:from>
    <xdr:to>
      <xdr:col>107</xdr:col>
      <xdr:colOff>50800</xdr:colOff>
      <xdr:row>41</xdr:row>
      <xdr:rowOff>115245</xdr:rowOff>
    </xdr:to>
    <xdr:cxnSp macro="">
      <xdr:nvCxnSpPr>
        <xdr:cNvPr id="567" name="直線コネクタ 566"/>
        <xdr:cNvCxnSpPr/>
      </xdr:nvCxnSpPr>
      <xdr:spPr>
        <a:xfrm flipV="1">
          <a:off x="19545300" y="7141833"/>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68"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69"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70"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149924</xdr:rowOff>
    </xdr:from>
    <xdr:ext cx="534377" cy="259045"/>
    <xdr:sp macro="" textlink="">
      <xdr:nvSpPr>
        <xdr:cNvPr id="571" name="n_4aveValue【一般廃棄物処理施設】&#10;一人当たり有形固定資産（償却資産）額"/>
        <xdr:cNvSpPr txBox="1"/>
      </xdr:nvSpPr>
      <xdr:spPr>
        <a:xfrm>
          <a:off x="18389111" y="64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154511</xdr:rowOff>
    </xdr:from>
    <xdr:ext cx="469744" cy="259045"/>
    <xdr:sp macro="" textlink="">
      <xdr:nvSpPr>
        <xdr:cNvPr id="572" name="n_1mainValue【一般廃棄物処理施設】&#10;一人当たり有形固定資産（償却資産）額"/>
        <xdr:cNvSpPr txBox="1"/>
      </xdr:nvSpPr>
      <xdr:spPr>
        <a:xfrm>
          <a:off x="21075728" y="718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154310</xdr:rowOff>
    </xdr:from>
    <xdr:ext cx="469744" cy="259045"/>
    <xdr:sp macro="" textlink="">
      <xdr:nvSpPr>
        <xdr:cNvPr id="573" name="n_2mainValue【一般廃棄物処理施設】&#10;一人当たり有形固定資産（償却資産）額"/>
        <xdr:cNvSpPr txBox="1"/>
      </xdr:nvSpPr>
      <xdr:spPr>
        <a:xfrm>
          <a:off x="20199428" y="71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157172</xdr:rowOff>
    </xdr:from>
    <xdr:ext cx="469744" cy="259045"/>
    <xdr:sp macro="" textlink="">
      <xdr:nvSpPr>
        <xdr:cNvPr id="574" name="n_3mainValue【一般廃棄物処理施設】&#10;一人当たり有形固定資産（償却資産）額"/>
        <xdr:cNvSpPr txBox="1"/>
      </xdr:nvSpPr>
      <xdr:spPr>
        <a:xfrm>
          <a:off x="19310428" y="71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98" name="直線コネクタ 59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9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00" name="直線コネクタ 59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0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02" name="直線コネクタ 60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03"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04" name="フローチャート: 判断 60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05" name="フローチャート: 判断 60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06" name="フローチャート: 判断 60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07" name="フローチャート: 判断 60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608" name="フローチャート: 判断 607"/>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614" name="楕円 613"/>
        <xdr:cNvSpPr/>
      </xdr:nvSpPr>
      <xdr:spPr>
        <a:xfrm>
          <a:off x="16268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123842</xdr:rowOff>
    </xdr:from>
    <xdr:ext cx="405111" cy="259045"/>
    <xdr:sp macro="" textlink="">
      <xdr:nvSpPr>
        <xdr:cNvPr id="615" name="【保健センター・保健所】&#10;有形固定資産減価償却率該当値テキスト"/>
        <xdr:cNvSpPr txBox="1"/>
      </xdr:nvSpPr>
      <xdr:spPr>
        <a:xfrm>
          <a:off x="16357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107315</xdr:rowOff>
    </xdr:from>
    <xdr:to>
      <xdr:col>81</xdr:col>
      <xdr:colOff>101600</xdr:colOff>
      <xdr:row>61</xdr:row>
      <xdr:rowOff>37465</xdr:rowOff>
    </xdr:to>
    <xdr:sp macro="" textlink="">
      <xdr:nvSpPr>
        <xdr:cNvPr id="616" name="楕円 615"/>
        <xdr:cNvSpPr/>
      </xdr:nvSpPr>
      <xdr:spPr>
        <a:xfrm>
          <a:off x="15430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158115</xdr:rowOff>
    </xdr:from>
    <xdr:to>
      <xdr:col>85</xdr:col>
      <xdr:colOff>127000</xdr:colOff>
      <xdr:row>61</xdr:row>
      <xdr:rowOff>24765</xdr:rowOff>
    </xdr:to>
    <xdr:cxnSp macro="">
      <xdr:nvCxnSpPr>
        <xdr:cNvPr id="617" name="直線コネクタ 616"/>
        <xdr:cNvCxnSpPr/>
      </xdr:nvCxnSpPr>
      <xdr:spPr>
        <a:xfrm>
          <a:off x="15481300" y="104451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69215</xdr:rowOff>
    </xdr:from>
    <xdr:to>
      <xdr:col>76</xdr:col>
      <xdr:colOff>165100</xdr:colOff>
      <xdr:row>60</xdr:row>
      <xdr:rowOff>170815</xdr:rowOff>
    </xdr:to>
    <xdr:sp macro="" textlink="">
      <xdr:nvSpPr>
        <xdr:cNvPr id="618" name="楕円 617"/>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158115</xdr:rowOff>
    </xdr:to>
    <xdr:cxnSp macro="">
      <xdr:nvCxnSpPr>
        <xdr:cNvPr id="619" name="直線コネクタ 618"/>
        <xdr:cNvCxnSpPr/>
      </xdr:nvCxnSpPr>
      <xdr:spPr>
        <a:xfrm>
          <a:off x="14592300" y="10407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20" name="楕円 619"/>
        <xdr:cNvSpPr/>
      </xdr:nvSpPr>
      <xdr:spPr>
        <a:xfrm>
          <a:off x="1365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81915</xdr:rowOff>
    </xdr:from>
    <xdr:to>
      <xdr:col>76</xdr:col>
      <xdr:colOff>114300</xdr:colOff>
      <xdr:row>60</xdr:row>
      <xdr:rowOff>120015</xdr:rowOff>
    </xdr:to>
    <xdr:cxnSp macro="">
      <xdr:nvCxnSpPr>
        <xdr:cNvPr id="621" name="直線コネクタ 620"/>
        <xdr:cNvCxnSpPr/>
      </xdr:nvCxnSpPr>
      <xdr:spPr>
        <a:xfrm>
          <a:off x="13703300" y="1036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22"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23"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24" name="n_3aveValue【保健センター・保健所】&#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113047</xdr:rowOff>
    </xdr:from>
    <xdr:ext cx="405111" cy="259045"/>
    <xdr:sp macro="" textlink="">
      <xdr:nvSpPr>
        <xdr:cNvPr id="625" name="n_4aveValue【保健センター・保健所】&#10;有形固定資産減価償却率"/>
        <xdr:cNvSpPr txBox="1"/>
      </xdr:nvSpPr>
      <xdr:spPr>
        <a:xfrm>
          <a:off x="12611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28592</xdr:rowOff>
    </xdr:from>
    <xdr:ext cx="405111" cy="259045"/>
    <xdr:sp macro="" textlink="">
      <xdr:nvSpPr>
        <xdr:cNvPr id="626" name="n_1mainValue【保健センター・保健所】&#10;有形固定資産減価償却率"/>
        <xdr:cNvSpPr txBox="1"/>
      </xdr:nvSpPr>
      <xdr:spPr>
        <a:xfrm>
          <a:off x="15266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627" name="n_2mainValue【保健センター・保健所】&#10;有形固定資産減価償却率"/>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149242</xdr:rowOff>
    </xdr:from>
    <xdr:ext cx="405111" cy="259045"/>
    <xdr:sp macro="" textlink="">
      <xdr:nvSpPr>
        <xdr:cNvPr id="628" name="n_3mainValue【保健センター・保健所】&#10;有形固定資産減価償却率"/>
        <xdr:cNvSpPr txBox="1"/>
      </xdr:nvSpPr>
      <xdr:spPr>
        <a:xfrm>
          <a:off x="13500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52" name="直線コネクタ 651"/>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4" name="直線コネクタ 65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5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56" name="直線コネクタ 65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5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8" name="フローチャート: 判断 65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59" name="フローチャート: 判断 65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60" name="フローチャート: 判断 659"/>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61" name="フローチャート: 判断 660"/>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120650</xdr:rowOff>
    </xdr:from>
    <xdr:to>
      <xdr:col>98</xdr:col>
      <xdr:colOff>38100</xdr:colOff>
      <xdr:row>60</xdr:row>
      <xdr:rowOff>50800</xdr:rowOff>
    </xdr:to>
    <xdr:sp macro="" textlink="">
      <xdr:nvSpPr>
        <xdr:cNvPr id="662" name="フローチャート: 判断 661"/>
        <xdr:cNvSpPr/>
      </xdr:nvSpPr>
      <xdr:spPr>
        <a:xfrm>
          <a:off x="18605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68" name="楕円 667"/>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669"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70" name="楕円 669"/>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671" name="直線コネクタ 670"/>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672" name="楕円 671"/>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673" name="直線コネクタ 672"/>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74" name="楕円 673"/>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675" name="直線コネクタ 674"/>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76"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77"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78"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679" name="n_4aveValue【保健センター・保健所】&#10;一人当たり面積"/>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80"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81"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82" name="n_3mainValue【保健センター・保健所】&#10;一人当たり面積"/>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4" name="直線コネクタ 6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5" name="テキスト ボックス 69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6" name="直線コネクタ 6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7" name="テキスト ボックス 6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8" name="直線コネクタ 6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9" name="テキスト ボックス 6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0" name="直線コネクタ 6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1" name="テキスト ボックス 7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2" name="直線コネクタ 7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3" name="テキスト ボックス 70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07" name="直線コネクタ 706"/>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08"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09" name="直線コネクタ 708"/>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10"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11" name="直線コネクタ 710"/>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712"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13" name="フローチャート: 判断 712"/>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14" name="フローチャート: 判断 71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15" name="フローチャート: 判断 714"/>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16" name="フローチャート: 判断 715"/>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717" name="フローチャート: 判断 716"/>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99695</xdr:rowOff>
    </xdr:from>
    <xdr:to>
      <xdr:col>85</xdr:col>
      <xdr:colOff>177800</xdr:colOff>
      <xdr:row>85</xdr:row>
      <xdr:rowOff>29845</xdr:rowOff>
    </xdr:to>
    <xdr:sp macro="" textlink="">
      <xdr:nvSpPr>
        <xdr:cNvPr id="723" name="楕円 722"/>
        <xdr:cNvSpPr/>
      </xdr:nvSpPr>
      <xdr:spPr>
        <a:xfrm>
          <a:off x="16268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78122</xdr:rowOff>
    </xdr:from>
    <xdr:ext cx="405111" cy="259045"/>
    <xdr:sp macro="" textlink="">
      <xdr:nvSpPr>
        <xdr:cNvPr id="724" name="【消防施設】&#10;有形固定資産減価償却率該当値テキスト"/>
        <xdr:cNvSpPr txBox="1"/>
      </xdr:nvSpPr>
      <xdr:spPr>
        <a:xfrm>
          <a:off x="163576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57786</xdr:rowOff>
    </xdr:from>
    <xdr:to>
      <xdr:col>81</xdr:col>
      <xdr:colOff>101600</xdr:colOff>
      <xdr:row>84</xdr:row>
      <xdr:rowOff>159386</xdr:rowOff>
    </xdr:to>
    <xdr:sp macro="" textlink="">
      <xdr:nvSpPr>
        <xdr:cNvPr id="725" name="楕円 724"/>
        <xdr:cNvSpPr/>
      </xdr:nvSpPr>
      <xdr:spPr>
        <a:xfrm>
          <a:off x="15430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108586</xdr:rowOff>
    </xdr:from>
    <xdr:to>
      <xdr:col>85</xdr:col>
      <xdr:colOff>127000</xdr:colOff>
      <xdr:row>84</xdr:row>
      <xdr:rowOff>150495</xdr:rowOff>
    </xdr:to>
    <xdr:cxnSp macro="">
      <xdr:nvCxnSpPr>
        <xdr:cNvPr id="726" name="直線コネクタ 725"/>
        <xdr:cNvCxnSpPr/>
      </xdr:nvCxnSpPr>
      <xdr:spPr>
        <a:xfrm>
          <a:off x="15481300" y="145103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12064</xdr:rowOff>
    </xdr:from>
    <xdr:to>
      <xdr:col>76</xdr:col>
      <xdr:colOff>165100</xdr:colOff>
      <xdr:row>84</xdr:row>
      <xdr:rowOff>113664</xdr:rowOff>
    </xdr:to>
    <xdr:sp macro="" textlink="">
      <xdr:nvSpPr>
        <xdr:cNvPr id="727" name="楕円 726"/>
        <xdr:cNvSpPr/>
      </xdr:nvSpPr>
      <xdr:spPr>
        <a:xfrm>
          <a:off x="14541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62864</xdr:rowOff>
    </xdr:from>
    <xdr:to>
      <xdr:col>81</xdr:col>
      <xdr:colOff>50800</xdr:colOff>
      <xdr:row>84</xdr:row>
      <xdr:rowOff>108586</xdr:rowOff>
    </xdr:to>
    <xdr:cxnSp macro="">
      <xdr:nvCxnSpPr>
        <xdr:cNvPr id="728" name="直線コネクタ 727"/>
        <xdr:cNvCxnSpPr/>
      </xdr:nvCxnSpPr>
      <xdr:spPr>
        <a:xfrm>
          <a:off x="14592300" y="144646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137795</xdr:rowOff>
    </xdr:from>
    <xdr:to>
      <xdr:col>72</xdr:col>
      <xdr:colOff>38100</xdr:colOff>
      <xdr:row>84</xdr:row>
      <xdr:rowOff>67945</xdr:rowOff>
    </xdr:to>
    <xdr:sp macro="" textlink="">
      <xdr:nvSpPr>
        <xdr:cNvPr id="729" name="楕円 728"/>
        <xdr:cNvSpPr/>
      </xdr:nvSpPr>
      <xdr:spPr>
        <a:xfrm>
          <a:off x="13652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17145</xdr:rowOff>
    </xdr:from>
    <xdr:to>
      <xdr:col>76</xdr:col>
      <xdr:colOff>114300</xdr:colOff>
      <xdr:row>84</xdr:row>
      <xdr:rowOff>62864</xdr:rowOff>
    </xdr:to>
    <xdr:cxnSp macro="">
      <xdr:nvCxnSpPr>
        <xdr:cNvPr id="730" name="直線コネクタ 729"/>
        <xdr:cNvCxnSpPr/>
      </xdr:nvCxnSpPr>
      <xdr:spPr>
        <a:xfrm>
          <a:off x="13703300" y="144189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31"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32"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33"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40657</xdr:rowOff>
    </xdr:from>
    <xdr:ext cx="405111" cy="259045"/>
    <xdr:sp macro="" textlink="">
      <xdr:nvSpPr>
        <xdr:cNvPr id="734" name="n_4aveValue【消防施設】&#10;有形固定資産減価償却率"/>
        <xdr:cNvSpPr txBox="1"/>
      </xdr:nvSpPr>
      <xdr:spPr>
        <a:xfrm>
          <a:off x="12611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150513</xdr:rowOff>
    </xdr:from>
    <xdr:ext cx="405111" cy="259045"/>
    <xdr:sp macro="" textlink="">
      <xdr:nvSpPr>
        <xdr:cNvPr id="735" name="n_1mainValue【消防施設】&#10;有形固定資産減価償却率"/>
        <xdr:cNvSpPr txBox="1"/>
      </xdr:nvSpPr>
      <xdr:spPr>
        <a:xfrm>
          <a:off x="152660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104791</xdr:rowOff>
    </xdr:from>
    <xdr:ext cx="405111" cy="259045"/>
    <xdr:sp macro="" textlink="">
      <xdr:nvSpPr>
        <xdr:cNvPr id="736" name="n_2mainValue【消防施設】&#10;有形固定資産減価償却率"/>
        <xdr:cNvSpPr txBox="1"/>
      </xdr:nvSpPr>
      <xdr:spPr>
        <a:xfrm>
          <a:off x="143897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59072</xdr:rowOff>
    </xdr:from>
    <xdr:ext cx="405111" cy="259045"/>
    <xdr:sp macro="" textlink="">
      <xdr:nvSpPr>
        <xdr:cNvPr id="737" name="n_3mainValue【消防施設】&#10;有形固定資産減価償却率"/>
        <xdr:cNvSpPr txBox="1"/>
      </xdr:nvSpPr>
      <xdr:spPr>
        <a:xfrm>
          <a:off x="13500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61" name="直線コネクタ 760"/>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6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63" name="直線コネクタ 76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64"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65" name="直線コネクタ 764"/>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66"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67" name="フローチャート: 判断 766"/>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68" name="フローチャート: 判断 767"/>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69" name="フローチャート: 判断 768"/>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70" name="フローチャート: 判断 769"/>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71" name="フローチャート: 判断 770"/>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777" name="楕円 776"/>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778" name="【消防施設】&#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779" name="楕円 778"/>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780" name="直線コネクタ 779"/>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781" name="楕円 780"/>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782" name="直線コネクタ 781"/>
        <xdr:cNvCxnSpPr/>
      </xdr:nvCxnSpPr>
      <xdr:spPr>
        <a:xfrm>
          <a:off x="20434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44450</xdr:rowOff>
    </xdr:from>
    <xdr:to>
      <xdr:col>102</xdr:col>
      <xdr:colOff>165100</xdr:colOff>
      <xdr:row>86</xdr:row>
      <xdr:rowOff>146050</xdr:rowOff>
    </xdr:to>
    <xdr:sp macro="" textlink="">
      <xdr:nvSpPr>
        <xdr:cNvPr id="783" name="楕円 782"/>
        <xdr:cNvSpPr/>
      </xdr:nvSpPr>
      <xdr:spPr>
        <a:xfrm>
          <a:off x="19494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95250</xdr:rowOff>
    </xdr:from>
    <xdr:to>
      <xdr:col>107</xdr:col>
      <xdr:colOff>50800</xdr:colOff>
      <xdr:row>86</xdr:row>
      <xdr:rowOff>95250</xdr:rowOff>
    </xdr:to>
    <xdr:cxnSp macro="">
      <xdr:nvCxnSpPr>
        <xdr:cNvPr id="784" name="直線コネクタ 783"/>
        <xdr:cNvCxnSpPr/>
      </xdr:nvCxnSpPr>
      <xdr:spPr>
        <a:xfrm>
          <a:off x="19545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85"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86"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87"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88"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789" name="n_1mainValue【消防施設】&#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790" name="n_2mainValue【消防施設】&#10;一人当たり面積"/>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137177</xdr:rowOff>
    </xdr:from>
    <xdr:ext cx="469744" cy="259045"/>
    <xdr:sp macro="" textlink="">
      <xdr:nvSpPr>
        <xdr:cNvPr id="791" name="n_3mainValue【消防施設】&#10;一人当たり面積"/>
        <xdr:cNvSpPr txBox="1"/>
      </xdr:nvSpPr>
      <xdr:spPr>
        <a:xfrm>
          <a:off x="19310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17" name="直線コネクタ 816"/>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9" name="直線コネクタ 8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20"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21" name="直線コネクタ 820"/>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22"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23" name="フローチャート: 判断 822"/>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24" name="フローチャート: 判断 82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25" name="フローチャート: 判断 82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26" name="フローチャート: 判断 825"/>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827" name="フローチャート: 判断 826"/>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833" name="楕円 832"/>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834"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835" name="楕円 834"/>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836" name="直線コネクタ 835"/>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837" name="楕円 836"/>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838" name="直線コネクタ 837"/>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839" name="楕円 838"/>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840" name="直線コネクタ 839"/>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41"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42"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43"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844" name="n_4aveValue【庁舎】&#10;有形固定資産減価償却率"/>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845"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46"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47"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71" name="直線コネクタ 870"/>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72"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73" name="直線コネクタ 872"/>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74"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75" name="直線コネクタ 874"/>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876"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77" name="フローチャート: 判断 876"/>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78" name="フローチャート: 判断 877"/>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79" name="フローチャート: 判断 878"/>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80" name="フローチャート: 判断 879"/>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881" name="フローチャート: 判断 880"/>
        <xdr:cNvSpPr/>
      </xdr:nvSpPr>
      <xdr:spPr>
        <a:xfrm>
          <a:off x="18605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87" name="楕円 886"/>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888" name="【庁舎】&#10;一人当たり面積該当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889" name="楕円 888"/>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38100</xdr:rowOff>
    </xdr:to>
    <xdr:cxnSp macro="">
      <xdr:nvCxnSpPr>
        <xdr:cNvPr id="890" name="直線コネクタ 889"/>
        <xdr:cNvCxnSpPr/>
      </xdr:nvCxnSpPr>
      <xdr:spPr>
        <a:xfrm>
          <a:off x="21323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154939</xdr:rowOff>
    </xdr:from>
    <xdr:to>
      <xdr:col>107</xdr:col>
      <xdr:colOff>101600</xdr:colOff>
      <xdr:row>108</xdr:row>
      <xdr:rowOff>85089</xdr:rowOff>
    </xdr:to>
    <xdr:sp macro="" textlink="">
      <xdr:nvSpPr>
        <xdr:cNvPr id="891" name="楕円 890"/>
        <xdr:cNvSpPr/>
      </xdr:nvSpPr>
      <xdr:spPr>
        <a:xfrm>
          <a:off x="20383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34289</xdr:rowOff>
    </xdr:from>
    <xdr:to>
      <xdr:col>111</xdr:col>
      <xdr:colOff>177800</xdr:colOff>
      <xdr:row>108</xdr:row>
      <xdr:rowOff>38100</xdr:rowOff>
    </xdr:to>
    <xdr:cxnSp macro="">
      <xdr:nvCxnSpPr>
        <xdr:cNvPr id="892" name="直線コネクタ 891"/>
        <xdr:cNvCxnSpPr/>
      </xdr:nvCxnSpPr>
      <xdr:spPr>
        <a:xfrm>
          <a:off x="20434300" y="18550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893" name="楕円 892"/>
        <xdr:cNvSpPr/>
      </xdr:nvSpPr>
      <xdr:spPr>
        <a:xfrm>
          <a:off x="19494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34289</xdr:rowOff>
    </xdr:from>
    <xdr:to>
      <xdr:col>107</xdr:col>
      <xdr:colOff>50800</xdr:colOff>
      <xdr:row>108</xdr:row>
      <xdr:rowOff>34289</xdr:rowOff>
    </xdr:to>
    <xdr:cxnSp macro="">
      <xdr:nvCxnSpPr>
        <xdr:cNvPr id="894" name="直線コネクタ 893"/>
        <xdr:cNvCxnSpPr/>
      </xdr:nvCxnSpPr>
      <xdr:spPr>
        <a:xfrm>
          <a:off x="19545300" y="1855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95"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96"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97"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101616</xdr:rowOff>
    </xdr:from>
    <xdr:ext cx="469744" cy="259045"/>
    <xdr:sp macro="" textlink="">
      <xdr:nvSpPr>
        <xdr:cNvPr id="898" name="n_4aveValue【庁舎】&#10;一人当たり面積"/>
        <xdr:cNvSpPr txBox="1"/>
      </xdr:nvSpPr>
      <xdr:spPr>
        <a:xfrm>
          <a:off x="18421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99" name="n_1mainValue【庁舎】&#10;一人当たり面積"/>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900" name="n_2mainValue【庁舎】&#10;一人当たり面積"/>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901" name="n_3mainValue【庁舎】&#10;一人当たり面積"/>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道路、学校施設、児童館、消防施設、庁舎であり、一方特に低くなっている施設は、認定こども園・幼稚園・保育所、公民館、福祉施設、市民会館である。</a:t>
          </a:r>
          <a:endParaRPr lang="ja-JP" altLang="ja-JP" sz="1400">
            <a:effectLst/>
          </a:endParaRPr>
        </a:p>
        <a:p>
          <a:r>
            <a:rPr kumimoji="1" lang="ja-JP" altLang="ja-JP" sz="1100">
              <a:solidFill>
                <a:schemeClr val="dk1"/>
              </a:solidFill>
              <a:effectLst/>
              <a:latin typeface="+mn-lt"/>
              <a:ea typeface="+mn-ea"/>
              <a:cs typeface="+mn-cs"/>
            </a:rPr>
            <a:t>特に有形固定資産減価償却率が高いもののうち、庁舎については、令和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年度中の竣工を目指しており、庁舎の移転が完了するまでの間は現在の状態が続く予定である。その他の施設についても、公共施設等総合管理計画に基づき計画的な改修を進めていきたいと考えている。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
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
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
82</v>
      </c>
      <c r="C3" s="612"/>
      <c r="D3" s="612"/>
      <c r="E3" s="613"/>
      <c r="F3" s="613"/>
      <c r="G3" s="613"/>
      <c r="H3" s="613"/>
      <c r="I3" s="613"/>
      <c r="J3" s="613"/>
      <c r="K3" s="613"/>
      <c r="L3" s="613" t="s">
        <v>
83</v>
      </c>
      <c r="M3" s="613"/>
      <c r="N3" s="613"/>
      <c r="O3" s="613"/>
      <c r="P3" s="613"/>
      <c r="Q3" s="613"/>
      <c r="R3" s="616"/>
      <c r="S3" s="616"/>
      <c r="T3" s="616"/>
      <c r="U3" s="616"/>
      <c r="V3" s="617"/>
      <c r="W3" s="507" t="s">
        <v>
84</v>
      </c>
      <c r="X3" s="508"/>
      <c r="Y3" s="508"/>
      <c r="Z3" s="508"/>
      <c r="AA3" s="508"/>
      <c r="AB3" s="612"/>
      <c r="AC3" s="616" t="s">
        <v>
85</v>
      </c>
      <c r="AD3" s="508"/>
      <c r="AE3" s="508"/>
      <c r="AF3" s="508"/>
      <c r="AG3" s="508"/>
      <c r="AH3" s="508"/>
      <c r="AI3" s="508"/>
      <c r="AJ3" s="508"/>
      <c r="AK3" s="508"/>
      <c r="AL3" s="578"/>
      <c r="AM3" s="507" t="s">
        <v>
86</v>
      </c>
      <c r="AN3" s="508"/>
      <c r="AO3" s="508"/>
      <c r="AP3" s="508"/>
      <c r="AQ3" s="508"/>
      <c r="AR3" s="508"/>
      <c r="AS3" s="508"/>
      <c r="AT3" s="508"/>
      <c r="AU3" s="508"/>
      <c r="AV3" s="508"/>
      <c r="AW3" s="508"/>
      <c r="AX3" s="578"/>
      <c r="AY3" s="570" t="s">
        <v>
1</v>
      </c>
      <c r="AZ3" s="571"/>
      <c r="BA3" s="571"/>
      <c r="BB3" s="571"/>
      <c r="BC3" s="571"/>
      <c r="BD3" s="571"/>
      <c r="BE3" s="571"/>
      <c r="BF3" s="571"/>
      <c r="BG3" s="571"/>
      <c r="BH3" s="571"/>
      <c r="BI3" s="571"/>
      <c r="BJ3" s="571"/>
      <c r="BK3" s="571"/>
      <c r="BL3" s="571"/>
      <c r="BM3" s="620"/>
      <c r="BN3" s="507" t="s">
        <v>
87</v>
      </c>
      <c r="BO3" s="508"/>
      <c r="BP3" s="508"/>
      <c r="BQ3" s="508"/>
      <c r="BR3" s="508"/>
      <c r="BS3" s="508"/>
      <c r="BT3" s="508"/>
      <c r="BU3" s="578"/>
      <c r="BV3" s="507" t="s">
        <v>
88</v>
      </c>
      <c r="BW3" s="508"/>
      <c r="BX3" s="508"/>
      <c r="BY3" s="508"/>
      <c r="BZ3" s="508"/>
      <c r="CA3" s="508"/>
      <c r="CB3" s="508"/>
      <c r="CC3" s="578"/>
      <c r="CD3" s="570" t="s">
        <v>
1</v>
      </c>
      <c r="CE3" s="571"/>
      <c r="CF3" s="571"/>
      <c r="CG3" s="571"/>
      <c r="CH3" s="571"/>
      <c r="CI3" s="571"/>
      <c r="CJ3" s="571"/>
      <c r="CK3" s="571"/>
      <c r="CL3" s="571"/>
      <c r="CM3" s="571"/>
      <c r="CN3" s="571"/>
      <c r="CO3" s="571"/>
      <c r="CP3" s="571"/>
      <c r="CQ3" s="571"/>
      <c r="CR3" s="571"/>
      <c r="CS3" s="620"/>
      <c r="CT3" s="507" t="s">
        <v>
89</v>
      </c>
      <c r="CU3" s="508"/>
      <c r="CV3" s="508"/>
      <c r="CW3" s="508"/>
      <c r="CX3" s="508"/>
      <c r="CY3" s="508"/>
      <c r="CZ3" s="508"/>
      <c r="DA3" s="578"/>
      <c r="DB3" s="507" t="s">
        <v>
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
91</v>
      </c>
      <c r="AZ4" s="421"/>
      <c r="BA4" s="421"/>
      <c r="BB4" s="421"/>
      <c r="BC4" s="421"/>
      <c r="BD4" s="421"/>
      <c r="BE4" s="421"/>
      <c r="BF4" s="421"/>
      <c r="BG4" s="421"/>
      <c r="BH4" s="421"/>
      <c r="BI4" s="421"/>
      <c r="BJ4" s="421"/>
      <c r="BK4" s="421"/>
      <c r="BL4" s="421"/>
      <c r="BM4" s="422"/>
      <c r="BN4" s="423">
        <v>
46998282</v>
      </c>
      <c r="BO4" s="424"/>
      <c r="BP4" s="424"/>
      <c r="BQ4" s="424"/>
      <c r="BR4" s="424"/>
      <c r="BS4" s="424"/>
      <c r="BT4" s="424"/>
      <c r="BU4" s="425"/>
      <c r="BV4" s="423">
        <v>
47375675</v>
      </c>
      <c r="BW4" s="424"/>
      <c r="BX4" s="424"/>
      <c r="BY4" s="424"/>
      <c r="BZ4" s="424"/>
      <c r="CA4" s="424"/>
      <c r="CB4" s="424"/>
      <c r="CC4" s="425"/>
      <c r="CD4" s="604" t="s">
        <v>
92</v>
      </c>
      <c r="CE4" s="605"/>
      <c r="CF4" s="605"/>
      <c r="CG4" s="605"/>
      <c r="CH4" s="605"/>
      <c r="CI4" s="605"/>
      <c r="CJ4" s="605"/>
      <c r="CK4" s="605"/>
      <c r="CL4" s="605"/>
      <c r="CM4" s="605"/>
      <c r="CN4" s="605"/>
      <c r="CO4" s="605"/>
      <c r="CP4" s="605"/>
      <c r="CQ4" s="605"/>
      <c r="CR4" s="605"/>
      <c r="CS4" s="606"/>
      <c r="CT4" s="607">
        <v>
9.9</v>
      </c>
      <c r="CU4" s="608"/>
      <c r="CV4" s="608"/>
      <c r="CW4" s="608"/>
      <c r="CX4" s="608"/>
      <c r="CY4" s="608"/>
      <c r="CZ4" s="608"/>
      <c r="DA4" s="609"/>
      <c r="DB4" s="607">
        <v>
8.1999999999999993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
93</v>
      </c>
      <c r="AN5" s="402"/>
      <c r="AO5" s="402"/>
      <c r="AP5" s="402"/>
      <c r="AQ5" s="402"/>
      <c r="AR5" s="402"/>
      <c r="AS5" s="402"/>
      <c r="AT5" s="403"/>
      <c r="AU5" s="485" t="s">
        <v>
94</v>
      </c>
      <c r="AV5" s="486"/>
      <c r="AW5" s="486"/>
      <c r="AX5" s="486"/>
      <c r="AY5" s="408" t="s">
        <v>
95</v>
      </c>
      <c r="AZ5" s="409"/>
      <c r="BA5" s="409"/>
      <c r="BB5" s="409"/>
      <c r="BC5" s="409"/>
      <c r="BD5" s="409"/>
      <c r="BE5" s="409"/>
      <c r="BF5" s="409"/>
      <c r="BG5" s="409"/>
      <c r="BH5" s="409"/>
      <c r="BI5" s="409"/>
      <c r="BJ5" s="409"/>
      <c r="BK5" s="409"/>
      <c r="BL5" s="409"/>
      <c r="BM5" s="410"/>
      <c r="BN5" s="428">
        <v>
44760300</v>
      </c>
      <c r="BO5" s="429"/>
      <c r="BP5" s="429"/>
      <c r="BQ5" s="429"/>
      <c r="BR5" s="429"/>
      <c r="BS5" s="429"/>
      <c r="BT5" s="429"/>
      <c r="BU5" s="430"/>
      <c r="BV5" s="428">
        <v>
45561171</v>
      </c>
      <c r="BW5" s="429"/>
      <c r="BX5" s="429"/>
      <c r="BY5" s="429"/>
      <c r="BZ5" s="429"/>
      <c r="CA5" s="429"/>
      <c r="CB5" s="429"/>
      <c r="CC5" s="430"/>
      <c r="CD5" s="437" t="s">
        <v>
96</v>
      </c>
      <c r="CE5" s="438"/>
      <c r="CF5" s="438"/>
      <c r="CG5" s="438"/>
      <c r="CH5" s="438"/>
      <c r="CI5" s="438"/>
      <c r="CJ5" s="438"/>
      <c r="CK5" s="438"/>
      <c r="CL5" s="438"/>
      <c r="CM5" s="438"/>
      <c r="CN5" s="438"/>
      <c r="CO5" s="438"/>
      <c r="CP5" s="438"/>
      <c r="CQ5" s="438"/>
      <c r="CR5" s="438"/>
      <c r="CS5" s="439"/>
      <c r="CT5" s="398">
        <v>
95.6</v>
      </c>
      <c r="CU5" s="399"/>
      <c r="CV5" s="399"/>
      <c r="CW5" s="399"/>
      <c r="CX5" s="399"/>
      <c r="CY5" s="399"/>
      <c r="CZ5" s="399"/>
      <c r="DA5" s="400"/>
      <c r="DB5" s="398">
        <v>
96.4</v>
      </c>
      <c r="DC5" s="399"/>
      <c r="DD5" s="399"/>
      <c r="DE5" s="399"/>
      <c r="DF5" s="399"/>
      <c r="DG5" s="399"/>
      <c r="DH5" s="399"/>
      <c r="DI5" s="400"/>
      <c r="DJ5" s="186"/>
      <c r="DK5" s="186"/>
      <c r="DL5" s="186"/>
      <c r="DM5" s="186"/>
      <c r="DN5" s="186"/>
      <c r="DO5" s="186"/>
    </row>
    <row r="6" spans="1:119" ht="18.75" customHeight="1" x14ac:dyDescent="0.15">
      <c r="A6" s="187"/>
      <c r="B6" s="584" t="s">
        <v>
97</v>
      </c>
      <c r="C6" s="442"/>
      <c r="D6" s="442"/>
      <c r="E6" s="585"/>
      <c r="F6" s="585"/>
      <c r="G6" s="585"/>
      <c r="H6" s="585"/>
      <c r="I6" s="585"/>
      <c r="J6" s="585"/>
      <c r="K6" s="585"/>
      <c r="L6" s="585" t="s">
        <v>
98</v>
      </c>
      <c r="M6" s="585"/>
      <c r="N6" s="585"/>
      <c r="O6" s="585"/>
      <c r="P6" s="585"/>
      <c r="Q6" s="585"/>
      <c r="R6" s="466"/>
      <c r="S6" s="466"/>
      <c r="T6" s="466"/>
      <c r="U6" s="466"/>
      <c r="V6" s="591"/>
      <c r="W6" s="519" t="s">
        <v>
99</v>
      </c>
      <c r="X6" s="441"/>
      <c r="Y6" s="441"/>
      <c r="Z6" s="441"/>
      <c r="AA6" s="441"/>
      <c r="AB6" s="442"/>
      <c r="AC6" s="596" t="s">
        <v>
100</v>
      </c>
      <c r="AD6" s="597"/>
      <c r="AE6" s="597"/>
      <c r="AF6" s="597"/>
      <c r="AG6" s="597"/>
      <c r="AH6" s="597"/>
      <c r="AI6" s="597"/>
      <c r="AJ6" s="597"/>
      <c r="AK6" s="597"/>
      <c r="AL6" s="598"/>
      <c r="AM6" s="497" t="s">
        <v>
101</v>
      </c>
      <c r="AN6" s="402"/>
      <c r="AO6" s="402"/>
      <c r="AP6" s="402"/>
      <c r="AQ6" s="402"/>
      <c r="AR6" s="402"/>
      <c r="AS6" s="402"/>
      <c r="AT6" s="403"/>
      <c r="AU6" s="485" t="s">
        <v>
102</v>
      </c>
      <c r="AV6" s="486"/>
      <c r="AW6" s="486"/>
      <c r="AX6" s="486"/>
      <c r="AY6" s="408" t="s">
        <v>
103</v>
      </c>
      <c r="AZ6" s="409"/>
      <c r="BA6" s="409"/>
      <c r="BB6" s="409"/>
      <c r="BC6" s="409"/>
      <c r="BD6" s="409"/>
      <c r="BE6" s="409"/>
      <c r="BF6" s="409"/>
      <c r="BG6" s="409"/>
      <c r="BH6" s="409"/>
      <c r="BI6" s="409"/>
      <c r="BJ6" s="409"/>
      <c r="BK6" s="409"/>
      <c r="BL6" s="409"/>
      <c r="BM6" s="410"/>
      <c r="BN6" s="428">
        <v>
2237982</v>
      </c>
      <c r="BO6" s="429"/>
      <c r="BP6" s="429"/>
      <c r="BQ6" s="429"/>
      <c r="BR6" s="429"/>
      <c r="BS6" s="429"/>
      <c r="BT6" s="429"/>
      <c r="BU6" s="430"/>
      <c r="BV6" s="428">
        <v>
1814504</v>
      </c>
      <c r="BW6" s="429"/>
      <c r="BX6" s="429"/>
      <c r="BY6" s="429"/>
      <c r="BZ6" s="429"/>
      <c r="CA6" s="429"/>
      <c r="CB6" s="429"/>
      <c r="CC6" s="430"/>
      <c r="CD6" s="437" t="s">
        <v>
104</v>
      </c>
      <c r="CE6" s="438"/>
      <c r="CF6" s="438"/>
      <c r="CG6" s="438"/>
      <c r="CH6" s="438"/>
      <c r="CI6" s="438"/>
      <c r="CJ6" s="438"/>
      <c r="CK6" s="438"/>
      <c r="CL6" s="438"/>
      <c r="CM6" s="438"/>
      <c r="CN6" s="438"/>
      <c r="CO6" s="438"/>
      <c r="CP6" s="438"/>
      <c r="CQ6" s="438"/>
      <c r="CR6" s="438"/>
      <c r="CS6" s="439"/>
      <c r="CT6" s="581">
        <v>
95.6</v>
      </c>
      <c r="CU6" s="582"/>
      <c r="CV6" s="582"/>
      <c r="CW6" s="582"/>
      <c r="CX6" s="582"/>
      <c r="CY6" s="582"/>
      <c r="CZ6" s="582"/>
      <c r="DA6" s="583"/>
      <c r="DB6" s="581">
        <v>
96.4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
105</v>
      </c>
      <c r="AN7" s="402"/>
      <c r="AO7" s="402"/>
      <c r="AP7" s="402"/>
      <c r="AQ7" s="402"/>
      <c r="AR7" s="402"/>
      <c r="AS7" s="402"/>
      <c r="AT7" s="403"/>
      <c r="AU7" s="485" t="s">
        <v>
106</v>
      </c>
      <c r="AV7" s="486"/>
      <c r="AW7" s="486"/>
      <c r="AX7" s="486"/>
      <c r="AY7" s="408" t="s">
        <v>
107</v>
      </c>
      <c r="AZ7" s="409"/>
      <c r="BA7" s="409"/>
      <c r="BB7" s="409"/>
      <c r="BC7" s="409"/>
      <c r="BD7" s="409"/>
      <c r="BE7" s="409"/>
      <c r="BF7" s="409"/>
      <c r="BG7" s="409"/>
      <c r="BH7" s="409"/>
      <c r="BI7" s="409"/>
      <c r="BJ7" s="409"/>
      <c r="BK7" s="409"/>
      <c r="BL7" s="409"/>
      <c r="BM7" s="410"/>
      <c r="BN7" s="428">
        <v>
12855</v>
      </c>
      <c r="BO7" s="429"/>
      <c r="BP7" s="429"/>
      <c r="BQ7" s="429"/>
      <c r="BR7" s="429"/>
      <c r="BS7" s="429"/>
      <c r="BT7" s="429"/>
      <c r="BU7" s="430"/>
      <c r="BV7" s="428">
        <v>
0</v>
      </c>
      <c r="BW7" s="429"/>
      <c r="BX7" s="429"/>
      <c r="BY7" s="429"/>
      <c r="BZ7" s="429"/>
      <c r="CA7" s="429"/>
      <c r="CB7" s="429"/>
      <c r="CC7" s="430"/>
      <c r="CD7" s="437" t="s">
        <v>
108</v>
      </c>
      <c r="CE7" s="438"/>
      <c r="CF7" s="438"/>
      <c r="CG7" s="438"/>
      <c r="CH7" s="438"/>
      <c r="CI7" s="438"/>
      <c r="CJ7" s="438"/>
      <c r="CK7" s="438"/>
      <c r="CL7" s="438"/>
      <c r="CM7" s="438"/>
      <c r="CN7" s="438"/>
      <c r="CO7" s="438"/>
      <c r="CP7" s="438"/>
      <c r="CQ7" s="438"/>
      <c r="CR7" s="438"/>
      <c r="CS7" s="439"/>
      <c r="CT7" s="428">
        <v>
22523957</v>
      </c>
      <c r="CU7" s="429"/>
      <c r="CV7" s="429"/>
      <c r="CW7" s="429"/>
      <c r="CX7" s="429"/>
      <c r="CY7" s="429"/>
      <c r="CZ7" s="429"/>
      <c r="DA7" s="430"/>
      <c r="DB7" s="428">
        <v>
22139864</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
109</v>
      </c>
      <c r="AN8" s="402"/>
      <c r="AO8" s="402"/>
      <c r="AP8" s="402"/>
      <c r="AQ8" s="402"/>
      <c r="AR8" s="402"/>
      <c r="AS8" s="402"/>
      <c r="AT8" s="403"/>
      <c r="AU8" s="485" t="s">
        <v>
110</v>
      </c>
      <c r="AV8" s="486"/>
      <c r="AW8" s="486"/>
      <c r="AX8" s="486"/>
      <c r="AY8" s="408" t="s">
        <v>
111</v>
      </c>
      <c r="AZ8" s="409"/>
      <c r="BA8" s="409"/>
      <c r="BB8" s="409"/>
      <c r="BC8" s="409"/>
      <c r="BD8" s="409"/>
      <c r="BE8" s="409"/>
      <c r="BF8" s="409"/>
      <c r="BG8" s="409"/>
      <c r="BH8" s="409"/>
      <c r="BI8" s="409"/>
      <c r="BJ8" s="409"/>
      <c r="BK8" s="409"/>
      <c r="BL8" s="409"/>
      <c r="BM8" s="410"/>
      <c r="BN8" s="428">
        <v>
2225127</v>
      </c>
      <c r="BO8" s="429"/>
      <c r="BP8" s="429"/>
      <c r="BQ8" s="429"/>
      <c r="BR8" s="429"/>
      <c r="BS8" s="429"/>
      <c r="BT8" s="429"/>
      <c r="BU8" s="430"/>
      <c r="BV8" s="428">
        <v>
1814504</v>
      </c>
      <c r="BW8" s="429"/>
      <c r="BX8" s="429"/>
      <c r="BY8" s="429"/>
      <c r="BZ8" s="429"/>
      <c r="CA8" s="429"/>
      <c r="CB8" s="429"/>
      <c r="CC8" s="430"/>
      <c r="CD8" s="437" t="s">
        <v>
112</v>
      </c>
      <c r="CE8" s="438"/>
      <c r="CF8" s="438"/>
      <c r="CG8" s="438"/>
      <c r="CH8" s="438"/>
      <c r="CI8" s="438"/>
      <c r="CJ8" s="438"/>
      <c r="CK8" s="438"/>
      <c r="CL8" s="438"/>
      <c r="CM8" s="438"/>
      <c r="CN8" s="438"/>
      <c r="CO8" s="438"/>
      <c r="CP8" s="438"/>
      <c r="CQ8" s="438"/>
      <c r="CR8" s="438"/>
      <c r="CS8" s="439"/>
      <c r="CT8" s="541">
        <v>
1.04</v>
      </c>
      <c r="CU8" s="542"/>
      <c r="CV8" s="542"/>
      <c r="CW8" s="542"/>
      <c r="CX8" s="542"/>
      <c r="CY8" s="542"/>
      <c r="CZ8" s="542"/>
      <c r="DA8" s="543"/>
      <c r="DB8" s="541">
        <v>
1.05</v>
      </c>
      <c r="DC8" s="542"/>
      <c r="DD8" s="542"/>
      <c r="DE8" s="542"/>
      <c r="DF8" s="542"/>
      <c r="DG8" s="542"/>
      <c r="DH8" s="542"/>
      <c r="DI8" s="543"/>
      <c r="DJ8" s="186"/>
      <c r="DK8" s="186"/>
      <c r="DL8" s="186"/>
      <c r="DM8" s="186"/>
      <c r="DN8" s="186"/>
      <c r="DO8" s="186"/>
    </row>
    <row r="9" spans="1:119" ht="18.75" customHeight="1" thickBot="1" x14ac:dyDescent="0.2">
      <c r="A9" s="187"/>
      <c r="B9" s="570" t="s">
        <v>
113</v>
      </c>
      <c r="C9" s="571"/>
      <c r="D9" s="571"/>
      <c r="E9" s="571"/>
      <c r="F9" s="571"/>
      <c r="G9" s="571"/>
      <c r="H9" s="571"/>
      <c r="I9" s="571"/>
      <c r="J9" s="571"/>
      <c r="K9" s="491"/>
      <c r="L9" s="572" t="s">
        <v>
114</v>
      </c>
      <c r="M9" s="573"/>
      <c r="N9" s="573"/>
      <c r="O9" s="573"/>
      <c r="P9" s="573"/>
      <c r="Q9" s="574"/>
      <c r="R9" s="575">
        <v>
121396</v>
      </c>
      <c r="S9" s="576"/>
      <c r="T9" s="576"/>
      <c r="U9" s="576"/>
      <c r="V9" s="577"/>
      <c r="W9" s="507" t="s">
        <v>
115</v>
      </c>
      <c r="X9" s="508"/>
      <c r="Y9" s="508"/>
      <c r="Z9" s="508"/>
      <c r="AA9" s="508"/>
      <c r="AB9" s="508"/>
      <c r="AC9" s="508"/>
      <c r="AD9" s="508"/>
      <c r="AE9" s="508"/>
      <c r="AF9" s="508"/>
      <c r="AG9" s="508"/>
      <c r="AH9" s="508"/>
      <c r="AI9" s="508"/>
      <c r="AJ9" s="508"/>
      <c r="AK9" s="508"/>
      <c r="AL9" s="578"/>
      <c r="AM9" s="497" t="s">
        <v>
116</v>
      </c>
      <c r="AN9" s="402"/>
      <c r="AO9" s="402"/>
      <c r="AP9" s="402"/>
      <c r="AQ9" s="402"/>
      <c r="AR9" s="402"/>
      <c r="AS9" s="402"/>
      <c r="AT9" s="403"/>
      <c r="AU9" s="485" t="s">
        <v>
117</v>
      </c>
      <c r="AV9" s="486"/>
      <c r="AW9" s="486"/>
      <c r="AX9" s="486"/>
      <c r="AY9" s="408" t="s">
        <v>
118</v>
      </c>
      <c r="AZ9" s="409"/>
      <c r="BA9" s="409"/>
      <c r="BB9" s="409"/>
      <c r="BC9" s="409"/>
      <c r="BD9" s="409"/>
      <c r="BE9" s="409"/>
      <c r="BF9" s="409"/>
      <c r="BG9" s="409"/>
      <c r="BH9" s="409"/>
      <c r="BI9" s="409"/>
      <c r="BJ9" s="409"/>
      <c r="BK9" s="409"/>
      <c r="BL9" s="409"/>
      <c r="BM9" s="410"/>
      <c r="BN9" s="428">
        <v>
410623</v>
      </c>
      <c r="BO9" s="429"/>
      <c r="BP9" s="429"/>
      <c r="BQ9" s="429"/>
      <c r="BR9" s="429"/>
      <c r="BS9" s="429"/>
      <c r="BT9" s="429"/>
      <c r="BU9" s="430"/>
      <c r="BV9" s="428">
        <v>
-650663</v>
      </c>
      <c r="BW9" s="429"/>
      <c r="BX9" s="429"/>
      <c r="BY9" s="429"/>
      <c r="BZ9" s="429"/>
      <c r="CA9" s="429"/>
      <c r="CB9" s="429"/>
      <c r="CC9" s="430"/>
      <c r="CD9" s="437" t="s">
        <v>
119</v>
      </c>
      <c r="CE9" s="438"/>
      <c r="CF9" s="438"/>
      <c r="CG9" s="438"/>
      <c r="CH9" s="438"/>
      <c r="CI9" s="438"/>
      <c r="CJ9" s="438"/>
      <c r="CK9" s="438"/>
      <c r="CL9" s="438"/>
      <c r="CM9" s="438"/>
      <c r="CN9" s="438"/>
      <c r="CO9" s="438"/>
      <c r="CP9" s="438"/>
      <c r="CQ9" s="438"/>
      <c r="CR9" s="438"/>
      <c r="CS9" s="439"/>
      <c r="CT9" s="398">
        <v>
8.4</v>
      </c>
      <c r="CU9" s="399"/>
      <c r="CV9" s="399"/>
      <c r="CW9" s="399"/>
      <c r="CX9" s="399"/>
      <c r="CY9" s="399"/>
      <c r="CZ9" s="399"/>
      <c r="DA9" s="400"/>
      <c r="DB9" s="398">
        <v>
8.8000000000000007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
120</v>
      </c>
      <c r="M10" s="402"/>
      <c r="N10" s="402"/>
      <c r="O10" s="402"/>
      <c r="P10" s="402"/>
      <c r="Q10" s="403"/>
      <c r="R10" s="404">
        <v>
118852</v>
      </c>
      <c r="S10" s="405"/>
      <c r="T10" s="405"/>
      <c r="U10" s="405"/>
      <c r="V10" s="407"/>
      <c r="W10" s="579"/>
      <c r="X10" s="390"/>
      <c r="Y10" s="390"/>
      <c r="Z10" s="390"/>
      <c r="AA10" s="390"/>
      <c r="AB10" s="390"/>
      <c r="AC10" s="390"/>
      <c r="AD10" s="390"/>
      <c r="AE10" s="390"/>
      <c r="AF10" s="390"/>
      <c r="AG10" s="390"/>
      <c r="AH10" s="390"/>
      <c r="AI10" s="390"/>
      <c r="AJ10" s="390"/>
      <c r="AK10" s="390"/>
      <c r="AL10" s="580"/>
      <c r="AM10" s="497" t="s">
        <v>
121</v>
      </c>
      <c r="AN10" s="402"/>
      <c r="AO10" s="402"/>
      <c r="AP10" s="402"/>
      <c r="AQ10" s="402"/>
      <c r="AR10" s="402"/>
      <c r="AS10" s="402"/>
      <c r="AT10" s="403"/>
      <c r="AU10" s="485" t="s">
        <v>
122</v>
      </c>
      <c r="AV10" s="486"/>
      <c r="AW10" s="486"/>
      <c r="AX10" s="486"/>
      <c r="AY10" s="408" t="s">
        <v>
123</v>
      </c>
      <c r="AZ10" s="409"/>
      <c r="BA10" s="409"/>
      <c r="BB10" s="409"/>
      <c r="BC10" s="409"/>
      <c r="BD10" s="409"/>
      <c r="BE10" s="409"/>
      <c r="BF10" s="409"/>
      <c r="BG10" s="409"/>
      <c r="BH10" s="409"/>
      <c r="BI10" s="409"/>
      <c r="BJ10" s="409"/>
      <c r="BK10" s="409"/>
      <c r="BL10" s="409"/>
      <c r="BM10" s="410"/>
      <c r="BN10" s="428">
        <v>
1610115</v>
      </c>
      <c r="BO10" s="429"/>
      <c r="BP10" s="429"/>
      <c r="BQ10" s="429"/>
      <c r="BR10" s="429"/>
      <c r="BS10" s="429"/>
      <c r="BT10" s="429"/>
      <c r="BU10" s="430"/>
      <c r="BV10" s="428">
        <v>
1410158</v>
      </c>
      <c r="BW10" s="429"/>
      <c r="BX10" s="429"/>
      <c r="BY10" s="429"/>
      <c r="BZ10" s="429"/>
      <c r="CA10" s="429"/>
      <c r="CB10" s="429"/>
      <c r="CC10" s="430"/>
      <c r="CD10" s="191" t="s">
        <v>
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
125</v>
      </c>
      <c r="M11" s="475"/>
      <c r="N11" s="475"/>
      <c r="O11" s="475"/>
      <c r="P11" s="475"/>
      <c r="Q11" s="476"/>
      <c r="R11" s="567" t="s">
        <v>
126</v>
      </c>
      <c r="S11" s="568"/>
      <c r="T11" s="568"/>
      <c r="U11" s="568"/>
      <c r="V11" s="569"/>
      <c r="W11" s="579"/>
      <c r="X11" s="390"/>
      <c r="Y11" s="390"/>
      <c r="Z11" s="390"/>
      <c r="AA11" s="390"/>
      <c r="AB11" s="390"/>
      <c r="AC11" s="390"/>
      <c r="AD11" s="390"/>
      <c r="AE11" s="390"/>
      <c r="AF11" s="390"/>
      <c r="AG11" s="390"/>
      <c r="AH11" s="390"/>
      <c r="AI11" s="390"/>
      <c r="AJ11" s="390"/>
      <c r="AK11" s="390"/>
      <c r="AL11" s="580"/>
      <c r="AM11" s="497" t="s">
        <v>
127</v>
      </c>
      <c r="AN11" s="402"/>
      <c r="AO11" s="402"/>
      <c r="AP11" s="402"/>
      <c r="AQ11" s="402"/>
      <c r="AR11" s="402"/>
      <c r="AS11" s="402"/>
      <c r="AT11" s="403"/>
      <c r="AU11" s="485" t="s">
        <v>
110</v>
      </c>
      <c r="AV11" s="486"/>
      <c r="AW11" s="486"/>
      <c r="AX11" s="486"/>
      <c r="AY11" s="408" t="s">
        <v>
128</v>
      </c>
      <c r="AZ11" s="409"/>
      <c r="BA11" s="409"/>
      <c r="BB11" s="409"/>
      <c r="BC11" s="409"/>
      <c r="BD11" s="409"/>
      <c r="BE11" s="409"/>
      <c r="BF11" s="409"/>
      <c r="BG11" s="409"/>
      <c r="BH11" s="409"/>
      <c r="BI11" s="409"/>
      <c r="BJ11" s="409"/>
      <c r="BK11" s="409"/>
      <c r="BL11" s="409"/>
      <c r="BM11" s="410"/>
      <c r="BN11" s="428">
        <v>
0</v>
      </c>
      <c r="BO11" s="429"/>
      <c r="BP11" s="429"/>
      <c r="BQ11" s="429"/>
      <c r="BR11" s="429"/>
      <c r="BS11" s="429"/>
      <c r="BT11" s="429"/>
      <c r="BU11" s="430"/>
      <c r="BV11" s="428">
        <v>
0</v>
      </c>
      <c r="BW11" s="429"/>
      <c r="BX11" s="429"/>
      <c r="BY11" s="429"/>
      <c r="BZ11" s="429"/>
      <c r="CA11" s="429"/>
      <c r="CB11" s="429"/>
      <c r="CC11" s="430"/>
      <c r="CD11" s="437" t="s">
        <v>
129</v>
      </c>
      <c r="CE11" s="438"/>
      <c r="CF11" s="438"/>
      <c r="CG11" s="438"/>
      <c r="CH11" s="438"/>
      <c r="CI11" s="438"/>
      <c r="CJ11" s="438"/>
      <c r="CK11" s="438"/>
      <c r="CL11" s="438"/>
      <c r="CM11" s="438"/>
      <c r="CN11" s="438"/>
      <c r="CO11" s="438"/>
      <c r="CP11" s="438"/>
      <c r="CQ11" s="438"/>
      <c r="CR11" s="438"/>
      <c r="CS11" s="439"/>
      <c r="CT11" s="541" t="s">
        <v>
130</v>
      </c>
      <c r="CU11" s="542"/>
      <c r="CV11" s="542"/>
      <c r="CW11" s="542"/>
      <c r="CX11" s="542"/>
      <c r="CY11" s="542"/>
      <c r="CZ11" s="542"/>
      <c r="DA11" s="543"/>
      <c r="DB11" s="541" t="s">
        <v>
130</v>
      </c>
      <c r="DC11" s="542"/>
      <c r="DD11" s="542"/>
      <c r="DE11" s="542"/>
      <c r="DF11" s="542"/>
      <c r="DG11" s="542"/>
      <c r="DH11" s="542"/>
      <c r="DI11" s="543"/>
      <c r="DJ11" s="186"/>
      <c r="DK11" s="186"/>
      <c r="DL11" s="186"/>
      <c r="DM11" s="186"/>
      <c r="DN11" s="186"/>
      <c r="DO11" s="186"/>
    </row>
    <row r="12" spans="1:119" ht="18.75" customHeight="1" x14ac:dyDescent="0.15">
      <c r="A12" s="187"/>
      <c r="B12" s="544" t="s">
        <v>
131</v>
      </c>
      <c r="C12" s="545"/>
      <c r="D12" s="545"/>
      <c r="E12" s="545"/>
      <c r="F12" s="545"/>
      <c r="G12" s="545"/>
      <c r="H12" s="545"/>
      <c r="I12" s="545"/>
      <c r="J12" s="545"/>
      <c r="K12" s="546"/>
      <c r="L12" s="553" t="s">
        <v>
132</v>
      </c>
      <c r="M12" s="554"/>
      <c r="N12" s="554"/>
      <c r="O12" s="554"/>
      <c r="P12" s="554"/>
      <c r="Q12" s="555"/>
      <c r="R12" s="556">
        <v>
122306</v>
      </c>
      <c r="S12" s="557"/>
      <c r="T12" s="557"/>
      <c r="U12" s="557"/>
      <c r="V12" s="558"/>
      <c r="W12" s="559" t="s">
        <v>
1</v>
      </c>
      <c r="X12" s="486"/>
      <c r="Y12" s="486"/>
      <c r="Z12" s="486"/>
      <c r="AA12" s="486"/>
      <c r="AB12" s="560"/>
      <c r="AC12" s="561" t="s">
        <v>
133</v>
      </c>
      <c r="AD12" s="562"/>
      <c r="AE12" s="562"/>
      <c r="AF12" s="562"/>
      <c r="AG12" s="563"/>
      <c r="AH12" s="561" t="s">
        <v>
134</v>
      </c>
      <c r="AI12" s="562"/>
      <c r="AJ12" s="562"/>
      <c r="AK12" s="562"/>
      <c r="AL12" s="564"/>
      <c r="AM12" s="497" t="s">
        <v>
135</v>
      </c>
      <c r="AN12" s="402"/>
      <c r="AO12" s="402"/>
      <c r="AP12" s="402"/>
      <c r="AQ12" s="402"/>
      <c r="AR12" s="402"/>
      <c r="AS12" s="402"/>
      <c r="AT12" s="403"/>
      <c r="AU12" s="485" t="s">
        <v>
110</v>
      </c>
      <c r="AV12" s="486"/>
      <c r="AW12" s="486"/>
      <c r="AX12" s="486"/>
      <c r="AY12" s="408" t="s">
        <v>
136</v>
      </c>
      <c r="AZ12" s="409"/>
      <c r="BA12" s="409"/>
      <c r="BB12" s="409"/>
      <c r="BC12" s="409"/>
      <c r="BD12" s="409"/>
      <c r="BE12" s="409"/>
      <c r="BF12" s="409"/>
      <c r="BG12" s="409"/>
      <c r="BH12" s="409"/>
      <c r="BI12" s="409"/>
      <c r="BJ12" s="409"/>
      <c r="BK12" s="409"/>
      <c r="BL12" s="409"/>
      <c r="BM12" s="410"/>
      <c r="BN12" s="428">
        <v>
1030000</v>
      </c>
      <c r="BO12" s="429"/>
      <c r="BP12" s="429"/>
      <c r="BQ12" s="429"/>
      <c r="BR12" s="429"/>
      <c r="BS12" s="429"/>
      <c r="BT12" s="429"/>
      <c r="BU12" s="430"/>
      <c r="BV12" s="428">
        <v>
984000</v>
      </c>
      <c r="BW12" s="429"/>
      <c r="BX12" s="429"/>
      <c r="BY12" s="429"/>
      <c r="BZ12" s="429"/>
      <c r="CA12" s="429"/>
      <c r="CB12" s="429"/>
      <c r="CC12" s="430"/>
      <c r="CD12" s="437" t="s">
        <v>
137</v>
      </c>
      <c r="CE12" s="438"/>
      <c r="CF12" s="438"/>
      <c r="CG12" s="438"/>
      <c r="CH12" s="438"/>
      <c r="CI12" s="438"/>
      <c r="CJ12" s="438"/>
      <c r="CK12" s="438"/>
      <c r="CL12" s="438"/>
      <c r="CM12" s="438"/>
      <c r="CN12" s="438"/>
      <c r="CO12" s="438"/>
      <c r="CP12" s="438"/>
      <c r="CQ12" s="438"/>
      <c r="CR12" s="438"/>
      <c r="CS12" s="439"/>
      <c r="CT12" s="541" t="s">
        <v>
138</v>
      </c>
      <c r="CU12" s="542"/>
      <c r="CV12" s="542"/>
      <c r="CW12" s="542"/>
      <c r="CX12" s="542"/>
      <c r="CY12" s="542"/>
      <c r="CZ12" s="542"/>
      <c r="DA12" s="543"/>
      <c r="DB12" s="541" t="s">
        <v>
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
140</v>
      </c>
      <c r="N13" s="529"/>
      <c r="O13" s="529"/>
      <c r="P13" s="529"/>
      <c r="Q13" s="530"/>
      <c r="R13" s="531">
        <v>
119321</v>
      </c>
      <c r="S13" s="532"/>
      <c r="T13" s="532"/>
      <c r="U13" s="532"/>
      <c r="V13" s="533"/>
      <c r="W13" s="519" t="s">
        <v>
141</v>
      </c>
      <c r="X13" s="441"/>
      <c r="Y13" s="441"/>
      <c r="Z13" s="441"/>
      <c r="AA13" s="441"/>
      <c r="AB13" s="442"/>
      <c r="AC13" s="404">
        <v>
359</v>
      </c>
      <c r="AD13" s="405"/>
      <c r="AE13" s="405"/>
      <c r="AF13" s="405"/>
      <c r="AG13" s="406"/>
      <c r="AH13" s="404">
        <v>
350</v>
      </c>
      <c r="AI13" s="405"/>
      <c r="AJ13" s="405"/>
      <c r="AK13" s="405"/>
      <c r="AL13" s="407"/>
      <c r="AM13" s="497" t="s">
        <v>
142</v>
      </c>
      <c r="AN13" s="402"/>
      <c r="AO13" s="402"/>
      <c r="AP13" s="402"/>
      <c r="AQ13" s="402"/>
      <c r="AR13" s="402"/>
      <c r="AS13" s="402"/>
      <c r="AT13" s="403"/>
      <c r="AU13" s="485" t="s">
        <v>
143</v>
      </c>
      <c r="AV13" s="486"/>
      <c r="AW13" s="486"/>
      <c r="AX13" s="486"/>
      <c r="AY13" s="408" t="s">
        <v>
144</v>
      </c>
      <c r="AZ13" s="409"/>
      <c r="BA13" s="409"/>
      <c r="BB13" s="409"/>
      <c r="BC13" s="409"/>
      <c r="BD13" s="409"/>
      <c r="BE13" s="409"/>
      <c r="BF13" s="409"/>
      <c r="BG13" s="409"/>
      <c r="BH13" s="409"/>
      <c r="BI13" s="409"/>
      <c r="BJ13" s="409"/>
      <c r="BK13" s="409"/>
      <c r="BL13" s="409"/>
      <c r="BM13" s="410"/>
      <c r="BN13" s="428">
        <v>
990738</v>
      </c>
      <c r="BO13" s="429"/>
      <c r="BP13" s="429"/>
      <c r="BQ13" s="429"/>
      <c r="BR13" s="429"/>
      <c r="BS13" s="429"/>
      <c r="BT13" s="429"/>
      <c r="BU13" s="430"/>
      <c r="BV13" s="428">
        <v>
-224505</v>
      </c>
      <c r="BW13" s="429"/>
      <c r="BX13" s="429"/>
      <c r="BY13" s="429"/>
      <c r="BZ13" s="429"/>
      <c r="CA13" s="429"/>
      <c r="CB13" s="429"/>
      <c r="CC13" s="430"/>
      <c r="CD13" s="437" t="s">
        <v>
145</v>
      </c>
      <c r="CE13" s="438"/>
      <c r="CF13" s="438"/>
      <c r="CG13" s="438"/>
      <c r="CH13" s="438"/>
      <c r="CI13" s="438"/>
      <c r="CJ13" s="438"/>
      <c r="CK13" s="438"/>
      <c r="CL13" s="438"/>
      <c r="CM13" s="438"/>
      <c r="CN13" s="438"/>
      <c r="CO13" s="438"/>
      <c r="CP13" s="438"/>
      <c r="CQ13" s="438"/>
      <c r="CR13" s="438"/>
      <c r="CS13" s="439"/>
      <c r="CT13" s="398">
        <v>
2.1</v>
      </c>
      <c r="CU13" s="399"/>
      <c r="CV13" s="399"/>
      <c r="CW13" s="399"/>
      <c r="CX13" s="399"/>
      <c r="CY13" s="399"/>
      <c r="CZ13" s="399"/>
      <c r="DA13" s="400"/>
      <c r="DB13" s="398">
        <v>
2.5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
146</v>
      </c>
      <c r="M14" s="565"/>
      <c r="N14" s="565"/>
      <c r="O14" s="565"/>
      <c r="P14" s="565"/>
      <c r="Q14" s="566"/>
      <c r="R14" s="531">
        <v>
121443</v>
      </c>
      <c r="S14" s="532"/>
      <c r="T14" s="532"/>
      <c r="U14" s="532"/>
      <c r="V14" s="533"/>
      <c r="W14" s="534"/>
      <c r="X14" s="444"/>
      <c r="Y14" s="444"/>
      <c r="Z14" s="444"/>
      <c r="AA14" s="444"/>
      <c r="AB14" s="445"/>
      <c r="AC14" s="524">
        <v>
0.7</v>
      </c>
      <c r="AD14" s="525"/>
      <c r="AE14" s="525"/>
      <c r="AF14" s="525"/>
      <c r="AG14" s="526"/>
      <c r="AH14" s="524">
        <v>
0.7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
147</v>
      </c>
      <c r="CE14" s="435"/>
      <c r="CF14" s="435"/>
      <c r="CG14" s="435"/>
      <c r="CH14" s="435"/>
      <c r="CI14" s="435"/>
      <c r="CJ14" s="435"/>
      <c r="CK14" s="435"/>
      <c r="CL14" s="435"/>
      <c r="CM14" s="435"/>
      <c r="CN14" s="435"/>
      <c r="CO14" s="435"/>
      <c r="CP14" s="435"/>
      <c r="CQ14" s="435"/>
      <c r="CR14" s="435"/>
      <c r="CS14" s="436"/>
      <c r="CT14" s="535">
        <v>
17.899999999999999</v>
      </c>
      <c r="CU14" s="536"/>
      <c r="CV14" s="536"/>
      <c r="CW14" s="536"/>
      <c r="CX14" s="536"/>
      <c r="CY14" s="536"/>
      <c r="CZ14" s="536"/>
      <c r="DA14" s="537"/>
      <c r="DB14" s="535">
        <v>
7.6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
148</v>
      </c>
      <c r="N15" s="529"/>
      <c r="O15" s="529"/>
      <c r="P15" s="529"/>
      <c r="Q15" s="530"/>
      <c r="R15" s="531">
        <v>
118651</v>
      </c>
      <c r="S15" s="532"/>
      <c r="T15" s="532"/>
      <c r="U15" s="532"/>
      <c r="V15" s="533"/>
      <c r="W15" s="519" t="s">
        <v>
149</v>
      </c>
      <c r="X15" s="441"/>
      <c r="Y15" s="441"/>
      <c r="Z15" s="441"/>
      <c r="AA15" s="441"/>
      <c r="AB15" s="442"/>
      <c r="AC15" s="404">
        <v>
7140</v>
      </c>
      <c r="AD15" s="405"/>
      <c r="AE15" s="405"/>
      <c r="AF15" s="405"/>
      <c r="AG15" s="406"/>
      <c r="AH15" s="404">
        <v>
6687</v>
      </c>
      <c r="AI15" s="405"/>
      <c r="AJ15" s="405"/>
      <c r="AK15" s="405"/>
      <c r="AL15" s="407"/>
      <c r="AM15" s="497"/>
      <c r="AN15" s="402"/>
      <c r="AO15" s="402"/>
      <c r="AP15" s="402"/>
      <c r="AQ15" s="402"/>
      <c r="AR15" s="402"/>
      <c r="AS15" s="402"/>
      <c r="AT15" s="403"/>
      <c r="AU15" s="485"/>
      <c r="AV15" s="486"/>
      <c r="AW15" s="486"/>
      <c r="AX15" s="486"/>
      <c r="AY15" s="420" t="s">
        <v>
150</v>
      </c>
      <c r="AZ15" s="421"/>
      <c r="BA15" s="421"/>
      <c r="BB15" s="421"/>
      <c r="BC15" s="421"/>
      <c r="BD15" s="421"/>
      <c r="BE15" s="421"/>
      <c r="BF15" s="421"/>
      <c r="BG15" s="421"/>
      <c r="BH15" s="421"/>
      <c r="BI15" s="421"/>
      <c r="BJ15" s="421"/>
      <c r="BK15" s="421"/>
      <c r="BL15" s="421"/>
      <c r="BM15" s="422"/>
      <c r="BN15" s="423">
        <v>
17334304</v>
      </c>
      <c r="BO15" s="424"/>
      <c r="BP15" s="424"/>
      <c r="BQ15" s="424"/>
      <c r="BR15" s="424"/>
      <c r="BS15" s="424"/>
      <c r="BT15" s="424"/>
      <c r="BU15" s="425"/>
      <c r="BV15" s="423">
        <v>
17060210</v>
      </c>
      <c r="BW15" s="424"/>
      <c r="BX15" s="424"/>
      <c r="BY15" s="424"/>
      <c r="BZ15" s="424"/>
      <c r="CA15" s="424"/>
      <c r="CB15" s="424"/>
      <c r="CC15" s="425"/>
      <c r="CD15" s="538" t="s">
        <v>
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
152</v>
      </c>
      <c r="M16" s="522"/>
      <c r="N16" s="522"/>
      <c r="O16" s="522"/>
      <c r="P16" s="522"/>
      <c r="Q16" s="523"/>
      <c r="R16" s="516" t="s">
        <v>
153</v>
      </c>
      <c r="S16" s="517"/>
      <c r="T16" s="517"/>
      <c r="U16" s="517"/>
      <c r="V16" s="518"/>
      <c r="W16" s="534"/>
      <c r="X16" s="444"/>
      <c r="Y16" s="444"/>
      <c r="Z16" s="444"/>
      <c r="AA16" s="444"/>
      <c r="AB16" s="445"/>
      <c r="AC16" s="524">
        <v>
14.1</v>
      </c>
      <c r="AD16" s="525"/>
      <c r="AE16" s="525"/>
      <c r="AF16" s="525"/>
      <c r="AG16" s="526"/>
      <c r="AH16" s="524">
        <v>
14</v>
      </c>
      <c r="AI16" s="525"/>
      <c r="AJ16" s="525"/>
      <c r="AK16" s="525"/>
      <c r="AL16" s="527"/>
      <c r="AM16" s="497"/>
      <c r="AN16" s="402"/>
      <c r="AO16" s="402"/>
      <c r="AP16" s="402"/>
      <c r="AQ16" s="402"/>
      <c r="AR16" s="402"/>
      <c r="AS16" s="402"/>
      <c r="AT16" s="403"/>
      <c r="AU16" s="485"/>
      <c r="AV16" s="486"/>
      <c r="AW16" s="486"/>
      <c r="AX16" s="486"/>
      <c r="AY16" s="408" t="s">
        <v>
154</v>
      </c>
      <c r="AZ16" s="409"/>
      <c r="BA16" s="409"/>
      <c r="BB16" s="409"/>
      <c r="BC16" s="409"/>
      <c r="BD16" s="409"/>
      <c r="BE16" s="409"/>
      <c r="BF16" s="409"/>
      <c r="BG16" s="409"/>
      <c r="BH16" s="409"/>
      <c r="BI16" s="409"/>
      <c r="BJ16" s="409"/>
      <c r="BK16" s="409"/>
      <c r="BL16" s="409"/>
      <c r="BM16" s="410"/>
      <c r="BN16" s="428">
        <v>
16824453</v>
      </c>
      <c r="BO16" s="429"/>
      <c r="BP16" s="429"/>
      <c r="BQ16" s="429"/>
      <c r="BR16" s="429"/>
      <c r="BS16" s="429"/>
      <c r="BT16" s="429"/>
      <c r="BU16" s="430"/>
      <c r="BV16" s="428">
        <v>
16738839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
155</v>
      </c>
      <c r="N17" s="514"/>
      <c r="O17" s="514"/>
      <c r="P17" s="514"/>
      <c r="Q17" s="515"/>
      <c r="R17" s="516" t="s">
        <v>
156</v>
      </c>
      <c r="S17" s="517"/>
      <c r="T17" s="517"/>
      <c r="U17" s="517"/>
      <c r="V17" s="518"/>
      <c r="W17" s="519" t="s">
        <v>
157</v>
      </c>
      <c r="X17" s="441"/>
      <c r="Y17" s="441"/>
      <c r="Z17" s="441"/>
      <c r="AA17" s="441"/>
      <c r="AB17" s="442"/>
      <c r="AC17" s="404">
        <v>
43064</v>
      </c>
      <c r="AD17" s="405"/>
      <c r="AE17" s="405"/>
      <c r="AF17" s="405"/>
      <c r="AG17" s="406"/>
      <c r="AH17" s="404">
        <v>
40741</v>
      </c>
      <c r="AI17" s="405"/>
      <c r="AJ17" s="405"/>
      <c r="AK17" s="405"/>
      <c r="AL17" s="407"/>
      <c r="AM17" s="497"/>
      <c r="AN17" s="402"/>
      <c r="AO17" s="402"/>
      <c r="AP17" s="402"/>
      <c r="AQ17" s="402"/>
      <c r="AR17" s="402"/>
      <c r="AS17" s="402"/>
      <c r="AT17" s="403"/>
      <c r="AU17" s="485"/>
      <c r="AV17" s="486"/>
      <c r="AW17" s="486"/>
      <c r="AX17" s="486"/>
      <c r="AY17" s="408" t="s">
        <v>
158</v>
      </c>
      <c r="AZ17" s="409"/>
      <c r="BA17" s="409"/>
      <c r="BB17" s="409"/>
      <c r="BC17" s="409"/>
      <c r="BD17" s="409"/>
      <c r="BE17" s="409"/>
      <c r="BF17" s="409"/>
      <c r="BG17" s="409"/>
      <c r="BH17" s="409"/>
      <c r="BI17" s="409"/>
      <c r="BJ17" s="409"/>
      <c r="BK17" s="409"/>
      <c r="BL17" s="409"/>
      <c r="BM17" s="410"/>
      <c r="BN17" s="428">
        <v>
22523957</v>
      </c>
      <c r="BO17" s="429"/>
      <c r="BP17" s="429"/>
      <c r="BQ17" s="429"/>
      <c r="BR17" s="429"/>
      <c r="BS17" s="429"/>
      <c r="BT17" s="429"/>
      <c r="BU17" s="430"/>
      <c r="BV17" s="428">
        <v>
22139864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
159</v>
      </c>
      <c r="C18" s="491"/>
      <c r="D18" s="491"/>
      <c r="E18" s="492"/>
      <c r="F18" s="492"/>
      <c r="G18" s="492"/>
      <c r="H18" s="492"/>
      <c r="I18" s="492"/>
      <c r="J18" s="492"/>
      <c r="K18" s="492"/>
      <c r="L18" s="493">
        <v>
11.3</v>
      </c>
      <c r="M18" s="493"/>
      <c r="N18" s="493"/>
      <c r="O18" s="493"/>
      <c r="P18" s="493"/>
      <c r="Q18" s="493"/>
      <c r="R18" s="494"/>
      <c r="S18" s="494"/>
      <c r="T18" s="494"/>
      <c r="U18" s="494"/>
      <c r="V18" s="495"/>
      <c r="W18" s="509"/>
      <c r="X18" s="510"/>
      <c r="Y18" s="510"/>
      <c r="Z18" s="510"/>
      <c r="AA18" s="510"/>
      <c r="AB18" s="520"/>
      <c r="AC18" s="392">
        <v>
85.2</v>
      </c>
      <c r="AD18" s="393"/>
      <c r="AE18" s="393"/>
      <c r="AF18" s="393"/>
      <c r="AG18" s="496"/>
      <c r="AH18" s="392">
        <v>
85.3</v>
      </c>
      <c r="AI18" s="393"/>
      <c r="AJ18" s="393"/>
      <c r="AK18" s="393"/>
      <c r="AL18" s="394"/>
      <c r="AM18" s="497"/>
      <c r="AN18" s="402"/>
      <c r="AO18" s="402"/>
      <c r="AP18" s="402"/>
      <c r="AQ18" s="402"/>
      <c r="AR18" s="402"/>
      <c r="AS18" s="402"/>
      <c r="AT18" s="403"/>
      <c r="AU18" s="485"/>
      <c r="AV18" s="486"/>
      <c r="AW18" s="486"/>
      <c r="AX18" s="486"/>
      <c r="AY18" s="408" t="s">
        <v>
160</v>
      </c>
      <c r="AZ18" s="409"/>
      <c r="BA18" s="409"/>
      <c r="BB18" s="409"/>
      <c r="BC18" s="409"/>
      <c r="BD18" s="409"/>
      <c r="BE18" s="409"/>
      <c r="BF18" s="409"/>
      <c r="BG18" s="409"/>
      <c r="BH18" s="409"/>
      <c r="BI18" s="409"/>
      <c r="BJ18" s="409"/>
      <c r="BK18" s="409"/>
      <c r="BL18" s="409"/>
      <c r="BM18" s="410"/>
      <c r="BN18" s="428">
        <v>
21903877</v>
      </c>
      <c r="BO18" s="429"/>
      <c r="BP18" s="429"/>
      <c r="BQ18" s="429"/>
      <c r="BR18" s="429"/>
      <c r="BS18" s="429"/>
      <c r="BT18" s="429"/>
      <c r="BU18" s="430"/>
      <c r="BV18" s="428">
        <v>
21617565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
161</v>
      </c>
      <c r="C19" s="491"/>
      <c r="D19" s="491"/>
      <c r="E19" s="492"/>
      <c r="F19" s="492"/>
      <c r="G19" s="492"/>
      <c r="H19" s="492"/>
      <c r="I19" s="492"/>
      <c r="J19" s="492"/>
      <c r="K19" s="492"/>
      <c r="L19" s="498">
        <v>
10743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
162</v>
      </c>
      <c r="AZ19" s="409"/>
      <c r="BA19" s="409"/>
      <c r="BB19" s="409"/>
      <c r="BC19" s="409"/>
      <c r="BD19" s="409"/>
      <c r="BE19" s="409"/>
      <c r="BF19" s="409"/>
      <c r="BG19" s="409"/>
      <c r="BH19" s="409"/>
      <c r="BI19" s="409"/>
      <c r="BJ19" s="409"/>
      <c r="BK19" s="409"/>
      <c r="BL19" s="409"/>
      <c r="BM19" s="410"/>
      <c r="BN19" s="428">
        <v>
28336399</v>
      </c>
      <c r="BO19" s="429"/>
      <c r="BP19" s="429"/>
      <c r="BQ19" s="429"/>
      <c r="BR19" s="429"/>
      <c r="BS19" s="429"/>
      <c r="BT19" s="429"/>
      <c r="BU19" s="430"/>
      <c r="BV19" s="428">
        <v>
28525575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
163</v>
      </c>
      <c r="C20" s="491"/>
      <c r="D20" s="491"/>
      <c r="E20" s="492"/>
      <c r="F20" s="492"/>
      <c r="G20" s="492"/>
      <c r="H20" s="492"/>
      <c r="I20" s="492"/>
      <c r="J20" s="492"/>
      <c r="K20" s="492"/>
      <c r="L20" s="498">
        <v>
59796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
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
165</v>
      </c>
      <c r="C22" s="458"/>
      <c r="D22" s="459"/>
      <c r="E22" s="466" t="s">
        <v>
1</v>
      </c>
      <c r="F22" s="441"/>
      <c r="G22" s="441"/>
      <c r="H22" s="441"/>
      <c r="I22" s="441"/>
      <c r="J22" s="441"/>
      <c r="K22" s="442"/>
      <c r="L22" s="466" t="s">
        <v>
166</v>
      </c>
      <c r="M22" s="441"/>
      <c r="N22" s="441"/>
      <c r="O22" s="441"/>
      <c r="P22" s="442"/>
      <c r="Q22" s="451" t="s">
        <v>
167</v>
      </c>
      <c r="R22" s="452"/>
      <c r="S22" s="452"/>
      <c r="T22" s="452"/>
      <c r="U22" s="452"/>
      <c r="V22" s="467"/>
      <c r="W22" s="469" t="s">
        <v>
168</v>
      </c>
      <c r="X22" s="458"/>
      <c r="Y22" s="459"/>
      <c r="Z22" s="466" t="s">
        <v>
1</v>
      </c>
      <c r="AA22" s="441"/>
      <c r="AB22" s="441"/>
      <c r="AC22" s="441"/>
      <c r="AD22" s="441"/>
      <c r="AE22" s="441"/>
      <c r="AF22" s="441"/>
      <c r="AG22" s="442"/>
      <c r="AH22" s="440" t="s">
        <v>
169</v>
      </c>
      <c r="AI22" s="441"/>
      <c r="AJ22" s="441"/>
      <c r="AK22" s="441"/>
      <c r="AL22" s="442"/>
      <c r="AM22" s="440" t="s">
        <v>
170</v>
      </c>
      <c r="AN22" s="446"/>
      <c r="AO22" s="446"/>
      <c r="AP22" s="446"/>
      <c r="AQ22" s="446"/>
      <c r="AR22" s="447"/>
      <c r="AS22" s="451" t="s">
        <v>
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
171</v>
      </c>
      <c r="AZ23" s="421"/>
      <c r="BA23" s="421"/>
      <c r="BB23" s="421"/>
      <c r="BC23" s="421"/>
      <c r="BD23" s="421"/>
      <c r="BE23" s="421"/>
      <c r="BF23" s="421"/>
      <c r="BG23" s="421"/>
      <c r="BH23" s="421"/>
      <c r="BI23" s="421"/>
      <c r="BJ23" s="421"/>
      <c r="BK23" s="421"/>
      <c r="BL23" s="421"/>
      <c r="BM23" s="422"/>
      <c r="BN23" s="428">
        <v>
20635629</v>
      </c>
      <c r="BO23" s="429"/>
      <c r="BP23" s="429"/>
      <c r="BQ23" s="429"/>
      <c r="BR23" s="429"/>
      <c r="BS23" s="429"/>
      <c r="BT23" s="429"/>
      <c r="BU23" s="430"/>
      <c r="BV23" s="428">
        <v>
21510530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
172</v>
      </c>
      <c r="F24" s="402"/>
      <c r="G24" s="402"/>
      <c r="H24" s="402"/>
      <c r="I24" s="402"/>
      <c r="J24" s="402"/>
      <c r="K24" s="403"/>
      <c r="L24" s="404">
        <v>
1</v>
      </c>
      <c r="M24" s="405"/>
      <c r="N24" s="405"/>
      <c r="O24" s="405"/>
      <c r="P24" s="406"/>
      <c r="Q24" s="404">
        <v>
9650</v>
      </c>
      <c r="R24" s="405"/>
      <c r="S24" s="405"/>
      <c r="T24" s="405"/>
      <c r="U24" s="405"/>
      <c r="V24" s="406"/>
      <c r="W24" s="470"/>
      <c r="X24" s="461"/>
      <c r="Y24" s="462"/>
      <c r="Z24" s="401" t="s">
        <v>
173</v>
      </c>
      <c r="AA24" s="402"/>
      <c r="AB24" s="402"/>
      <c r="AC24" s="402"/>
      <c r="AD24" s="402"/>
      <c r="AE24" s="402"/>
      <c r="AF24" s="402"/>
      <c r="AG24" s="403"/>
      <c r="AH24" s="404">
        <v>
622</v>
      </c>
      <c r="AI24" s="405"/>
      <c r="AJ24" s="405"/>
      <c r="AK24" s="405"/>
      <c r="AL24" s="406"/>
      <c r="AM24" s="404">
        <v>
1882172</v>
      </c>
      <c r="AN24" s="405"/>
      <c r="AO24" s="405"/>
      <c r="AP24" s="405"/>
      <c r="AQ24" s="405"/>
      <c r="AR24" s="406"/>
      <c r="AS24" s="404">
        <v>
3026</v>
      </c>
      <c r="AT24" s="405"/>
      <c r="AU24" s="405"/>
      <c r="AV24" s="405"/>
      <c r="AW24" s="405"/>
      <c r="AX24" s="407"/>
      <c r="AY24" s="395" t="s">
        <v>
174</v>
      </c>
      <c r="AZ24" s="396"/>
      <c r="BA24" s="396"/>
      <c r="BB24" s="396"/>
      <c r="BC24" s="396"/>
      <c r="BD24" s="396"/>
      <c r="BE24" s="396"/>
      <c r="BF24" s="396"/>
      <c r="BG24" s="396"/>
      <c r="BH24" s="396"/>
      <c r="BI24" s="396"/>
      <c r="BJ24" s="396"/>
      <c r="BK24" s="396"/>
      <c r="BL24" s="396"/>
      <c r="BM24" s="397"/>
      <c r="BN24" s="428">
        <v>
10808772</v>
      </c>
      <c r="BO24" s="429"/>
      <c r="BP24" s="429"/>
      <c r="BQ24" s="429"/>
      <c r="BR24" s="429"/>
      <c r="BS24" s="429"/>
      <c r="BT24" s="429"/>
      <c r="BU24" s="430"/>
      <c r="BV24" s="428">
        <v>
11838685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
175</v>
      </c>
      <c r="F25" s="402"/>
      <c r="G25" s="402"/>
      <c r="H25" s="402"/>
      <c r="I25" s="402"/>
      <c r="J25" s="402"/>
      <c r="K25" s="403"/>
      <c r="L25" s="404">
        <v>
2</v>
      </c>
      <c r="M25" s="405"/>
      <c r="N25" s="405"/>
      <c r="O25" s="405"/>
      <c r="P25" s="406"/>
      <c r="Q25" s="404">
        <v>
8250</v>
      </c>
      <c r="R25" s="405"/>
      <c r="S25" s="405"/>
      <c r="T25" s="405"/>
      <c r="U25" s="405"/>
      <c r="V25" s="406"/>
      <c r="W25" s="470"/>
      <c r="X25" s="461"/>
      <c r="Y25" s="462"/>
      <c r="Z25" s="401" t="s">
        <v>
176</v>
      </c>
      <c r="AA25" s="402"/>
      <c r="AB25" s="402"/>
      <c r="AC25" s="402"/>
      <c r="AD25" s="402"/>
      <c r="AE25" s="402"/>
      <c r="AF25" s="402"/>
      <c r="AG25" s="403"/>
      <c r="AH25" s="404" t="s">
        <v>
177</v>
      </c>
      <c r="AI25" s="405"/>
      <c r="AJ25" s="405"/>
      <c r="AK25" s="405"/>
      <c r="AL25" s="406"/>
      <c r="AM25" s="404" t="s">
        <v>
178</v>
      </c>
      <c r="AN25" s="405"/>
      <c r="AO25" s="405"/>
      <c r="AP25" s="405"/>
      <c r="AQ25" s="405"/>
      <c r="AR25" s="406"/>
      <c r="AS25" s="404" t="s">
        <v>
179</v>
      </c>
      <c r="AT25" s="405"/>
      <c r="AU25" s="405"/>
      <c r="AV25" s="405"/>
      <c r="AW25" s="405"/>
      <c r="AX25" s="407"/>
      <c r="AY25" s="420" t="s">
        <v>
180</v>
      </c>
      <c r="AZ25" s="421"/>
      <c r="BA25" s="421"/>
      <c r="BB25" s="421"/>
      <c r="BC25" s="421"/>
      <c r="BD25" s="421"/>
      <c r="BE25" s="421"/>
      <c r="BF25" s="421"/>
      <c r="BG25" s="421"/>
      <c r="BH25" s="421"/>
      <c r="BI25" s="421"/>
      <c r="BJ25" s="421"/>
      <c r="BK25" s="421"/>
      <c r="BL25" s="421"/>
      <c r="BM25" s="422"/>
      <c r="BN25" s="423">
        <v>
5948169</v>
      </c>
      <c r="BO25" s="424"/>
      <c r="BP25" s="424"/>
      <c r="BQ25" s="424"/>
      <c r="BR25" s="424"/>
      <c r="BS25" s="424"/>
      <c r="BT25" s="424"/>
      <c r="BU25" s="425"/>
      <c r="BV25" s="423">
        <v>
3396466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
181</v>
      </c>
      <c r="F26" s="402"/>
      <c r="G26" s="402"/>
      <c r="H26" s="402"/>
      <c r="I26" s="402"/>
      <c r="J26" s="402"/>
      <c r="K26" s="403"/>
      <c r="L26" s="404">
        <v>
1</v>
      </c>
      <c r="M26" s="405"/>
      <c r="N26" s="405"/>
      <c r="O26" s="405"/>
      <c r="P26" s="406"/>
      <c r="Q26" s="404">
        <v>
7268</v>
      </c>
      <c r="R26" s="405"/>
      <c r="S26" s="405"/>
      <c r="T26" s="405"/>
      <c r="U26" s="405"/>
      <c r="V26" s="406"/>
      <c r="W26" s="470"/>
      <c r="X26" s="461"/>
      <c r="Y26" s="462"/>
      <c r="Z26" s="401" t="s">
        <v>
182</v>
      </c>
      <c r="AA26" s="483"/>
      <c r="AB26" s="483"/>
      <c r="AC26" s="483"/>
      <c r="AD26" s="483"/>
      <c r="AE26" s="483"/>
      <c r="AF26" s="483"/>
      <c r="AG26" s="484"/>
      <c r="AH26" s="404">
        <v>
49</v>
      </c>
      <c r="AI26" s="405"/>
      <c r="AJ26" s="405"/>
      <c r="AK26" s="405"/>
      <c r="AL26" s="406"/>
      <c r="AM26" s="404">
        <v>
152733</v>
      </c>
      <c r="AN26" s="405"/>
      <c r="AO26" s="405"/>
      <c r="AP26" s="405"/>
      <c r="AQ26" s="405"/>
      <c r="AR26" s="406"/>
      <c r="AS26" s="404">
        <v>
3117</v>
      </c>
      <c r="AT26" s="405"/>
      <c r="AU26" s="405"/>
      <c r="AV26" s="405"/>
      <c r="AW26" s="405"/>
      <c r="AX26" s="407"/>
      <c r="AY26" s="437" t="s">
        <v>
183</v>
      </c>
      <c r="AZ26" s="438"/>
      <c r="BA26" s="438"/>
      <c r="BB26" s="438"/>
      <c r="BC26" s="438"/>
      <c r="BD26" s="438"/>
      <c r="BE26" s="438"/>
      <c r="BF26" s="438"/>
      <c r="BG26" s="438"/>
      <c r="BH26" s="438"/>
      <c r="BI26" s="438"/>
      <c r="BJ26" s="438"/>
      <c r="BK26" s="438"/>
      <c r="BL26" s="438"/>
      <c r="BM26" s="439"/>
      <c r="BN26" s="428">
        <v>
20000</v>
      </c>
      <c r="BO26" s="429"/>
      <c r="BP26" s="429"/>
      <c r="BQ26" s="429"/>
      <c r="BR26" s="429"/>
      <c r="BS26" s="429"/>
      <c r="BT26" s="429"/>
      <c r="BU26" s="430"/>
      <c r="BV26" s="428">
        <v>
19000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
184</v>
      </c>
      <c r="F27" s="402"/>
      <c r="G27" s="402"/>
      <c r="H27" s="402"/>
      <c r="I27" s="402"/>
      <c r="J27" s="402"/>
      <c r="K27" s="403"/>
      <c r="L27" s="404">
        <v>
1</v>
      </c>
      <c r="M27" s="405"/>
      <c r="N27" s="405"/>
      <c r="O27" s="405"/>
      <c r="P27" s="406"/>
      <c r="Q27" s="404">
        <v>
5750</v>
      </c>
      <c r="R27" s="405"/>
      <c r="S27" s="405"/>
      <c r="T27" s="405"/>
      <c r="U27" s="405"/>
      <c r="V27" s="406"/>
      <c r="W27" s="470"/>
      <c r="X27" s="461"/>
      <c r="Y27" s="462"/>
      <c r="Z27" s="401" t="s">
        <v>
185</v>
      </c>
      <c r="AA27" s="402"/>
      <c r="AB27" s="402"/>
      <c r="AC27" s="402"/>
      <c r="AD27" s="402"/>
      <c r="AE27" s="402"/>
      <c r="AF27" s="402"/>
      <c r="AG27" s="403"/>
      <c r="AH27" s="404">
        <v>
2</v>
      </c>
      <c r="AI27" s="405"/>
      <c r="AJ27" s="405"/>
      <c r="AK27" s="405"/>
      <c r="AL27" s="406"/>
      <c r="AM27" s="404" t="s">
        <v>
186</v>
      </c>
      <c r="AN27" s="405"/>
      <c r="AO27" s="405"/>
      <c r="AP27" s="405"/>
      <c r="AQ27" s="405"/>
      <c r="AR27" s="406"/>
      <c r="AS27" s="404" t="s">
        <v>
187</v>
      </c>
      <c r="AT27" s="405"/>
      <c r="AU27" s="405"/>
      <c r="AV27" s="405"/>
      <c r="AW27" s="405"/>
      <c r="AX27" s="407"/>
      <c r="AY27" s="434" t="s">
        <v>
188</v>
      </c>
      <c r="AZ27" s="435"/>
      <c r="BA27" s="435"/>
      <c r="BB27" s="435"/>
      <c r="BC27" s="435"/>
      <c r="BD27" s="435"/>
      <c r="BE27" s="435"/>
      <c r="BF27" s="435"/>
      <c r="BG27" s="435"/>
      <c r="BH27" s="435"/>
      <c r="BI27" s="435"/>
      <c r="BJ27" s="435"/>
      <c r="BK27" s="435"/>
      <c r="BL27" s="435"/>
      <c r="BM27" s="436"/>
      <c r="BN27" s="431">
        <v>
65</v>
      </c>
      <c r="BO27" s="432"/>
      <c r="BP27" s="432"/>
      <c r="BQ27" s="432"/>
      <c r="BR27" s="432"/>
      <c r="BS27" s="432"/>
      <c r="BT27" s="432"/>
      <c r="BU27" s="433"/>
      <c r="BV27" s="431">
        <v>
65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
189</v>
      </c>
      <c r="F28" s="402"/>
      <c r="G28" s="402"/>
      <c r="H28" s="402"/>
      <c r="I28" s="402"/>
      <c r="J28" s="402"/>
      <c r="K28" s="403"/>
      <c r="L28" s="404">
        <v>
1</v>
      </c>
      <c r="M28" s="405"/>
      <c r="N28" s="405"/>
      <c r="O28" s="405"/>
      <c r="P28" s="406"/>
      <c r="Q28" s="404">
        <v>
5200</v>
      </c>
      <c r="R28" s="405"/>
      <c r="S28" s="405"/>
      <c r="T28" s="405"/>
      <c r="U28" s="405"/>
      <c r="V28" s="406"/>
      <c r="W28" s="470"/>
      <c r="X28" s="461"/>
      <c r="Y28" s="462"/>
      <c r="Z28" s="401" t="s">
        <v>
190</v>
      </c>
      <c r="AA28" s="402"/>
      <c r="AB28" s="402"/>
      <c r="AC28" s="402"/>
      <c r="AD28" s="402"/>
      <c r="AE28" s="402"/>
      <c r="AF28" s="402"/>
      <c r="AG28" s="403"/>
      <c r="AH28" s="404" t="s">
        <v>
177</v>
      </c>
      <c r="AI28" s="405"/>
      <c r="AJ28" s="405"/>
      <c r="AK28" s="405"/>
      <c r="AL28" s="406"/>
      <c r="AM28" s="404" t="s">
        <v>
177</v>
      </c>
      <c r="AN28" s="405"/>
      <c r="AO28" s="405"/>
      <c r="AP28" s="405"/>
      <c r="AQ28" s="405"/>
      <c r="AR28" s="406"/>
      <c r="AS28" s="404" t="s">
        <v>
177</v>
      </c>
      <c r="AT28" s="405"/>
      <c r="AU28" s="405"/>
      <c r="AV28" s="405"/>
      <c r="AW28" s="405"/>
      <c r="AX28" s="407"/>
      <c r="AY28" s="411" t="s">
        <v>
191</v>
      </c>
      <c r="AZ28" s="412"/>
      <c r="BA28" s="412"/>
      <c r="BB28" s="413"/>
      <c r="BC28" s="420" t="s">
        <v>
48</v>
      </c>
      <c r="BD28" s="421"/>
      <c r="BE28" s="421"/>
      <c r="BF28" s="421"/>
      <c r="BG28" s="421"/>
      <c r="BH28" s="421"/>
      <c r="BI28" s="421"/>
      <c r="BJ28" s="421"/>
      <c r="BK28" s="421"/>
      <c r="BL28" s="421"/>
      <c r="BM28" s="422"/>
      <c r="BN28" s="423">
        <v>
3613987</v>
      </c>
      <c r="BO28" s="424"/>
      <c r="BP28" s="424"/>
      <c r="BQ28" s="424"/>
      <c r="BR28" s="424"/>
      <c r="BS28" s="424"/>
      <c r="BT28" s="424"/>
      <c r="BU28" s="425"/>
      <c r="BV28" s="423">
        <v>
3033872</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
192</v>
      </c>
      <c r="F29" s="402"/>
      <c r="G29" s="402"/>
      <c r="H29" s="402"/>
      <c r="I29" s="402"/>
      <c r="J29" s="402"/>
      <c r="K29" s="403"/>
      <c r="L29" s="404">
        <v>
22</v>
      </c>
      <c r="M29" s="405"/>
      <c r="N29" s="405"/>
      <c r="O29" s="405"/>
      <c r="P29" s="406"/>
      <c r="Q29" s="404">
        <v>
4900</v>
      </c>
      <c r="R29" s="405"/>
      <c r="S29" s="405"/>
      <c r="T29" s="405"/>
      <c r="U29" s="405"/>
      <c r="V29" s="406"/>
      <c r="W29" s="471"/>
      <c r="X29" s="472"/>
      <c r="Y29" s="473"/>
      <c r="Z29" s="401" t="s">
        <v>
193</v>
      </c>
      <c r="AA29" s="402"/>
      <c r="AB29" s="402"/>
      <c r="AC29" s="402"/>
      <c r="AD29" s="402"/>
      <c r="AE29" s="402"/>
      <c r="AF29" s="402"/>
      <c r="AG29" s="403"/>
      <c r="AH29" s="404">
        <v>
624</v>
      </c>
      <c r="AI29" s="405"/>
      <c r="AJ29" s="405"/>
      <c r="AK29" s="405"/>
      <c r="AL29" s="406"/>
      <c r="AM29" s="404">
        <v>
1891281</v>
      </c>
      <c r="AN29" s="405"/>
      <c r="AO29" s="405"/>
      <c r="AP29" s="405"/>
      <c r="AQ29" s="405"/>
      <c r="AR29" s="406"/>
      <c r="AS29" s="404">
        <v>
3031</v>
      </c>
      <c r="AT29" s="405"/>
      <c r="AU29" s="405"/>
      <c r="AV29" s="405"/>
      <c r="AW29" s="405"/>
      <c r="AX29" s="407"/>
      <c r="AY29" s="414"/>
      <c r="AZ29" s="415"/>
      <c r="BA29" s="415"/>
      <c r="BB29" s="416"/>
      <c r="BC29" s="408" t="s">
        <v>
194</v>
      </c>
      <c r="BD29" s="409"/>
      <c r="BE29" s="409"/>
      <c r="BF29" s="409"/>
      <c r="BG29" s="409"/>
      <c r="BH29" s="409"/>
      <c r="BI29" s="409"/>
      <c r="BJ29" s="409"/>
      <c r="BK29" s="409"/>
      <c r="BL29" s="409"/>
      <c r="BM29" s="410"/>
      <c r="BN29" s="428" t="s">
        <v>
177</v>
      </c>
      <c r="BO29" s="429"/>
      <c r="BP29" s="429"/>
      <c r="BQ29" s="429"/>
      <c r="BR29" s="429"/>
      <c r="BS29" s="429"/>
      <c r="BT29" s="429"/>
      <c r="BU29" s="430"/>
      <c r="BV29" s="428" t="s">
        <v>
177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
195</v>
      </c>
      <c r="X30" s="481"/>
      <c r="Y30" s="481"/>
      <c r="Z30" s="481"/>
      <c r="AA30" s="481"/>
      <c r="AB30" s="481"/>
      <c r="AC30" s="481"/>
      <c r="AD30" s="481"/>
      <c r="AE30" s="481"/>
      <c r="AF30" s="481"/>
      <c r="AG30" s="482"/>
      <c r="AH30" s="392">
        <v>
99.3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
50</v>
      </c>
      <c r="BD30" s="396"/>
      <c r="BE30" s="396"/>
      <c r="BF30" s="396"/>
      <c r="BG30" s="396"/>
      <c r="BH30" s="396"/>
      <c r="BI30" s="396"/>
      <c r="BJ30" s="396"/>
      <c r="BK30" s="396"/>
      <c r="BL30" s="396"/>
      <c r="BM30" s="397"/>
      <c r="BN30" s="431">
        <v>
4843166</v>
      </c>
      <c r="BO30" s="432"/>
      <c r="BP30" s="432"/>
      <c r="BQ30" s="432"/>
      <c r="BR30" s="432"/>
      <c r="BS30" s="432"/>
      <c r="BT30" s="432"/>
      <c r="BU30" s="433"/>
      <c r="BV30" s="431">
        <v>
5274304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196</v>
      </c>
      <c r="D32" s="214"/>
      <c r="E32" s="214"/>
      <c r="F32" s="211"/>
      <c r="G32" s="211"/>
      <c r="H32" s="211"/>
      <c r="I32" s="211"/>
      <c r="J32" s="211"/>
      <c r="K32" s="211"/>
      <c r="L32" s="211"/>
      <c r="M32" s="211"/>
      <c r="N32" s="211"/>
      <c r="O32" s="211"/>
      <c r="P32" s="211"/>
      <c r="Q32" s="211"/>
      <c r="R32" s="211"/>
      <c r="S32" s="211"/>
      <c r="T32" s="211"/>
      <c r="U32" s="211" t="s">
        <v>
197</v>
      </c>
      <c r="V32" s="211"/>
      <c r="W32" s="211"/>
      <c r="X32" s="211"/>
      <c r="Y32" s="211"/>
      <c r="Z32" s="211"/>
      <c r="AA32" s="211"/>
      <c r="AB32" s="211"/>
      <c r="AC32" s="211"/>
      <c r="AD32" s="211"/>
      <c r="AE32" s="211"/>
      <c r="AF32" s="211"/>
      <c r="AG32" s="211"/>
      <c r="AH32" s="211"/>
      <c r="AI32" s="211"/>
      <c r="AJ32" s="211"/>
      <c r="AK32" s="211"/>
      <c r="AL32" s="211"/>
      <c r="AM32" s="215" t="s">
        <v>
198</v>
      </c>
      <c r="AN32" s="211"/>
      <c r="AO32" s="211"/>
      <c r="AP32" s="211"/>
      <c r="AQ32" s="211"/>
      <c r="AR32" s="211"/>
      <c r="AS32" s="215"/>
      <c r="AT32" s="215"/>
      <c r="AU32" s="215"/>
      <c r="AV32" s="215"/>
      <c r="AW32" s="215"/>
      <c r="AX32" s="215"/>
      <c r="AY32" s="215"/>
      <c r="AZ32" s="215"/>
      <c r="BA32" s="215"/>
      <c r="BB32" s="211"/>
      <c r="BC32" s="215"/>
      <c r="BD32" s="211"/>
      <c r="BE32" s="215" t="s">
        <v>
199</v>
      </c>
      <c r="BF32" s="211"/>
      <c r="BG32" s="211"/>
      <c r="BH32" s="211"/>
      <c r="BI32" s="211"/>
      <c r="BJ32" s="215"/>
      <c r="BK32" s="215"/>
      <c r="BL32" s="215"/>
      <c r="BM32" s="215"/>
      <c r="BN32" s="215"/>
      <c r="BO32" s="215"/>
      <c r="BP32" s="215"/>
      <c r="BQ32" s="215"/>
      <c r="BR32" s="211"/>
      <c r="BS32" s="211"/>
      <c r="BT32" s="211"/>
      <c r="BU32" s="211"/>
      <c r="BV32" s="211"/>
      <c r="BW32" s="211" t="s">
        <v>
200</v>
      </c>
      <c r="BX32" s="211"/>
      <c r="BY32" s="211"/>
      <c r="BZ32" s="211"/>
      <c r="CA32" s="211"/>
      <c r="CB32" s="215"/>
      <c r="CC32" s="215"/>
      <c r="CD32" s="215"/>
      <c r="CE32" s="215"/>
      <c r="CF32" s="215"/>
      <c r="CG32" s="215"/>
      <c r="CH32" s="215"/>
      <c r="CI32" s="215"/>
      <c r="CJ32" s="215"/>
      <c r="CK32" s="215"/>
      <c r="CL32" s="215"/>
      <c r="CM32" s="215"/>
      <c r="CN32" s="215"/>
      <c r="CO32" s="215" t="s">
        <v>
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
202</v>
      </c>
      <c r="D33" s="391"/>
      <c r="E33" s="390" t="s">
        <v>
203</v>
      </c>
      <c r="F33" s="390"/>
      <c r="G33" s="390"/>
      <c r="H33" s="390"/>
      <c r="I33" s="390"/>
      <c r="J33" s="390"/>
      <c r="K33" s="390"/>
      <c r="L33" s="390"/>
      <c r="M33" s="390"/>
      <c r="N33" s="390"/>
      <c r="O33" s="390"/>
      <c r="P33" s="390"/>
      <c r="Q33" s="390"/>
      <c r="R33" s="390"/>
      <c r="S33" s="390"/>
      <c r="T33" s="216"/>
      <c r="U33" s="391" t="s">
        <v>
204</v>
      </c>
      <c r="V33" s="391"/>
      <c r="W33" s="390" t="s">
        <v>
205</v>
      </c>
      <c r="X33" s="390"/>
      <c r="Y33" s="390"/>
      <c r="Z33" s="390"/>
      <c r="AA33" s="390"/>
      <c r="AB33" s="390"/>
      <c r="AC33" s="390"/>
      <c r="AD33" s="390"/>
      <c r="AE33" s="390"/>
      <c r="AF33" s="390"/>
      <c r="AG33" s="390"/>
      <c r="AH33" s="390"/>
      <c r="AI33" s="390"/>
      <c r="AJ33" s="390"/>
      <c r="AK33" s="390"/>
      <c r="AL33" s="216"/>
      <c r="AM33" s="391" t="s">
        <v>
206</v>
      </c>
      <c r="AN33" s="391"/>
      <c r="AO33" s="390" t="s">
        <v>
203</v>
      </c>
      <c r="AP33" s="390"/>
      <c r="AQ33" s="390"/>
      <c r="AR33" s="390"/>
      <c r="AS33" s="390"/>
      <c r="AT33" s="390"/>
      <c r="AU33" s="390"/>
      <c r="AV33" s="390"/>
      <c r="AW33" s="390"/>
      <c r="AX33" s="390"/>
      <c r="AY33" s="390"/>
      <c r="AZ33" s="390"/>
      <c r="BA33" s="390"/>
      <c r="BB33" s="390"/>
      <c r="BC33" s="390"/>
      <c r="BD33" s="217"/>
      <c r="BE33" s="390" t="s">
        <v>
207</v>
      </c>
      <c r="BF33" s="390"/>
      <c r="BG33" s="390" t="s">
        <v>
208</v>
      </c>
      <c r="BH33" s="390"/>
      <c r="BI33" s="390"/>
      <c r="BJ33" s="390"/>
      <c r="BK33" s="390"/>
      <c r="BL33" s="390"/>
      <c r="BM33" s="390"/>
      <c r="BN33" s="390"/>
      <c r="BO33" s="390"/>
      <c r="BP33" s="390"/>
      <c r="BQ33" s="390"/>
      <c r="BR33" s="390"/>
      <c r="BS33" s="390"/>
      <c r="BT33" s="390"/>
      <c r="BU33" s="390"/>
      <c r="BV33" s="217"/>
      <c r="BW33" s="391" t="s">
        <v>
207</v>
      </c>
      <c r="BX33" s="391"/>
      <c r="BY33" s="390" t="s">
        <v>
209</v>
      </c>
      <c r="BZ33" s="390"/>
      <c r="CA33" s="390"/>
      <c r="CB33" s="390"/>
      <c r="CC33" s="390"/>
      <c r="CD33" s="390"/>
      <c r="CE33" s="390"/>
      <c r="CF33" s="390"/>
      <c r="CG33" s="390"/>
      <c r="CH33" s="390"/>
      <c r="CI33" s="390"/>
      <c r="CJ33" s="390"/>
      <c r="CK33" s="390"/>
      <c r="CL33" s="390"/>
      <c r="CM33" s="390"/>
      <c r="CN33" s="216"/>
      <c r="CO33" s="391" t="s">
        <v>
204</v>
      </c>
      <c r="CP33" s="391"/>
      <c r="CQ33" s="390" t="s">
        <v>
210</v>
      </c>
      <c r="CR33" s="390"/>
      <c r="CS33" s="390"/>
      <c r="CT33" s="390"/>
      <c r="CU33" s="390"/>
      <c r="CV33" s="390"/>
      <c r="CW33" s="390"/>
      <c r="CX33" s="390"/>
      <c r="CY33" s="390"/>
      <c r="CZ33" s="390"/>
      <c r="DA33" s="390"/>
      <c r="DB33" s="390"/>
      <c r="DC33" s="390"/>
      <c r="DD33" s="390"/>
      <c r="DE33" s="390"/>
      <c r="DF33" s="216"/>
      <c r="DG33" s="389" t="s">
        <v>
211</v>
      </c>
      <c r="DH33" s="389"/>
      <c r="DI33" s="218"/>
      <c r="DJ33" s="186"/>
      <c r="DK33" s="186"/>
      <c r="DL33" s="186"/>
      <c r="DM33" s="186"/>
      <c r="DN33" s="186"/>
      <c r="DO33" s="186"/>
    </row>
    <row r="34" spans="1:119" ht="32.25" customHeight="1" x14ac:dyDescent="0.15">
      <c r="A34" s="187"/>
      <c r="B34" s="213"/>
      <c r="C34" s="387">
        <f>
IF(E34="","",1)</f>
        <v>
1</v>
      </c>
      <c r="D34" s="387"/>
      <c r="E34" s="386" t="str">
        <f>
IF('各会計、関係団体の財政状況及び健全化判断比率'!B7="","",'各会計、関係団体の財政状況及び健全化判断比率'!B7)</f>
        <v>
一般会計</v>
      </c>
      <c r="F34" s="386"/>
      <c r="G34" s="386"/>
      <c r="H34" s="386"/>
      <c r="I34" s="386"/>
      <c r="J34" s="386"/>
      <c r="K34" s="386"/>
      <c r="L34" s="386"/>
      <c r="M34" s="386"/>
      <c r="N34" s="386"/>
      <c r="O34" s="386"/>
      <c r="P34" s="386"/>
      <c r="Q34" s="386"/>
      <c r="R34" s="386"/>
      <c r="S34" s="386"/>
      <c r="T34" s="214"/>
      <c r="U34" s="387">
        <f>
IF(W34="","",MAX(C34:D43)+1)</f>
        <v>
2</v>
      </c>
      <c r="V34" s="387"/>
      <c r="W34" s="386" t="str">
        <f>
IF('各会計、関係団体の財政状況及び健全化判断比率'!B28="","",'各会計、関係団体の財政状況及び健全化判断比率'!B28)</f>
        <v>
国民健康保険特別会計</v>
      </c>
      <c r="X34" s="386"/>
      <c r="Y34" s="386"/>
      <c r="Z34" s="386"/>
      <c r="AA34" s="386"/>
      <c r="AB34" s="386"/>
      <c r="AC34" s="386"/>
      <c r="AD34" s="386"/>
      <c r="AE34" s="386"/>
      <c r="AF34" s="386"/>
      <c r="AG34" s="386"/>
      <c r="AH34" s="386"/>
      <c r="AI34" s="386"/>
      <c r="AJ34" s="386"/>
      <c r="AK34" s="386"/>
      <c r="AL34" s="214"/>
      <c r="AM34" s="387" t="str">
        <f>
IF(AO34="","",MAX(C34:D43,U34:V43)+1)</f>
        <v/>
      </c>
      <c r="AN34" s="387"/>
      <c r="AO34" s="386"/>
      <c r="AP34" s="386"/>
      <c r="AQ34" s="386"/>
      <c r="AR34" s="386"/>
      <c r="AS34" s="386"/>
      <c r="AT34" s="386"/>
      <c r="AU34" s="386"/>
      <c r="AV34" s="386"/>
      <c r="AW34" s="386"/>
      <c r="AX34" s="386"/>
      <c r="AY34" s="386"/>
      <c r="AZ34" s="386"/>
      <c r="BA34" s="386"/>
      <c r="BB34" s="386"/>
      <c r="BC34" s="386"/>
      <c r="BD34" s="214"/>
      <c r="BE34" s="387">
        <f>
IF(BG34="","",MAX(C34:D43,U34:V43,AM34:AN43)+1)</f>
        <v>
5</v>
      </c>
      <c r="BF34" s="387"/>
      <c r="BG34" s="386" t="str">
        <f>
IF('各会計、関係団体の財政状況及び健全化判断比率'!B31="","",'各会計、関係団体の財政状況及び健全化判断比率'!B31)</f>
        <v>
下水道事業特別会計</v>
      </c>
      <c r="BH34" s="386"/>
      <c r="BI34" s="386"/>
      <c r="BJ34" s="386"/>
      <c r="BK34" s="386"/>
      <c r="BL34" s="386"/>
      <c r="BM34" s="386"/>
      <c r="BN34" s="386"/>
      <c r="BO34" s="386"/>
      <c r="BP34" s="386"/>
      <c r="BQ34" s="386"/>
      <c r="BR34" s="386"/>
      <c r="BS34" s="386"/>
      <c r="BT34" s="386"/>
      <c r="BU34" s="386"/>
      <c r="BV34" s="214"/>
      <c r="BW34" s="387">
        <f>
IF(BY34="","",MAX(C34:D43,U34:V43,AM34:AN43,BE34:BF43)+1)</f>
        <v>
6</v>
      </c>
      <c r="BX34" s="387"/>
      <c r="BY34" s="386" t="str">
        <f>
IF('各会計、関係団体の財政状況及び健全化判断比率'!B68="","",'各会計、関係団体の財政状況及び健全化判断比率'!B68)</f>
        <v>
東京たま広域資源循環組合</v>
      </c>
      <c r="BZ34" s="386"/>
      <c r="CA34" s="386"/>
      <c r="CB34" s="386"/>
      <c r="CC34" s="386"/>
      <c r="CD34" s="386"/>
      <c r="CE34" s="386"/>
      <c r="CF34" s="386"/>
      <c r="CG34" s="386"/>
      <c r="CH34" s="386"/>
      <c r="CI34" s="386"/>
      <c r="CJ34" s="386"/>
      <c r="CK34" s="386"/>
      <c r="CL34" s="386"/>
      <c r="CM34" s="386"/>
      <c r="CN34" s="214"/>
      <c r="CO34" s="387">
        <f>
IF(CQ34="","",MAX(C34:D43,U34:V43,AM34:AN43,BE34:BF43,BW34:BX43)+1)</f>
        <v>
16</v>
      </c>
      <c r="CP34" s="387"/>
      <c r="CQ34" s="386" t="str">
        <f>
IF('各会計、関係団体の財政状況及び健全化判断比率'!BS7="","",'各会計、関係団体の財政状況及び健全化判断比率'!BS7)</f>
        <v>
小金井市体育協会</v>
      </c>
      <c r="CR34" s="386"/>
      <c r="CS34" s="386"/>
      <c r="CT34" s="386"/>
      <c r="CU34" s="386"/>
      <c r="CV34" s="386"/>
      <c r="CW34" s="386"/>
      <c r="CX34" s="386"/>
      <c r="CY34" s="386"/>
      <c r="CZ34" s="386"/>
      <c r="DA34" s="386"/>
      <c r="DB34" s="386"/>
      <c r="DC34" s="386"/>
      <c r="DD34" s="386"/>
      <c r="DE34" s="386"/>
      <c r="DF34" s="211"/>
      <c r="DG34" s="388" t="str">
        <f>
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
IF(E35="","",C34+1)</f>
        <v/>
      </c>
      <c r="D35" s="387"/>
      <c r="E35" s="386" t="str">
        <f>
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
IF(W35="","",U34+1)</f>
        <v>
3</v>
      </c>
      <c r="V35" s="387"/>
      <c r="W35" s="386" t="str">
        <f>
IF('各会計、関係団体の財政状況及び健全化判断比率'!B29="","",'各会計、関係団体の財政状況及び健全化判断比率'!B29)</f>
        <v>
介護保険特別会計</v>
      </c>
      <c r="X35" s="386"/>
      <c r="Y35" s="386"/>
      <c r="Z35" s="386"/>
      <c r="AA35" s="386"/>
      <c r="AB35" s="386"/>
      <c r="AC35" s="386"/>
      <c r="AD35" s="386"/>
      <c r="AE35" s="386"/>
      <c r="AF35" s="386"/>
      <c r="AG35" s="386"/>
      <c r="AH35" s="386"/>
      <c r="AI35" s="386"/>
      <c r="AJ35" s="386"/>
      <c r="AK35" s="386"/>
      <c r="AL35" s="214"/>
      <c r="AM35" s="387" t="str">
        <f t="shared" ref="AM35:AM43" si="0">
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
IF(BG35="","",BE34+1)</f>
        <v/>
      </c>
      <c r="BF35" s="387"/>
      <c r="BG35" s="386"/>
      <c r="BH35" s="386"/>
      <c r="BI35" s="386"/>
      <c r="BJ35" s="386"/>
      <c r="BK35" s="386"/>
      <c r="BL35" s="386"/>
      <c r="BM35" s="386"/>
      <c r="BN35" s="386"/>
      <c r="BO35" s="386"/>
      <c r="BP35" s="386"/>
      <c r="BQ35" s="386"/>
      <c r="BR35" s="386"/>
      <c r="BS35" s="386"/>
      <c r="BT35" s="386"/>
      <c r="BU35" s="386"/>
      <c r="BV35" s="214"/>
      <c r="BW35" s="387">
        <f t="shared" ref="BW35:BW43" si="2">
IF(BY35="","",BW34+1)</f>
        <v>
7</v>
      </c>
      <c r="BX35" s="387"/>
      <c r="BY35" s="386" t="str">
        <f>
IF('各会計、関係団体の財政状況及び健全化判断比率'!B69="","",'各会計、関係団体の財政状況及び健全化判断比率'!B69)</f>
        <v>
湖南衛生組合</v>
      </c>
      <c r="BZ35" s="386"/>
      <c r="CA35" s="386"/>
      <c r="CB35" s="386"/>
      <c r="CC35" s="386"/>
      <c r="CD35" s="386"/>
      <c r="CE35" s="386"/>
      <c r="CF35" s="386"/>
      <c r="CG35" s="386"/>
      <c r="CH35" s="386"/>
      <c r="CI35" s="386"/>
      <c r="CJ35" s="386"/>
      <c r="CK35" s="386"/>
      <c r="CL35" s="386"/>
      <c r="CM35" s="386"/>
      <c r="CN35" s="214"/>
      <c r="CO35" s="387">
        <f t="shared" ref="CO35:CO43" si="3">
IF(CQ35="","",CO34+1)</f>
        <v>
17</v>
      </c>
      <c r="CP35" s="387"/>
      <c r="CQ35" s="386" t="str">
        <f>
IF('各会計、関係団体の財政状況及び健全化判断比率'!BS8="","",'各会計、関係団体の財政状況及び健全化判断比率'!BS8)</f>
        <v>
小金井市土地開発公社</v>
      </c>
      <c r="CR35" s="386"/>
      <c r="CS35" s="386"/>
      <c r="CT35" s="386"/>
      <c r="CU35" s="386"/>
      <c r="CV35" s="386"/>
      <c r="CW35" s="386"/>
      <c r="CX35" s="386"/>
      <c r="CY35" s="386"/>
      <c r="CZ35" s="386"/>
      <c r="DA35" s="386"/>
      <c r="DB35" s="386"/>
      <c r="DC35" s="386"/>
      <c r="DD35" s="386"/>
      <c r="DE35" s="386"/>
      <c r="DF35" s="211"/>
      <c r="DG35" s="388" t="str">
        <f>
IF('各会計、関係団体の財政状況及び健全化判断比率'!BR8="","",'各会計、関係団体の財政状況及び健全化判断比率'!BR8)</f>
        <v>
〇</v>
      </c>
      <c r="DH35" s="388"/>
      <c r="DI35" s="218"/>
      <c r="DJ35" s="186"/>
      <c r="DK35" s="186"/>
      <c r="DL35" s="186"/>
      <c r="DM35" s="186"/>
      <c r="DN35" s="186"/>
      <c r="DO35" s="186"/>
    </row>
    <row r="36" spans="1:119" ht="32.25" customHeight="1" x14ac:dyDescent="0.15">
      <c r="A36" s="187"/>
      <c r="B36" s="213"/>
      <c r="C36" s="387" t="str">
        <f>
IF(E36="","",C35+1)</f>
        <v/>
      </c>
      <c r="D36" s="387"/>
      <c r="E36" s="386" t="str">
        <f>
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
IF(W36="","",U35+1)</f>
        <v>
4</v>
      </c>
      <c r="V36" s="387"/>
      <c r="W36" s="386" t="str">
        <f>
IF('各会計、関係団体の財政状況及び健全化判断比率'!B30="","",'各会計、関係団体の財政状況及び健全化判断比率'!B30)</f>
        <v>
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
8</v>
      </c>
      <c r="BX36" s="387"/>
      <c r="BY36" s="386" t="str">
        <f>
IF('各会計、関係団体の財政状況及び健全化判断比率'!B70="","",'各会計、関係団体の財政状況及び健全化判断比率'!B70)</f>
        <v>
東京都十一市競輪事業組合</v>
      </c>
      <c r="BZ36" s="386"/>
      <c r="CA36" s="386"/>
      <c r="CB36" s="386"/>
      <c r="CC36" s="386"/>
      <c r="CD36" s="386"/>
      <c r="CE36" s="386"/>
      <c r="CF36" s="386"/>
      <c r="CG36" s="386"/>
      <c r="CH36" s="386"/>
      <c r="CI36" s="386"/>
      <c r="CJ36" s="386"/>
      <c r="CK36" s="386"/>
      <c r="CL36" s="386"/>
      <c r="CM36" s="386"/>
      <c r="CN36" s="214"/>
      <c r="CO36" s="387" t="str">
        <f t="shared" si="3"/>
        <v/>
      </c>
      <c r="CP36" s="387"/>
      <c r="CQ36" s="386" t="str">
        <f>
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
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
IF(E37="","",C36+1)</f>
        <v/>
      </c>
      <c r="D37" s="387"/>
      <c r="E37" s="386" t="str">
        <f>
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
9</v>
      </c>
      <c r="BX37" s="387"/>
      <c r="BY37" s="386" t="str">
        <f>
IF('各会計、関係団体の財政状況及び健全化判断比率'!B71="","",'各会計、関係団体の財政状況及び健全化判断比率'!B71)</f>
        <v>
東京都六市競艇事業組合</v>
      </c>
      <c r="BZ37" s="386"/>
      <c r="CA37" s="386"/>
      <c r="CB37" s="386"/>
      <c r="CC37" s="386"/>
      <c r="CD37" s="386"/>
      <c r="CE37" s="386"/>
      <c r="CF37" s="386"/>
      <c r="CG37" s="386"/>
      <c r="CH37" s="386"/>
      <c r="CI37" s="386"/>
      <c r="CJ37" s="386"/>
      <c r="CK37" s="386"/>
      <c r="CL37" s="386"/>
      <c r="CM37" s="386"/>
      <c r="CN37" s="214"/>
      <c r="CO37" s="387" t="str">
        <f t="shared" si="3"/>
        <v/>
      </c>
      <c r="CP37" s="387"/>
      <c r="CQ37" s="386" t="str">
        <f>
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
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
IF(E38="","",C37+1)</f>
        <v/>
      </c>
      <c r="D38" s="387"/>
      <c r="E38" s="386" t="str">
        <f>
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
10</v>
      </c>
      <c r="BX38" s="387"/>
      <c r="BY38" s="386" t="str">
        <f>
IF('各会計、関係団体の財政状況及び健全化判断比率'!B72="","",'各会計、関係団体の財政状況及び健全化判断比率'!B72)</f>
        <v>
東京市町村総合事務組合（一般会計）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
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
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
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
11</v>
      </c>
      <c r="BX39" s="387"/>
      <c r="BY39" s="386" t="str">
        <f>
IF('各会計、関係団体の財政状況及び健全化判断比率'!B73="","",'各会計、関係団体の財政状況及び健全化判断比率'!B73)</f>
        <v>
東京市町村総合事務組合（交通災害共済事業特別会計）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
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
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
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
12</v>
      </c>
      <c r="BX40" s="387"/>
      <c r="BY40" s="386" t="str">
        <f>
IF('各会計、関係団体の財政状況及び健全化判断比率'!B74="","",'各会計、関係団体の財政状況及び健全化判断比率'!B74)</f>
        <v>
昭和病院企業団</v>
      </c>
      <c r="BZ40" s="386"/>
      <c r="CA40" s="386"/>
      <c r="CB40" s="386"/>
      <c r="CC40" s="386"/>
      <c r="CD40" s="386"/>
      <c r="CE40" s="386"/>
      <c r="CF40" s="386"/>
      <c r="CG40" s="386"/>
      <c r="CH40" s="386"/>
      <c r="CI40" s="386"/>
      <c r="CJ40" s="386"/>
      <c r="CK40" s="386"/>
      <c r="CL40" s="386"/>
      <c r="CM40" s="386"/>
      <c r="CN40" s="214"/>
      <c r="CO40" s="387" t="str">
        <f t="shared" si="3"/>
        <v/>
      </c>
      <c r="CP40" s="387"/>
      <c r="CQ40" s="386" t="str">
        <f>
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
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
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
13</v>
      </c>
      <c r="BX41" s="387"/>
      <c r="BY41" s="386" t="str">
        <f>
IF('各会計、関係団体の財政状況及び健全化判断比率'!B75="","",'各会計、関係団体の財政状況及び健全化判断比率'!B75)</f>
        <v>
東京都後期高齢者医療広域連合（一般会計）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
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
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
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
14</v>
      </c>
      <c r="BX42" s="387"/>
      <c r="BY42" s="386" t="str">
        <f>
IF('各会計、関係団体の財政状況及び健全化判断比率'!B76="","",'各会計、関係団体の財政状況及び健全化判断比率'!B76)</f>
        <v>
東京都後期高齢者医療広域連合（後期高齢者医療特別会計）</v>
      </c>
      <c r="BZ42" s="386"/>
      <c r="CA42" s="386"/>
      <c r="CB42" s="386"/>
      <c r="CC42" s="386"/>
      <c r="CD42" s="386"/>
      <c r="CE42" s="386"/>
      <c r="CF42" s="386"/>
      <c r="CG42" s="386"/>
      <c r="CH42" s="386"/>
      <c r="CI42" s="386"/>
      <c r="CJ42" s="386"/>
      <c r="CK42" s="386"/>
      <c r="CL42" s="386"/>
      <c r="CM42" s="386"/>
      <c r="CN42" s="214"/>
      <c r="CO42" s="387" t="str">
        <f t="shared" si="3"/>
        <v/>
      </c>
      <c r="CP42" s="387"/>
      <c r="CQ42" s="386" t="str">
        <f>
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
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
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
15</v>
      </c>
      <c r="BX43" s="387"/>
      <c r="BY43" s="386" t="str">
        <f>
IF('各会計、関係団体の財政状況及び健全化判断比率'!B77="","",'各会計、関係団体の財政状況及び健全化判断比率'!B77)</f>
        <v>
浅川清流環境組合</v>
      </c>
      <c r="BZ43" s="386"/>
      <c r="CA43" s="386"/>
      <c r="CB43" s="386"/>
      <c r="CC43" s="386"/>
      <c r="CD43" s="386"/>
      <c r="CE43" s="386"/>
      <c r="CF43" s="386"/>
      <c r="CG43" s="386"/>
      <c r="CH43" s="386"/>
      <c r="CI43" s="386"/>
      <c r="CJ43" s="386"/>
      <c r="CK43" s="386"/>
      <c r="CL43" s="386"/>
      <c r="CM43" s="386"/>
      <c r="CN43" s="214"/>
      <c r="CO43" s="387" t="str">
        <f t="shared" si="3"/>
        <v/>
      </c>
      <c r="CP43" s="387"/>
      <c r="CQ43" s="386" t="str">
        <f>
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
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212</v>
      </c>
      <c r="C46" s="186"/>
      <c r="D46" s="186"/>
      <c r="E46" s="186" t="s">
        <v>
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216</v>
      </c>
    </row>
    <row r="50" spans="5:5" x14ac:dyDescent="0.15">
      <c r="E50" s="188" t="s">
        <v>
217</v>
      </c>
    </row>
    <row r="51" spans="5:5" x14ac:dyDescent="0.15">
      <c r="E51" s="188" t="s">
        <v>
218</v>
      </c>
    </row>
    <row r="52" spans="5:5" x14ac:dyDescent="0.15">
      <c r="E52" s="188" t="s">
        <v>
219</v>
      </c>
    </row>
    <row r="53" spans="5:5" x14ac:dyDescent="0.15"/>
    <row r="54" spans="5:5" x14ac:dyDescent="0.15"/>
    <row r="55" spans="5:5" x14ac:dyDescent="0.15"/>
    <row r="56" spans="5:5" x14ac:dyDescent="0.15"/>
  </sheetData>
  <sheetProtection algorithmName="SHA-512" hashValue="PvyV+ERWguKCoL6sIK069WfH6byChTacG81SRelFtQHymUUobMswoLOuMIgEbrLHpXU5b0TikQLzxmO7nIPtzw==" saltValue="XxEUFWhOb0ftcFv70Vbh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
220</v>
      </c>
      <c r="DI1" s="760"/>
      <c r="DJ1" s="760"/>
      <c r="DK1" s="760"/>
      <c r="DL1" s="760"/>
      <c r="DM1" s="760"/>
      <c r="DN1" s="761"/>
      <c r="DO1" s="226"/>
      <c r="DP1" s="759" t="s">
        <v>
221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
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
223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
224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
225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
1</v>
      </c>
      <c r="C4" s="702"/>
      <c r="D4" s="702"/>
      <c r="E4" s="702"/>
      <c r="F4" s="702"/>
      <c r="G4" s="702"/>
      <c r="H4" s="702"/>
      <c r="I4" s="702"/>
      <c r="J4" s="702"/>
      <c r="K4" s="702"/>
      <c r="L4" s="702"/>
      <c r="M4" s="702"/>
      <c r="N4" s="702"/>
      <c r="O4" s="702"/>
      <c r="P4" s="702"/>
      <c r="Q4" s="703"/>
      <c r="R4" s="701" t="s">
        <v>
226</v>
      </c>
      <c r="S4" s="702"/>
      <c r="T4" s="702"/>
      <c r="U4" s="702"/>
      <c r="V4" s="702"/>
      <c r="W4" s="702"/>
      <c r="X4" s="702"/>
      <c r="Y4" s="703"/>
      <c r="Z4" s="701" t="s">
        <v>
227</v>
      </c>
      <c r="AA4" s="702"/>
      <c r="AB4" s="702"/>
      <c r="AC4" s="703"/>
      <c r="AD4" s="701" t="s">
        <v>
228</v>
      </c>
      <c r="AE4" s="702"/>
      <c r="AF4" s="702"/>
      <c r="AG4" s="702"/>
      <c r="AH4" s="702"/>
      <c r="AI4" s="702"/>
      <c r="AJ4" s="702"/>
      <c r="AK4" s="703"/>
      <c r="AL4" s="701" t="s">
        <v>
227</v>
      </c>
      <c r="AM4" s="702"/>
      <c r="AN4" s="702"/>
      <c r="AO4" s="703"/>
      <c r="AP4" s="762" t="s">
        <v>
229</v>
      </c>
      <c r="AQ4" s="762"/>
      <c r="AR4" s="762"/>
      <c r="AS4" s="762"/>
      <c r="AT4" s="762"/>
      <c r="AU4" s="762"/>
      <c r="AV4" s="762"/>
      <c r="AW4" s="762"/>
      <c r="AX4" s="762"/>
      <c r="AY4" s="762"/>
      <c r="AZ4" s="762"/>
      <c r="BA4" s="762"/>
      <c r="BB4" s="762"/>
      <c r="BC4" s="762"/>
      <c r="BD4" s="762"/>
      <c r="BE4" s="762"/>
      <c r="BF4" s="762"/>
      <c r="BG4" s="762" t="s">
        <v>
230</v>
      </c>
      <c r="BH4" s="762"/>
      <c r="BI4" s="762"/>
      <c r="BJ4" s="762"/>
      <c r="BK4" s="762"/>
      <c r="BL4" s="762"/>
      <c r="BM4" s="762"/>
      <c r="BN4" s="762"/>
      <c r="BO4" s="762" t="s">
        <v>
227</v>
      </c>
      <c r="BP4" s="762"/>
      <c r="BQ4" s="762"/>
      <c r="BR4" s="762"/>
      <c r="BS4" s="762" t="s">
        <v>
231</v>
      </c>
      <c r="BT4" s="762"/>
      <c r="BU4" s="762"/>
      <c r="BV4" s="762"/>
      <c r="BW4" s="762"/>
      <c r="BX4" s="762"/>
      <c r="BY4" s="762"/>
      <c r="BZ4" s="762"/>
      <c r="CA4" s="762"/>
      <c r="CB4" s="762"/>
      <c r="CD4" s="744" t="s">
        <v>
232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
233</v>
      </c>
      <c r="C5" s="709"/>
      <c r="D5" s="709"/>
      <c r="E5" s="709"/>
      <c r="F5" s="709"/>
      <c r="G5" s="709"/>
      <c r="H5" s="709"/>
      <c r="I5" s="709"/>
      <c r="J5" s="709"/>
      <c r="K5" s="709"/>
      <c r="L5" s="709"/>
      <c r="M5" s="709"/>
      <c r="N5" s="709"/>
      <c r="O5" s="709"/>
      <c r="P5" s="709"/>
      <c r="Q5" s="710"/>
      <c r="R5" s="695">
        <v>
21867722</v>
      </c>
      <c r="S5" s="696"/>
      <c r="T5" s="696"/>
      <c r="U5" s="696"/>
      <c r="V5" s="696"/>
      <c r="W5" s="696"/>
      <c r="X5" s="696"/>
      <c r="Y5" s="739"/>
      <c r="Z5" s="757">
        <v>
46.5</v>
      </c>
      <c r="AA5" s="757"/>
      <c r="AB5" s="757"/>
      <c r="AC5" s="757"/>
      <c r="AD5" s="758">
        <v>
20019759</v>
      </c>
      <c r="AE5" s="758"/>
      <c r="AF5" s="758"/>
      <c r="AG5" s="758"/>
      <c r="AH5" s="758"/>
      <c r="AI5" s="758"/>
      <c r="AJ5" s="758"/>
      <c r="AK5" s="758"/>
      <c r="AL5" s="740">
        <v>
87.4</v>
      </c>
      <c r="AM5" s="713"/>
      <c r="AN5" s="713"/>
      <c r="AO5" s="741"/>
      <c r="AP5" s="708" t="s">
        <v>
234</v>
      </c>
      <c r="AQ5" s="709"/>
      <c r="AR5" s="709"/>
      <c r="AS5" s="709"/>
      <c r="AT5" s="709"/>
      <c r="AU5" s="709"/>
      <c r="AV5" s="709"/>
      <c r="AW5" s="709"/>
      <c r="AX5" s="709"/>
      <c r="AY5" s="709"/>
      <c r="AZ5" s="709"/>
      <c r="BA5" s="709"/>
      <c r="BB5" s="709"/>
      <c r="BC5" s="709"/>
      <c r="BD5" s="709"/>
      <c r="BE5" s="709"/>
      <c r="BF5" s="710"/>
      <c r="BG5" s="640">
        <v>
20019759</v>
      </c>
      <c r="BH5" s="641"/>
      <c r="BI5" s="641"/>
      <c r="BJ5" s="641"/>
      <c r="BK5" s="641"/>
      <c r="BL5" s="641"/>
      <c r="BM5" s="641"/>
      <c r="BN5" s="642"/>
      <c r="BO5" s="677">
        <v>
91.5</v>
      </c>
      <c r="BP5" s="677"/>
      <c r="BQ5" s="677"/>
      <c r="BR5" s="677"/>
      <c r="BS5" s="678">
        <v>
57374</v>
      </c>
      <c r="BT5" s="678"/>
      <c r="BU5" s="678"/>
      <c r="BV5" s="678"/>
      <c r="BW5" s="678"/>
      <c r="BX5" s="678"/>
      <c r="BY5" s="678"/>
      <c r="BZ5" s="678"/>
      <c r="CA5" s="678"/>
      <c r="CB5" s="728"/>
      <c r="CD5" s="744" t="s">
        <v>
229</v>
      </c>
      <c r="CE5" s="745"/>
      <c r="CF5" s="745"/>
      <c r="CG5" s="745"/>
      <c r="CH5" s="745"/>
      <c r="CI5" s="745"/>
      <c r="CJ5" s="745"/>
      <c r="CK5" s="745"/>
      <c r="CL5" s="745"/>
      <c r="CM5" s="745"/>
      <c r="CN5" s="745"/>
      <c r="CO5" s="745"/>
      <c r="CP5" s="745"/>
      <c r="CQ5" s="746"/>
      <c r="CR5" s="744" t="s">
        <v>
235</v>
      </c>
      <c r="CS5" s="745"/>
      <c r="CT5" s="745"/>
      <c r="CU5" s="745"/>
      <c r="CV5" s="745"/>
      <c r="CW5" s="745"/>
      <c r="CX5" s="745"/>
      <c r="CY5" s="746"/>
      <c r="CZ5" s="744" t="s">
        <v>
227</v>
      </c>
      <c r="DA5" s="745"/>
      <c r="DB5" s="745"/>
      <c r="DC5" s="746"/>
      <c r="DD5" s="744" t="s">
        <v>
236</v>
      </c>
      <c r="DE5" s="745"/>
      <c r="DF5" s="745"/>
      <c r="DG5" s="745"/>
      <c r="DH5" s="745"/>
      <c r="DI5" s="745"/>
      <c r="DJ5" s="745"/>
      <c r="DK5" s="745"/>
      <c r="DL5" s="745"/>
      <c r="DM5" s="745"/>
      <c r="DN5" s="745"/>
      <c r="DO5" s="745"/>
      <c r="DP5" s="746"/>
      <c r="DQ5" s="744" t="s">
        <v>
237</v>
      </c>
      <c r="DR5" s="745"/>
      <c r="DS5" s="745"/>
      <c r="DT5" s="745"/>
      <c r="DU5" s="745"/>
      <c r="DV5" s="745"/>
      <c r="DW5" s="745"/>
      <c r="DX5" s="745"/>
      <c r="DY5" s="745"/>
      <c r="DZ5" s="745"/>
      <c r="EA5" s="745"/>
      <c r="EB5" s="745"/>
      <c r="EC5" s="746"/>
    </row>
    <row r="6" spans="2:143" ht="11.25" customHeight="1" x14ac:dyDescent="0.15">
      <c r="B6" s="637" t="s">
        <v>
238</v>
      </c>
      <c r="C6" s="638"/>
      <c r="D6" s="638"/>
      <c r="E6" s="638"/>
      <c r="F6" s="638"/>
      <c r="G6" s="638"/>
      <c r="H6" s="638"/>
      <c r="I6" s="638"/>
      <c r="J6" s="638"/>
      <c r="K6" s="638"/>
      <c r="L6" s="638"/>
      <c r="M6" s="638"/>
      <c r="N6" s="638"/>
      <c r="O6" s="638"/>
      <c r="P6" s="638"/>
      <c r="Q6" s="639"/>
      <c r="R6" s="640">
        <v>
166087</v>
      </c>
      <c r="S6" s="641"/>
      <c r="T6" s="641"/>
      <c r="U6" s="641"/>
      <c r="V6" s="641"/>
      <c r="W6" s="641"/>
      <c r="X6" s="641"/>
      <c r="Y6" s="642"/>
      <c r="Z6" s="677">
        <v>
0.4</v>
      </c>
      <c r="AA6" s="677"/>
      <c r="AB6" s="677"/>
      <c r="AC6" s="677"/>
      <c r="AD6" s="678">
        <v>
166087</v>
      </c>
      <c r="AE6" s="678"/>
      <c r="AF6" s="678"/>
      <c r="AG6" s="678"/>
      <c r="AH6" s="678"/>
      <c r="AI6" s="678"/>
      <c r="AJ6" s="678"/>
      <c r="AK6" s="678"/>
      <c r="AL6" s="643">
        <v>
0.7</v>
      </c>
      <c r="AM6" s="644"/>
      <c r="AN6" s="644"/>
      <c r="AO6" s="679"/>
      <c r="AP6" s="637" t="s">
        <v>
239</v>
      </c>
      <c r="AQ6" s="638"/>
      <c r="AR6" s="638"/>
      <c r="AS6" s="638"/>
      <c r="AT6" s="638"/>
      <c r="AU6" s="638"/>
      <c r="AV6" s="638"/>
      <c r="AW6" s="638"/>
      <c r="AX6" s="638"/>
      <c r="AY6" s="638"/>
      <c r="AZ6" s="638"/>
      <c r="BA6" s="638"/>
      <c r="BB6" s="638"/>
      <c r="BC6" s="638"/>
      <c r="BD6" s="638"/>
      <c r="BE6" s="638"/>
      <c r="BF6" s="639"/>
      <c r="BG6" s="640">
        <v>
20019759</v>
      </c>
      <c r="BH6" s="641"/>
      <c r="BI6" s="641"/>
      <c r="BJ6" s="641"/>
      <c r="BK6" s="641"/>
      <c r="BL6" s="641"/>
      <c r="BM6" s="641"/>
      <c r="BN6" s="642"/>
      <c r="BO6" s="677">
        <v>
91.5</v>
      </c>
      <c r="BP6" s="677"/>
      <c r="BQ6" s="677"/>
      <c r="BR6" s="677"/>
      <c r="BS6" s="678">
        <v>
57374</v>
      </c>
      <c r="BT6" s="678"/>
      <c r="BU6" s="678"/>
      <c r="BV6" s="678"/>
      <c r="BW6" s="678"/>
      <c r="BX6" s="678"/>
      <c r="BY6" s="678"/>
      <c r="BZ6" s="678"/>
      <c r="CA6" s="678"/>
      <c r="CB6" s="728"/>
      <c r="CD6" s="698" t="s">
        <v>
240</v>
      </c>
      <c r="CE6" s="699"/>
      <c r="CF6" s="699"/>
      <c r="CG6" s="699"/>
      <c r="CH6" s="699"/>
      <c r="CI6" s="699"/>
      <c r="CJ6" s="699"/>
      <c r="CK6" s="699"/>
      <c r="CL6" s="699"/>
      <c r="CM6" s="699"/>
      <c r="CN6" s="699"/>
      <c r="CO6" s="699"/>
      <c r="CP6" s="699"/>
      <c r="CQ6" s="700"/>
      <c r="CR6" s="640">
        <v>
365656</v>
      </c>
      <c r="CS6" s="641"/>
      <c r="CT6" s="641"/>
      <c r="CU6" s="641"/>
      <c r="CV6" s="641"/>
      <c r="CW6" s="641"/>
      <c r="CX6" s="641"/>
      <c r="CY6" s="642"/>
      <c r="CZ6" s="740">
        <v>
0.8</v>
      </c>
      <c r="DA6" s="713"/>
      <c r="DB6" s="713"/>
      <c r="DC6" s="743"/>
      <c r="DD6" s="646" t="s">
        <v>
241</v>
      </c>
      <c r="DE6" s="641"/>
      <c r="DF6" s="641"/>
      <c r="DG6" s="641"/>
      <c r="DH6" s="641"/>
      <c r="DI6" s="641"/>
      <c r="DJ6" s="641"/>
      <c r="DK6" s="641"/>
      <c r="DL6" s="641"/>
      <c r="DM6" s="641"/>
      <c r="DN6" s="641"/>
      <c r="DO6" s="641"/>
      <c r="DP6" s="642"/>
      <c r="DQ6" s="646">
        <v>
365136</v>
      </c>
      <c r="DR6" s="641"/>
      <c r="DS6" s="641"/>
      <c r="DT6" s="641"/>
      <c r="DU6" s="641"/>
      <c r="DV6" s="641"/>
      <c r="DW6" s="641"/>
      <c r="DX6" s="641"/>
      <c r="DY6" s="641"/>
      <c r="DZ6" s="641"/>
      <c r="EA6" s="641"/>
      <c r="EB6" s="641"/>
      <c r="EC6" s="684"/>
    </row>
    <row r="7" spans="2:143" ht="11.25" customHeight="1" x14ac:dyDescent="0.15">
      <c r="B7" s="637" t="s">
        <v>
242</v>
      </c>
      <c r="C7" s="638"/>
      <c r="D7" s="638"/>
      <c r="E7" s="638"/>
      <c r="F7" s="638"/>
      <c r="G7" s="638"/>
      <c r="H7" s="638"/>
      <c r="I7" s="638"/>
      <c r="J7" s="638"/>
      <c r="K7" s="638"/>
      <c r="L7" s="638"/>
      <c r="M7" s="638"/>
      <c r="N7" s="638"/>
      <c r="O7" s="638"/>
      <c r="P7" s="638"/>
      <c r="Q7" s="639"/>
      <c r="R7" s="640">
        <v>
36083</v>
      </c>
      <c r="S7" s="641"/>
      <c r="T7" s="641"/>
      <c r="U7" s="641"/>
      <c r="V7" s="641"/>
      <c r="W7" s="641"/>
      <c r="X7" s="641"/>
      <c r="Y7" s="642"/>
      <c r="Z7" s="677">
        <v>
0.1</v>
      </c>
      <c r="AA7" s="677"/>
      <c r="AB7" s="677"/>
      <c r="AC7" s="677"/>
      <c r="AD7" s="678">
        <v>
36083</v>
      </c>
      <c r="AE7" s="678"/>
      <c r="AF7" s="678"/>
      <c r="AG7" s="678"/>
      <c r="AH7" s="678"/>
      <c r="AI7" s="678"/>
      <c r="AJ7" s="678"/>
      <c r="AK7" s="678"/>
      <c r="AL7" s="643">
        <v>
0.2</v>
      </c>
      <c r="AM7" s="644"/>
      <c r="AN7" s="644"/>
      <c r="AO7" s="679"/>
      <c r="AP7" s="637" t="s">
        <v>
243</v>
      </c>
      <c r="AQ7" s="638"/>
      <c r="AR7" s="638"/>
      <c r="AS7" s="638"/>
      <c r="AT7" s="638"/>
      <c r="AU7" s="638"/>
      <c r="AV7" s="638"/>
      <c r="AW7" s="638"/>
      <c r="AX7" s="638"/>
      <c r="AY7" s="638"/>
      <c r="AZ7" s="638"/>
      <c r="BA7" s="638"/>
      <c r="BB7" s="638"/>
      <c r="BC7" s="638"/>
      <c r="BD7" s="638"/>
      <c r="BE7" s="638"/>
      <c r="BF7" s="639"/>
      <c r="BG7" s="640">
        <v>
11865855</v>
      </c>
      <c r="BH7" s="641"/>
      <c r="BI7" s="641"/>
      <c r="BJ7" s="641"/>
      <c r="BK7" s="641"/>
      <c r="BL7" s="641"/>
      <c r="BM7" s="641"/>
      <c r="BN7" s="642"/>
      <c r="BO7" s="677">
        <v>
54.3</v>
      </c>
      <c r="BP7" s="677"/>
      <c r="BQ7" s="677"/>
      <c r="BR7" s="677"/>
      <c r="BS7" s="678">
        <v>
57374</v>
      </c>
      <c r="BT7" s="678"/>
      <c r="BU7" s="678"/>
      <c r="BV7" s="678"/>
      <c r="BW7" s="678"/>
      <c r="BX7" s="678"/>
      <c r="BY7" s="678"/>
      <c r="BZ7" s="678"/>
      <c r="CA7" s="678"/>
      <c r="CB7" s="728"/>
      <c r="CD7" s="673" t="s">
        <v>
244</v>
      </c>
      <c r="CE7" s="674"/>
      <c r="CF7" s="674"/>
      <c r="CG7" s="674"/>
      <c r="CH7" s="674"/>
      <c r="CI7" s="674"/>
      <c r="CJ7" s="674"/>
      <c r="CK7" s="674"/>
      <c r="CL7" s="674"/>
      <c r="CM7" s="674"/>
      <c r="CN7" s="674"/>
      <c r="CO7" s="674"/>
      <c r="CP7" s="674"/>
      <c r="CQ7" s="675"/>
      <c r="CR7" s="640">
        <v>
5528276</v>
      </c>
      <c r="CS7" s="641"/>
      <c r="CT7" s="641"/>
      <c r="CU7" s="641"/>
      <c r="CV7" s="641"/>
      <c r="CW7" s="641"/>
      <c r="CX7" s="641"/>
      <c r="CY7" s="642"/>
      <c r="CZ7" s="677">
        <v>
12.4</v>
      </c>
      <c r="DA7" s="677"/>
      <c r="DB7" s="677"/>
      <c r="DC7" s="677"/>
      <c r="DD7" s="646">
        <v>
60459</v>
      </c>
      <c r="DE7" s="641"/>
      <c r="DF7" s="641"/>
      <c r="DG7" s="641"/>
      <c r="DH7" s="641"/>
      <c r="DI7" s="641"/>
      <c r="DJ7" s="641"/>
      <c r="DK7" s="641"/>
      <c r="DL7" s="641"/>
      <c r="DM7" s="641"/>
      <c r="DN7" s="641"/>
      <c r="DO7" s="641"/>
      <c r="DP7" s="642"/>
      <c r="DQ7" s="646">
        <v>
4961797</v>
      </c>
      <c r="DR7" s="641"/>
      <c r="DS7" s="641"/>
      <c r="DT7" s="641"/>
      <c r="DU7" s="641"/>
      <c r="DV7" s="641"/>
      <c r="DW7" s="641"/>
      <c r="DX7" s="641"/>
      <c r="DY7" s="641"/>
      <c r="DZ7" s="641"/>
      <c r="EA7" s="641"/>
      <c r="EB7" s="641"/>
      <c r="EC7" s="684"/>
    </row>
    <row r="8" spans="2:143" ht="11.25" customHeight="1" x14ac:dyDescent="0.15">
      <c r="B8" s="637" t="s">
        <v>
245</v>
      </c>
      <c r="C8" s="638"/>
      <c r="D8" s="638"/>
      <c r="E8" s="638"/>
      <c r="F8" s="638"/>
      <c r="G8" s="638"/>
      <c r="H8" s="638"/>
      <c r="I8" s="638"/>
      <c r="J8" s="638"/>
      <c r="K8" s="638"/>
      <c r="L8" s="638"/>
      <c r="M8" s="638"/>
      <c r="N8" s="638"/>
      <c r="O8" s="638"/>
      <c r="P8" s="638"/>
      <c r="Q8" s="639"/>
      <c r="R8" s="640">
        <v>
179222</v>
      </c>
      <c r="S8" s="641"/>
      <c r="T8" s="641"/>
      <c r="U8" s="641"/>
      <c r="V8" s="641"/>
      <c r="W8" s="641"/>
      <c r="X8" s="641"/>
      <c r="Y8" s="642"/>
      <c r="Z8" s="677">
        <v>
0.4</v>
      </c>
      <c r="AA8" s="677"/>
      <c r="AB8" s="677"/>
      <c r="AC8" s="677"/>
      <c r="AD8" s="678">
        <v>
179222</v>
      </c>
      <c r="AE8" s="678"/>
      <c r="AF8" s="678"/>
      <c r="AG8" s="678"/>
      <c r="AH8" s="678"/>
      <c r="AI8" s="678"/>
      <c r="AJ8" s="678"/>
      <c r="AK8" s="678"/>
      <c r="AL8" s="643">
        <v>
0.8</v>
      </c>
      <c r="AM8" s="644"/>
      <c r="AN8" s="644"/>
      <c r="AO8" s="679"/>
      <c r="AP8" s="637" t="s">
        <v>
246</v>
      </c>
      <c r="AQ8" s="638"/>
      <c r="AR8" s="638"/>
      <c r="AS8" s="638"/>
      <c r="AT8" s="638"/>
      <c r="AU8" s="638"/>
      <c r="AV8" s="638"/>
      <c r="AW8" s="638"/>
      <c r="AX8" s="638"/>
      <c r="AY8" s="638"/>
      <c r="AZ8" s="638"/>
      <c r="BA8" s="638"/>
      <c r="BB8" s="638"/>
      <c r="BC8" s="638"/>
      <c r="BD8" s="638"/>
      <c r="BE8" s="638"/>
      <c r="BF8" s="639"/>
      <c r="BG8" s="640">
        <v>
231105</v>
      </c>
      <c r="BH8" s="641"/>
      <c r="BI8" s="641"/>
      <c r="BJ8" s="641"/>
      <c r="BK8" s="641"/>
      <c r="BL8" s="641"/>
      <c r="BM8" s="641"/>
      <c r="BN8" s="642"/>
      <c r="BO8" s="677">
        <v>
1.1000000000000001</v>
      </c>
      <c r="BP8" s="677"/>
      <c r="BQ8" s="677"/>
      <c r="BR8" s="677"/>
      <c r="BS8" s="646" t="s">
        <v>
179</v>
      </c>
      <c r="BT8" s="641"/>
      <c r="BU8" s="641"/>
      <c r="BV8" s="641"/>
      <c r="BW8" s="641"/>
      <c r="BX8" s="641"/>
      <c r="BY8" s="641"/>
      <c r="BZ8" s="641"/>
      <c r="CA8" s="641"/>
      <c r="CB8" s="684"/>
      <c r="CD8" s="673" t="s">
        <v>
247</v>
      </c>
      <c r="CE8" s="674"/>
      <c r="CF8" s="674"/>
      <c r="CG8" s="674"/>
      <c r="CH8" s="674"/>
      <c r="CI8" s="674"/>
      <c r="CJ8" s="674"/>
      <c r="CK8" s="674"/>
      <c r="CL8" s="674"/>
      <c r="CM8" s="674"/>
      <c r="CN8" s="674"/>
      <c r="CO8" s="674"/>
      <c r="CP8" s="674"/>
      <c r="CQ8" s="675"/>
      <c r="CR8" s="640">
        <v>
21778439</v>
      </c>
      <c r="CS8" s="641"/>
      <c r="CT8" s="641"/>
      <c r="CU8" s="641"/>
      <c r="CV8" s="641"/>
      <c r="CW8" s="641"/>
      <c r="CX8" s="641"/>
      <c r="CY8" s="642"/>
      <c r="CZ8" s="677">
        <v>
48.7</v>
      </c>
      <c r="DA8" s="677"/>
      <c r="DB8" s="677"/>
      <c r="DC8" s="677"/>
      <c r="DD8" s="646">
        <v>
739554</v>
      </c>
      <c r="DE8" s="641"/>
      <c r="DF8" s="641"/>
      <c r="DG8" s="641"/>
      <c r="DH8" s="641"/>
      <c r="DI8" s="641"/>
      <c r="DJ8" s="641"/>
      <c r="DK8" s="641"/>
      <c r="DL8" s="641"/>
      <c r="DM8" s="641"/>
      <c r="DN8" s="641"/>
      <c r="DO8" s="641"/>
      <c r="DP8" s="642"/>
      <c r="DQ8" s="646">
        <v>
9636059</v>
      </c>
      <c r="DR8" s="641"/>
      <c r="DS8" s="641"/>
      <c r="DT8" s="641"/>
      <c r="DU8" s="641"/>
      <c r="DV8" s="641"/>
      <c r="DW8" s="641"/>
      <c r="DX8" s="641"/>
      <c r="DY8" s="641"/>
      <c r="DZ8" s="641"/>
      <c r="EA8" s="641"/>
      <c r="EB8" s="641"/>
      <c r="EC8" s="684"/>
    </row>
    <row r="9" spans="2:143" ht="11.25" customHeight="1" x14ac:dyDescent="0.15">
      <c r="B9" s="637" t="s">
        <v>
248</v>
      </c>
      <c r="C9" s="638"/>
      <c r="D9" s="638"/>
      <c r="E9" s="638"/>
      <c r="F9" s="638"/>
      <c r="G9" s="638"/>
      <c r="H9" s="638"/>
      <c r="I9" s="638"/>
      <c r="J9" s="638"/>
      <c r="K9" s="638"/>
      <c r="L9" s="638"/>
      <c r="M9" s="638"/>
      <c r="N9" s="638"/>
      <c r="O9" s="638"/>
      <c r="P9" s="638"/>
      <c r="Q9" s="639"/>
      <c r="R9" s="640">
        <v>
110359</v>
      </c>
      <c r="S9" s="641"/>
      <c r="T9" s="641"/>
      <c r="U9" s="641"/>
      <c r="V9" s="641"/>
      <c r="W9" s="641"/>
      <c r="X9" s="641"/>
      <c r="Y9" s="642"/>
      <c r="Z9" s="677">
        <v>
0.2</v>
      </c>
      <c r="AA9" s="677"/>
      <c r="AB9" s="677"/>
      <c r="AC9" s="677"/>
      <c r="AD9" s="678">
        <v>
110359</v>
      </c>
      <c r="AE9" s="678"/>
      <c r="AF9" s="678"/>
      <c r="AG9" s="678"/>
      <c r="AH9" s="678"/>
      <c r="AI9" s="678"/>
      <c r="AJ9" s="678"/>
      <c r="AK9" s="678"/>
      <c r="AL9" s="643">
        <v>
0.5</v>
      </c>
      <c r="AM9" s="644"/>
      <c r="AN9" s="644"/>
      <c r="AO9" s="679"/>
      <c r="AP9" s="637" t="s">
        <v>
249</v>
      </c>
      <c r="AQ9" s="638"/>
      <c r="AR9" s="638"/>
      <c r="AS9" s="638"/>
      <c r="AT9" s="638"/>
      <c r="AU9" s="638"/>
      <c r="AV9" s="638"/>
      <c r="AW9" s="638"/>
      <c r="AX9" s="638"/>
      <c r="AY9" s="638"/>
      <c r="AZ9" s="638"/>
      <c r="BA9" s="638"/>
      <c r="BB9" s="638"/>
      <c r="BC9" s="638"/>
      <c r="BD9" s="638"/>
      <c r="BE9" s="638"/>
      <c r="BF9" s="639"/>
      <c r="BG9" s="640">
        <v>
10870103</v>
      </c>
      <c r="BH9" s="641"/>
      <c r="BI9" s="641"/>
      <c r="BJ9" s="641"/>
      <c r="BK9" s="641"/>
      <c r="BL9" s="641"/>
      <c r="BM9" s="641"/>
      <c r="BN9" s="642"/>
      <c r="BO9" s="677">
        <v>
49.7</v>
      </c>
      <c r="BP9" s="677"/>
      <c r="BQ9" s="677"/>
      <c r="BR9" s="677"/>
      <c r="BS9" s="646" t="s">
        <v>
241</v>
      </c>
      <c r="BT9" s="641"/>
      <c r="BU9" s="641"/>
      <c r="BV9" s="641"/>
      <c r="BW9" s="641"/>
      <c r="BX9" s="641"/>
      <c r="BY9" s="641"/>
      <c r="BZ9" s="641"/>
      <c r="CA9" s="641"/>
      <c r="CB9" s="684"/>
      <c r="CD9" s="673" t="s">
        <v>
250</v>
      </c>
      <c r="CE9" s="674"/>
      <c r="CF9" s="674"/>
      <c r="CG9" s="674"/>
      <c r="CH9" s="674"/>
      <c r="CI9" s="674"/>
      <c r="CJ9" s="674"/>
      <c r="CK9" s="674"/>
      <c r="CL9" s="674"/>
      <c r="CM9" s="674"/>
      <c r="CN9" s="674"/>
      <c r="CO9" s="674"/>
      <c r="CP9" s="674"/>
      <c r="CQ9" s="675"/>
      <c r="CR9" s="640">
        <v>
4419768</v>
      </c>
      <c r="CS9" s="641"/>
      <c r="CT9" s="641"/>
      <c r="CU9" s="641"/>
      <c r="CV9" s="641"/>
      <c r="CW9" s="641"/>
      <c r="CX9" s="641"/>
      <c r="CY9" s="642"/>
      <c r="CZ9" s="677">
        <v>
9.9</v>
      </c>
      <c r="DA9" s="677"/>
      <c r="DB9" s="677"/>
      <c r="DC9" s="677"/>
      <c r="DD9" s="646">
        <v>
357081</v>
      </c>
      <c r="DE9" s="641"/>
      <c r="DF9" s="641"/>
      <c r="DG9" s="641"/>
      <c r="DH9" s="641"/>
      <c r="DI9" s="641"/>
      <c r="DJ9" s="641"/>
      <c r="DK9" s="641"/>
      <c r="DL9" s="641"/>
      <c r="DM9" s="641"/>
      <c r="DN9" s="641"/>
      <c r="DO9" s="641"/>
      <c r="DP9" s="642"/>
      <c r="DQ9" s="646">
        <v>
2379665</v>
      </c>
      <c r="DR9" s="641"/>
      <c r="DS9" s="641"/>
      <c r="DT9" s="641"/>
      <c r="DU9" s="641"/>
      <c r="DV9" s="641"/>
      <c r="DW9" s="641"/>
      <c r="DX9" s="641"/>
      <c r="DY9" s="641"/>
      <c r="DZ9" s="641"/>
      <c r="EA9" s="641"/>
      <c r="EB9" s="641"/>
      <c r="EC9" s="684"/>
    </row>
    <row r="10" spans="2:143" ht="11.25" customHeight="1" x14ac:dyDescent="0.15">
      <c r="B10" s="637" t="s">
        <v>
251</v>
      </c>
      <c r="C10" s="638"/>
      <c r="D10" s="638"/>
      <c r="E10" s="638"/>
      <c r="F10" s="638"/>
      <c r="G10" s="638"/>
      <c r="H10" s="638"/>
      <c r="I10" s="638"/>
      <c r="J10" s="638"/>
      <c r="K10" s="638"/>
      <c r="L10" s="638"/>
      <c r="M10" s="638"/>
      <c r="N10" s="638"/>
      <c r="O10" s="638"/>
      <c r="P10" s="638"/>
      <c r="Q10" s="639"/>
      <c r="R10" s="640" t="s">
        <v>
179</v>
      </c>
      <c r="S10" s="641"/>
      <c r="T10" s="641"/>
      <c r="U10" s="641"/>
      <c r="V10" s="641"/>
      <c r="W10" s="641"/>
      <c r="X10" s="641"/>
      <c r="Y10" s="642"/>
      <c r="Z10" s="677" t="s">
        <v>
241</v>
      </c>
      <c r="AA10" s="677"/>
      <c r="AB10" s="677"/>
      <c r="AC10" s="677"/>
      <c r="AD10" s="678" t="s">
        <v>
179</v>
      </c>
      <c r="AE10" s="678"/>
      <c r="AF10" s="678"/>
      <c r="AG10" s="678"/>
      <c r="AH10" s="678"/>
      <c r="AI10" s="678"/>
      <c r="AJ10" s="678"/>
      <c r="AK10" s="678"/>
      <c r="AL10" s="643" t="s">
        <v>
252</v>
      </c>
      <c r="AM10" s="644"/>
      <c r="AN10" s="644"/>
      <c r="AO10" s="679"/>
      <c r="AP10" s="637" t="s">
        <v>
253</v>
      </c>
      <c r="AQ10" s="638"/>
      <c r="AR10" s="638"/>
      <c r="AS10" s="638"/>
      <c r="AT10" s="638"/>
      <c r="AU10" s="638"/>
      <c r="AV10" s="638"/>
      <c r="AW10" s="638"/>
      <c r="AX10" s="638"/>
      <c r="AY10" s="638"/>
      <c r="AZ10" s="638"/>
      <c r="BA10" s="638"/>
      <c r="BB10" s="638"/>
      <c r="BC10" s="638"/>
      <c r="BD10" s="638"/>
      <c r="BE10" s="638"/>
      <c r="BF10" s="639"/>
      <c r="BG10" s="640">
        <v>
253708</v>
      </c>
      <c r="BH10" s="641"/>
      <c r="BI10" s="641"/>
      <c r="BJ10" s="641"/>
      <c r="BK10" s="641"/>
      <c r="BL10" s="641"/>
      <c r="BM10" s="641"/>
      <c r="BN10" s="642"/>
      <c r="BO10" s="677">
        <v>
1.2</v>
      </c>
      <c r="BP10" s="677"/>
      <c r="BQ10" s="677"/>
      <c r="BR10" s="677"/>
      <c r="BS10" s="646" t="s">
        <v>
241</v>
      </c>
      <c r="BT10" s="641"/>
      <c r="BU10" s="641"/>
      <c r="BV10" s="641"/>
      <c r="BW10" s="641"/>
      <c r="BX10" s="641"/>
      <c r="BY10" s="641"/>
      <c r="BZ10" s="641"/>
      <c r="CA10" s="641"/>
      <c r="CB10" s="684"/>
      <c r="CD10" s="673" t="s">
        <v>
254</v>
      </c>
      <c r="CE10" s="674"/>
      <c r="CF10" s="674"/>
      <c r="CG10" s="674"/>
      <c r="CH10" s="674"/>
      <c r="CI10" s="674"/>
      <c r="CJ10" s="674"/>
      <c r="CK10" s="674"/>
      <c r="CL10" s="674"/>
      <c r="CM10" s="674"/>
      <c r="CN10" s="674"/>
      <c r="CO10" s="674"/>
      <c r="CP10" s="674"/>
      <c r="CQ10" s="675"/>
      <c r="CR10" s="640">
        <v>
280217</v>
      </c>
      <c r="CS10" s="641"/>
      <c r="CT10" s="641"/>
      <c r="CU10" s="641"/>
      <c r="CV10" s="641"/>
      <c r="CW10" s="641"/>
      <c r="CX10" s="641"/>
      <c r="CY10" s="642"/>
      <c r="CZ10" s="677">
        <v>
0.6</v>
      </c>
      <c r="DA10" s="677"/>
      <c r="DB10" s="677"/>
      <c r="DC10" s="677"/>
      <c r="DD10" s="646" t="s">
        <v>
241</v>
      </c>
      <c r="DE10" s="641"/>
      <c r="DF10" s="641"/>
      <c r="DG10" s="641"/>
      <c r="DH10" s="641"/>
      <c r="DI10" s="641"/>
      <c r="DJ10" s="641"/>
      <c r="DK10" s="641"/>
      <c r="DL10" s="641"/>
      <c r="DM10" s="641"/>
      <c r="DN10" s="641"/>
      <c r="DO10" s="641"/>
      <c r="DP10" s="642"/>
      <c r="DQ10" s="646">
        <v>
179764</v>
      </c>
      <c r="DR10" s="641"/>
      <c r="DS10" s="641"/>
      <c r="DT10" s="641"/>
      <c r="DU10" s="641"/>
      <c r="DV10" s="641"/>
      <c r="DW10" s="641"/>
      <c r="DX10" s="641"/>
      <c r="DY10" s="641"/>
      <c r="DZ10" s="641"/>
      <c r="EA10" s="641"/>
      <c r="EB10" s="641"/>
      <c r="EC10" s="684"/>
    </row>
    <row r="11" spans="2:143" ht="11.25" customHeight="1" x14ac:dyDescent="0.15">
      <c r="B11" s="637" t="s">
        <v>
255</v>
      </c>
      <c r="C11" s="638"/>
      <c r="D11" s="638"/>
      <c r="E11" s="638"/>
      <c r="F11" s="638"/>
      <c r="G11" s="638"/>
      <c r="H11" s="638"/>
      <c r="I11" s="638"/>
      <c r="J11" s="638"/>
      <c r="K11" s="638"/>
      <c r="L11" s="638"/>
      <c r="M11" s="638"/>
      <c r="N11" s="638"/>
      <c r="O11" s="638"/>
      <c r="P11" s="638"/>
      <c r="Q11" s="639"/>
      <c r="R11" s="640">
        <v>
1925981</v>
      </c>
      <c r="S11" s="641"/>
      <c r="T11" s="641"/>
      <c r="U11" s="641"/>
      <c r="V11" s="641"/>
      <c r="W11" s="641"/>
      <c r="X11" s="641"/>
      <c r="Y11" s="642"/>
      <c r="Z11" s="643">
        <v>
4.0999999999999996</v>
      </c>
      <c r="AA11" s="644"/>
      <c r="AB11" s="644"/>
      <c r="AC11" s="645"/>
      <c r="AD11" s="646">
        <v>
1925981</v>
      </c>
      <c r="AE11" s="641"/>
      <c r="AF11" s="641"/>
      <c r="AG11" s="641"/>
      <c r="AH11" s="641"/>
      <c r="AI11" s="641"/>
      <c r="AJ11" s="641"/>
      <c r="AK11" s="642"/>
      <c r="AL11" s="643">
        <v>
8.4</v>
      </c>
      <c r="AM11" s="644"/>
      <c r="AN11" s="644"/>
      <c r="AO11" s="679"/>
      <c r="AP11" s="637" t="s">
        <v>
256</v>
      </c>
      <c r="AQ11" s="638"/>
      <c r="AR11" s="638"/>
      <c r="AS11" s="638"/>
      <c r="AT11" s="638"/>
      <c r="AU11" s="638"/>
      <c r="AV11" s="638"/>
      <c r="AW11" s="638"/>
      <c r="AX11" s="638"/>
      <c r="AY11" s="638"/>
      <c r="AZ11" s="638"/>
      <c r="BA11" s="638"/>
      <c r="BB11" s="638"/>
      <c r="BC11" s="638"/>
      <c r="BD11" s="638"/>
      <c r="BE11" s="638"/>
      <c r="BF11" s="639"/>
      <c r="BG11" s="640">
        <v>
510939</v>
      </c>
      <c r="BH11" s="641"/>
      <c r="BI11" s="641"/>
      <c r="BJ11" s="641"/>
      <c r="BK11" s="641"/>
      <c r="BL11" s="641"/>
      <c r="BM11" s="641"/>
      <c r="BN11" s="642"/>
      <c r="BO11" s="677">
        <v>
2.2999999999999998</v>
      </c>
      <c r="BP11" s="677"/>
      <c r="BQ11" s="677"/>
      <c r="BR11" s="677"/>
      <c r="BS11" s="646">
        <v>
57374</v>
      </c>
      <c r="BT11" s="641"/>
      <c r="BU11" s="641"/>
      <c r="BV11" s="641"/>
      <c r="BW11" s="641"/>
      <c r="BX11" s="641"/>
      <c r="BY11" s="641"/>
      <c r="BZ11" s="641"/>
      <c r="CA11" s="641"/>
      <c r="CB11" s="684"/>
      <c r="CD11" s="673" t="s">
        <v>
257</v>
      </c>
      <c r="CE11" s="674"/>
      <c r="CF11" s="674"/>
      <c r="CG11" s="674"/>
      <c r="CH11" s="674"/>
      <c r="CI11" s="674"/>
      <c r="CJ11" s="674"/>
      <c r="CK11" s="674"/>
      <c r="CL11" s="674"/>
      <c r="CM11" s="674"/>
      <c r="CN11" s="674"/>
      <c r="CO11" s="674"/>
      <c r="CP11" s="674"/>
      <c r="CQ11" s="675"/>
      <c r="CR11" s="640">
        <v>
35028</v>
      </c>
      <c r="CS11" s="641"/>
      <c r="CT11" s="641"/>
      <c r="CU11" s="641"/>
      <c r="CV11" s="641"/>
      <c r="CW11" s="641"/>
      <c r="CX11" s="641"/>
      <c r="CY11" s="642"/>
      <c r="CZ11" s="677">
        <v>
0.1</v>
      </c>
      <c r="DA11" s="677"/>
      <c r="DB11" s="677"/>
      <c r="DC11" s="677"/>
      <c r="DD11" s="646">
        <v>
11278</v>
      </c>
      <c r="DE11" s="641"/>
      <c r="DF11" s="641"/>
      <c r="DG11" s="641"/>
      <c r="DH11" s="641"/>
      <c r="DI11" s="641"/>
      <c r="DJ11" s="641"/>
      <c r="DK11" s="641"/>
      <c r="DL11" s="641"/>
      <c r="DM11" s="641"/>
      <c r="DN11" s="641"/>
      <c r="DO11" s="641"/>
      <c r="DP11" s="642"/>
      <c r="DQ11" s="646">
        <v>
24652</v>
      </c>
      <c r="DR11" s="641"/>
      <c r="DS11" s="641"/>
      <c r="DT11" s="641"/>
      <c r="DU11" s="641"/>
      <c r="DV11" s="641"/>
      <c r="DW11" s="641"/>
      <c r="DX11" s="641"/>
      <c r="DY11" s="641"/>
      <c r="DZ11" s="641"/>
      <c r="EA11" s="641"/>
      <c r="EB11" s="641"/>
      <c r="EC11" s="684"/>
    </row>
    <row r="12" spans="2:143" ht="11.25" customHeight="1" x14ac:dyDescent="0.15">
      <c r="B12" s="637" t="s">
        <v>
258</v>
      </c>
      <c r="C12" s="638"/>
      <c r="D12" s="638"/>
      <c r="E12" s="638"/>
      <c r="F12" s="638"/>
      <c r="G12" s="638"/>
      <c r="H12" s="638"/>
      <c r="I12" s="638"/>
      <c r="J12" s="638"/>
      <c r="K12" s="638"/>
      <c r="L12" s="638"/>
      <c r="M12" s="638"/>
      <c r="N12" s="638"/>
      <c r="O12" s="638"/>
      <c r="P12" s="638"/>
      <c r="Q12" s="639"/>
      <c r="R12" s="640" t="s">
        <v>
241</v>
      </c>
      <c r="S12" s="641"/>
      <c r="T12" s="641"/>
      <c r="U12" s="641"/>
      <c r="V12" s="641"/>
      <c r="W12" s="641"/>
      <c r="X12" s="641"/>
      <c r="Y12" s="642"/>
      <c r="Z12" s="677" t="s">
        <v>
179</v>
      </c>
      <c r="AA12" s="677"/>
      <c r="AB12" s="677"/>
      <c r="AC12" s="677"/>
      <c r="AD12" s="678" t="s">
        <v>
241</v>
      </c>
      <c r="AE12" s="678"/>
      <c r="AF12" s="678"/>
      <c r="AG12" s="678"/>
      <c r="AH12" s="678"/>
      <c r="AI12" s="678"/>
      <c r="AJ12" s="678"/>
      <c r="AK12" s="678"/>
      <c r="AL12" s="643" t="s">
        <v>
241</v>
      </c>
      <c r="AM12" s="644"/>
      <c r="AN12" s="644"/>
      <c r="AO12" s="679"/>
      <c r="AP12" s="637" t="s">
        <v>
259</v>
      </c>
      <c r="AQ12" s="638"/>
      <c r="AR12" s="638"/>
      <c r="AS12" s="638"/>
      <c r="AT12" s="638"/>
      <c r="AU12" s="638"/>
      <c r="AV12" s="638"/>
      <c r="AW12" s="638"/>
      <c r="AX12" s="638"/>
      <c r="AY12" s="638"/>
      <c r="AZ12" s="638"/>
      <c r="BA12" s="638"/>
      <c r="BB12" s="638"/>
      <c r="BC12" s="638"/>
      <c r="BD12" s="638"/>
      <c r="BE12" s="638"/>
      <c r="BF12" s="639"/>
      <c r="BG12" s="640">
        <v>
7601067</v>
      </c>
      <c r="BH12" s="641"/>
      <c r="BI12" s="641"/>
      <c r="BJ12" s="641"/>
      <c r="BK12" s="641"/>
      <c r="BL12" s="641"/>
      <c r="BM12" s="641"/>
      <c r="BN12" s="642"/>
      <c r="BO12" s="677">
        <v>
34.799999999999997</v>
      </c>
      <c r="BP12" s="677"/>
      <c r="BQ12" s="677"/>
      <c r="BR12" s="677"/>
      <c r="BS12" s="646" t="s">
        <v>
179</v>
      </c>
      <c r="BT12" s="641"/>
      <c r="BU12" s="641"/>
      <c r="BV12" s="641"/>
      <c r="BW12" s="641"/>
      <c r="BX12" s="641"/>
      <c r="BY12" s="641"/>
      <c r="BZ12" s="641"/>
      <c r="CA12" s="641"/>
      <c r="CB12" s="684"/>
      <c r="CD12" s="673" t="s">
        <v>
260</v>
      </c>
      <c r="CE12" s="674"/>
      <c r="CF12" s="674"/>
      <c r="CG12" s="674"/>
      <c r="CH12" s="674"/>
      <c r="CI12" s="674"/>
      <c r="CJ12" s="674"/>
      <c r="CK12" s="674"/>
      <c r="CL12" s="674"/>
      <c r="CM12" s="674"/>
      <c r="CN12" s="674"/>
      <c r="CO12" s="674"/>
      <c r="CP12" s="674"/>
      <c r="CQ12" s="675"/>
      <c r="CR12" s="640">
        <v>
368443</v>
      </c>
      <c r="CS12" s="641"/>
      <c r="CT12" s="641"/>
      <c r="CU12" s="641"/>
      <c r="CV12" s="641"/>
      <c r="CW12" s="641"/>
      <c r="CX12" s="641"/>
      <c r="CY12" s="642"/>
      <c r="CZ12" s="677">
        <v>
0.8</v>
      </c>
      <c r="DA12" s="677"/>
      <c r="DB12" s="677"/>
      <c r="DC12" s="677"/>
      <c r="DD12" s="646">
        <v>
3490</v>
      </c>
      <c r="DE12" s="641"/>
      <c r="DF12" s="641"/>
      <c r="DG12" s="641"/>
      <c r="DH12" s="641"/>
      <c r="DI12" s="641"/>
      <c r="DJ12" s="641"/>
      <c r="DK12" s="641"/>
      <c r="DL12" s="641"/>
      <c r="DM12" s="641"/>
      <c r="DN12" s="641"/>
      <c r="DO12" s="641"/>
      <c r="DP12" s="642"/>
      <c r="DQ12" s="646">
        <v>
151164</v>
      </c>
      <c r="DR12" s="641"/>
      <c r="DS12" s="641"/>
      <c r="DT12" s="641"/>
      <c r="DU12" s="641"/>
      <c r="DV12" s="641"/>
      <c r="DW12" s="641"/>
      <c r="DX12" s="641"/>
      <c r="DY12" s="641"/>
      <c r="DZ12" s="641"/>
      <c r="EA12" s="641"/>
      <c r="EB12" s="641"/>
      <c r="EC12" s="684"/>
    </row>
    <row r="13" spans="2:143" ht="11.25" customHeight="1" x14ac:dyDescent="0.15">
      <c r="B13" s="637" t="s">
        <v>
261</v>
      </c>
      <c r="C13" s="638"/>
      <c r="D13" s="638"/>
      <c r="E13" s="638"/>
      <c r="F13" s="638"/>
      <c r="G13" s="638"/>
      <c r="H13" s="638"/>
      <c r="I13" s="638"/>
      <c r="J13" s="638"/>
      <c r="K13" s="638"/>
      <c r="L13" s="638"/>
      <c r="M13" s="638"/>
      <c r="N13" s="638"/>
      <c r="O13" s="638"/>
      <c r="P13" s="638"/>
      <c r="Q13" s="639"/>
      <c r="R13" s="640" t="s">
        <v>
241</v>
      </c>
      <c r="S13" s="641"/>
      <c r="T13" s="641"/>
      <c r="U13" s="641"/>
      <c r="V13" s="641"/>
      <c r="W13" s="641"/>
      <c r="X13" s="641"/>
      <c r="Y13" s="642"/>
      <c r="Z13" s="677" t="s">
        <v>
241</v>
      </c>
      <c r="AA13" s="677"/>
      <c r="AB13" s="677"/>
      <c r="AC13" s="677"/>
      <c r="AD13" s="678" t="s">
        <v>
241</v>
      </c>
      <c r="AE13" s="678"/>
      <c r="AF13" s="678"/>
      <c r="AG13" s="678"/>
      <c r="AH13" s="678"/>
      <c r="AI13" s="678"/>
      <c r="AJ13" s="678"/>
      <c r="AK13" s="678"/>
      <c r="AL13" s="643" t="s">
        <v>
179</v>
      </c>
      <c r="AM13" s="644"/>
      <c r="AN13" s="644"/>
      <c r="AO13" s="679"/>
      <c r="AP13" s="637" t="s">
        <v>
262</v>
      </c>
      <c r="AQ13" s="638"/>
      <c r="AR13" s="638"/>
      <c r="AS13" s="638"/>
      <c r="AT13" s="638"/>
      <c r="AU13" s="638"/>
      <c r="AV13" s="638"/>
      <c r="AW13" s="638"/>
      <c r="AX13" s="638"/>
      <c r="AY13" s="638"/>
      <c r="AZ13" s="638"/>
      <c r="BA13" s="638"/>
      <c r="BB13" s="638"/>
      <c r="BC13" s="638"/>
      <c r="BD13" s="638"/>
      <c r="BE13" s="638"/>
      <c r="BF13" s="639"/>
      <c r="BG13" s="640">
        <v>
7446326</v>
      </c>
      <c r="BH13" s="641"/>
      <c r="BI13" s="641"/>
      <c r="BJ13" s="641"/>
      <c r="BK13" s="641"/>
      <c r="BL13" s="641"/>
      <c r="BM13" s="641"/>
      <c r="BN13" s="642"/>
      <c r="BO13" s="677">
        <v>
34.1</v>
      </c>
      <c r="BP13" s="677"/>
      <c r="BQ13" s="677"/>
      <c r="BR13" s="677"/>
      <c r="BS13" s="646" t="s">
        <v>
241</v>
      </c>
      <c r="BT13" s="641"/>
      <c r="BU13" s="641"/>
      <c r="BV13" s="641"/>
      <c r="BW13" s="641"/>
      <c r="BX13" s="641"/>
      <c r="BY13" s="641"/>
      <c r="BZ13" s="641"/>
      <c r="CA13" s="641"/>
      <c r="CB13" s="684"/>
      <c r="CD13" s="673" t="s">
        <v>
263</v>
      </c>
      <c r="CE13" s="674"/>
      <c r="CF13" s="674"/>
      <c r="CG13" s="674"/>
      <c r="CH13" s="674"/>
      <c r="CI13" s="674"/>
      <c r="CJ13" s="674"/>
      <c r="CK13" s="674"/>
      <c r="CL13" s="674"/>
      <c r="CM13" s="674"/>
      <c r="CN13" s="674"/>
      <c r="CO13" s="674"/>
      <c r="CP13" s="674"/>
      <c r="CQ13" s="675"/>
      <c r="CR13" s="640">
        <v>
4481278</v>
      </c>
      <c r="CS13" s="641"/>
      <c r="CT13" s="641"/>
      <c r="CU13" s="641"/>
      <c r="CV13" s="641"/>
      <c r="CW13" s="641"/>
      <c r="CX13" s="641"/>
      <c r="CY13" s="642"/>
      <c r="CZ13" s="677">
        <v>
10</v>
      </c>
      <c r="DA13" s="677"/>
      <c r="DB13" s="677"/>
      <c r="DC13" s="677"/>
      <c r="DD13" s="646">
        <v>
3057415</v>
      </c>
      <c r="DE13" s="641"/>
      <c r="DF13" s="641"/>
      <c r="DG13" s="641"/>
      <c r="DH13" s="641"/>
      <c r="DI13" s="641"/>
      <c r="DJ13" s="641"/>
      <c r="DK13" s="641"/>
      <c r="DL13" s="641"/>
      <c r="DM13" s="641"/>
      <c r="DN13" s="641"/>
      <c r="DO13" s="641"/>
      <c r="DP13" s="642"/>
      <c r="DQ13" s="646">
        <v>
1652939</v>
      </c>
      <c r="DR13" s="641"/>
      <c r="DS13" s="641"/>
      <c r="DT13" s="641"/>
      <c r="DU13" s="641"/>
      <c r="DV13" s="641"/>
      <c r="DW13" s="641"/>
      <c r="DX13" s="641"/>
      <c r="DY13" s="641"/>
      <c r="DZ13" s="641"/>
      <c r="EA13" s="641"/>
      <c r="EB13" s="641"/>
      <c r="EC13" s="684"/>
    </row>
    <row r="14" spans="2:143" ht="11.25" customHeight="1" x14ac:dyDescent="0.15">
      <c r="B14" s="637" t="s">
        <v>
264</v>
      </c>
      <c r="C14" s="638"/>
      <c r="D14" s="638"/>
      <c r="E14" s="638"/>
      <c r="F14" s="638"/>
      <c r="G14" s="638"/>
      <c r="H14" s="638"/>
      <c r="I14" s="638"/>
      <c r="J14" s="638"/>
      <c r="K14" s="638"/>
      <c r="L14" s="638"/>
      <c r="M14" s="638"/>
      <c r="N14" s="638"/>
      <c r="O14" s="638"/>
      <c r="P14" s="638"/>
      <c r="Q14" s="639"/>
      <c r="R14" s="640">
        <v>
48509</v>
      </c>
      <c r="S14" s="641"/>
      <c r="T14" s="641"/>
      <c r="U14" s="641"/>
      <c r="V14" s="641"/>
      <c r="W14" s="641"/>
      <c r="X14" s="641"/>
      <c r="Y14" s="642"/>
      <c r="Z14" s="677">
        <v>
0.1</v>
      </c>
      <c r="AA14" s="677"/>
      <c r="AB14" s="677"/>
      <c r="AC14" s="677"/>
      <c r="AD14" s="678">
        <v>
48509</v>
      </c>
      <c r="AE14" s="678"/>
      <c r="AF14" s="678"/>
      <c r="AG14" s="678"/>
      <c r="AH14" s="678"/>
      <c r="AI14" s="678"/>
      <c r="AJ14" s="678"/>
      <c r="AK14" s="678"/>
      <c r="AL14" s="643">
        <v>
0.2</v>
      </c>
      <c r="AM14" s="644"/>
      <c r="AN14" s="644"/>
      <c r="AO14" s="679"/>
      <c r="AP14" s="637" t="s">
        <v>
265</v>
      </c>
      <c r="AQ14" s="638"/>
      <c r="AR14" s="638"/>
      <c r="AS14" s="638"/>
      <c r="AT14" s="638"/>
      <c r="AU14" s="638"/>
      <c r="AV14" s="638"/>
      <c r="AW14" s="638"/>
      <c r="AX14" s="638"/>
      <c r="AY14" s="638"/>
      <c r="AZ14" s="638"/>
      <c r="BA14" s="638"/>
      <c r="BB14" s="638"/>
      <c r="BC14" s="638"/>
      <c r="BD14" s="638"/>
      <c r="BE14" s="638"/>
      <c r="BF14" s="639"/>
      <c r="BG14" s="640">
        <v>
61403</v>
      </c>
      <c r="BH14" s="641"/>
      <c r="BI14" s="641"/>
      <c r="BJ14" s="641"/>
      <c r="BK14" s="641"/>
      <c r="BL14" s="641"/>
      <c r="BM14" s="641"/>
      <c r="BN14" s="642"/>
      <c r="BO14" s="677">
        <v>
0.3</v>
      </c>
      <c r="BP14" s="677"/>
      <c r="BQ14" s="677"/>
      <c r="BR14" s="677"/>
      <c r="BS14" s="646" t="s">
        <v>
179</v>
      </c>
      <c r="BT14" s="641"/>
      <c r="BU14" s="641"/>
      <c r="BV14" s="641"/>
      <c r="BW14" s="641"/>
      <c r="BX14" s="641"/>
      <c r="BY14" s="641"/>
      <c r="BZ14" s="641"/>
      <c r="CA14" s="641"/>
      <c r="CB14" s="684"/>
      <c r="CD14" s="673" t="s">
        <v>
266</v>
      </c>
      <c r="CE14" s="674"/>
      <c r="CF14" s="674"/>
      <c r="CG14" s="674"/>
      <c r="CH14" s="674"/>
      <c r="CI14" s="674"/>
      <c r="CJ14" s="674"/>
      <c r="CK14" s="674"/>
      <c r="CL14" s="674"/>
      <c r="CM14" s="674"/>
      <c r="CN14" s="674"/>
      <c r="CO14" s="674"/>
      <c r="CP14" s="674"/>
      <c r="CQ14" s="675"/>
      <c r="CR14" s="640">
        <v>
1487393</v>
      </c>
      <c r="CS14" s="641"/>
      <c r="CT14" s="641"/>
      <c r="CU14" s="641"/>
      <c r="CV14" s="641"/>
      <c r="CW14" s="641"/>
      <c r="CX14" s="641"/>
      <c r="CY14" s="642"/>
      <c r="CZ14" s="677">
        <v>
3.3</v>
      </c>
      <c r="DA14" s="677"/>
      <c r="DB14" s="677"/>
      <c r="DC14" s="677"/>
      <c r="DD14" s="646">
        <v>
5940</v>
      </c>
      <c r="DE14" s="641"/>
      <c r="DF14" s="641"/>
      <c r="DG14" s="641"/>
      <c r="DH14" s="641"/>
      <c r="DI14" s="641"/>
      <c r="DJ14" s="641"/>
      <c r="DK14" s="641"/>
      <c r="DL14" s="641"/>
      <c r="DM14" s="641"/>
      <c r="DN14" s="641"/>
      <c r="DO14" s="641"/>
      <c r="DP14" s="642"/>
      <c r="DQ14" s="646">
        <v>
1334464</v>
      </c>
      <c r="DR14" s="641"/>
      <c r="DS14" s="641"/>
      <c r="DT14" s="641"/>
      <c r="DU14" s="641"/>
      <c r="DV14" s="641"/>
      <c r="DW14" s="641"/>
      <c r="DX14" s="641"/>
      <c r="DY14" s="641"/>
      <c r="DZ14" s="641"/>
      <c r="EA14" s="641"/>
      <c r="EB14" s="641"/>
      <c r="EC14" s="684"/>
    </row>
    <row r="15" spans="2:143" ht="11.25" customHeight="1" x14ac:dyDescent="0.15">
      <c r="B15" s="637" t="s">
        <v>
267</v>
      </c>
      <c r="C15" s="638"/>
      <c r="D15" s="638"/>
      <c r="E15" s="638"/>
      <c r="F15" s="638"/>
      <c r="G15" s="638"/>
      <c r="H15" s="638"/>
      <c r="I15" s="638"/>
      <c r="J15" s="638"/>
      <c r="K15" s="638"/>
      <c r="L15" s="638"/>
      <c r="M15" s="638"/>
      <c r="N15" s="638"/>
      <c r="O15" s="638"/>
      <c r="P15" s="638"/>
      <c r="Q15" s="639"/>
      <c r="R15" s="640" t="s">
        <v>
179</v>
      </c>
      <c r="S15" s="641"/>
      <c r="T15" s="641"/>
      <c r="U15" s="641"/>
      <c r="V15" s="641"/>
      <c r="W15" s="641"/>
      <c r="X15" s="641"/>
      <c r="Y15" s="642"/>
      <c r="Z15" s="677" t="s">
        <v>
241</v>
      </c>
      <c r="AA15" s="677"/>
      <c r="AB15" s="677"/>
      <c r="AC15" s="677"/>
      <c r="AD15" s="678" t="s">
        <v>
179</v>
      </c>
      <c r="AE15" s="678"/>
      <c r="AF15" s="678"/>
      <c r="AG15" s="678"/>
      <c r="AH15" s="678"/>
      <c r="AI15" s="678"/>
      <c r="AJ15" s="678"/>
      <c r="AK15" s="678"/>
      <c r="AL15" s="643" t="s">
        <v>
179</v>
      </c>
      <c r="AM15" s="644"/>
      <c r="AN15" s="644"/>
      <c r="AO15" s="679"/>
      <c r="AP15" s="637" t="s">
        <v>
268</v>
      </c>
      <c r="AQ15" s="638"/>
      <c r="AR15" s="638"/>
      <c r="AS15" s="638"/>
      <c r="AT15" s="638"/>
      <c r="AU15" s="638"/>
      <c r="AV15" s="638"/>
      <c r="AW15" s="638"/>
      <c r="AX15" s="638"/>
      <c r="AY15" s="638"/>
      <c r="AZ15" s="638"/>
      <c r="BA15" s="638"/>
      <c r="BB15" s="638"/>
      <c r="BC15" s="638"/>
      <c r="BD15" s="638"/>
      <c r="BE15" s="638"/>
      <c r="BF15" s="639"/>
      <c r="BG15" s="640">
        <v>
491434</v>
      </c>
      <c r="BH15" s="641"/>
      <c r="BI15" s="641"/>
      <c r="BJ15" s="641"/>
      <c r="BK15" s="641"/>
      <c r="BL15" s="641"/>
      <c r="BM15" s="641"/>
      <c r="BN15" s="642"/>
      <c r="BO15" s="677">
        <v>
2.2000000000000002</v>
      </c>
      <c r="BP15" s="677"/>
      <c r="BQ15" s="677"/>
      <c r="BR15" s="677"/>
      <c r="BS15" s="646" t="s">
        <v>
241</v>
      </c>
      <c r="BT15" s="641"/>
      <c r="BU15" s="641"/>
      <c r="BV15" s="641"/>
      <c r="BW15" s="641"/>
      <c r="BX15" s="641"/>
      <c r="BY15" s="641"/>
      <c r="BZ15" s="641"/>
      <c r="CA15" s="641"/>
      <c r="CB15" s="684"/>
      <c r="CD15" s="673" t="s">
        <v>
269</v>
      </c>
      <c r="CE15" s="674"/>
      <c r="CF15" s="674"/>
      <c r="CG15" s="674"/>
      <c r="CH15" s="674"/>
      <c r="CI15" s="674"/>
      <c r="CJ15" s="674"/>
      <c r="CK15" s="674"/>
      <c r="CL15" s="674"/>
      <c r="CM15" s="674"/>
      <c r="CN15" s="674"/>
      <c r="CO15" s="674"/>
      <c r="CP15" s="674"/>
      <c r="CQ15" s="675"/>
      <c r="CR15" s="640">
        <v>
3640677</v>
      </c>
      <c r="CS15" s="641"/>
      <c r="CT15" s="641"/>
      <c r="CU15" s="641"/>
      <c r="CV15" s="641"/>
      <c r="CW15" s="641"/>
      <c r="CX15" s="641"/>
      <c r="CY15" s="642"/>
      <c r="CZ15" s="677">
        <v>
8.1</v>
      </c>
      <c r="DA15" s="677"/>
      <c r="DB15" s="677"/>
      <c r="DC15" s="677"/>
      <c r="DD15" s="646">
        <v>
406800</v>
      </c>
      <c r="DE15" s="641"/>
      <c r="DF15" s="641"/>
      <c r="DG15" s="641"/>
      <c r="DH15" s="641"/>
      <c r="DI15" s="641"/>
      <c r="DJ15" s="641"/>
      <c r="DK15" s="641"/>
      <c r="DL15" s="641"/>
      <c r="DM15" s="641"/>
      <c r="DN15" s="641"/>
      <c r="DO15" s="641"/>
      <c r="DP15" s="642"/>
      <c r="DQ15" s="646">
        <v>
3037652</v>
      </c>
      <c r="DR15" s="641"/>
      <c r="DS15" s="641"/>
      <c r="DT15" s="641"/>
      <c r="DU15" s="641"/>
      <c r="DV15" s="641"/>
      <c r="DW15" s="641"/>
      <c r="DX15" s="641"/>
      <c r="DY15" s="641"/>
      <c r="DZ15" s="641"/>
      <c r="EA15" s="641"/>
      <c r="EB15" s="641"/>
      <c r="EC15" s="684"/>
    </row>
    <row r="16" spans="2:143" ht="11.25" customHeight="1" x14ac:dyDescent="0.15">
      <c r="B16" s="637" t="s">
        <v>
270</v>
      </c>
      <c r="C16" s="638"/>
      <c r="D16" s="638"/>
      <c r="E16" s="638"/>
      <c r="F16" s="638"/>
      <c r="G16" s="638"/>
      <c r="H16" s="638"/>
      <c r="I16" s="638"/>
      <c r="J16" s="638"/>
      <c r="K16" s="638"/>
      <c r="L16" s="638"/>
      <c r="M16" s="638"/>
      <c r="N16" s="638"/>
      <c r="O16" s="638"/>
      <c r="P16" s="638"/>
      <c r="Q16" s="639"/>
      <c r="R16" s="640">
        <v>
17141</v>
      </c>
      <c r="S16" s="641"/>
      <c r="T16" s="641"/>
      <c r="U16" s="641"/>
      <c r="V16" s="641"/>
      <c r="W16" s="641"/>
      <c r="X16" s="641"/>
      <c r="Y16" s="642"/>
      <c r="Z16" s="677">
        <v>
0</v>
      </c>
      <c r="AA16" s="677"/>
      <c r="AB16" s="677"/>
      <c r="AC16" s="677"/>
      <c r="AD16" s="678">
        <v>
17141</v>
      </c>
      <c r="AE16" s="678"/>
      <c r="AF16" s="678"/>
      <c r="AG16" s="678"/>
      <c r="AH16" s="678"/>
      <c r="AI16" s="678"/>
      <c r="AJ16" s="678"/>
      <c r="AK16" s="678"/>
      <c r="AL16" s="643">
        <v>
0.1</v>
      </c>
      <c r="AM16" s="644"/>
      <c r="AN16" s="644"/>
      <c r="AO16" s="679"/>
      <c r="AP16" s="637" t="s">
        <v>
271</v>
      </c>
      <c r="AQ16" s="638"/>
      <c r="AR16" s="638"/>
      <c r="AS16" s="638"/>
      <c r="AT16" s="638"/>
      <c r="AU16" s="638"/>
      <c r="AV16" s="638"/>
      <c r="AW16" s="638"/>
      <c r="AX16" s="638"/>
      <c r="AY16" s="638"/>
      <c r="AZ16" s="638"/>
      <c r="BA16" s="638"/>
      <c r="BB16" s="638"/>
      <c r="BC16" s="638"/>
      <c r="BD16" s="638"/>
      <c r="BE16" s="638"/>
      <c r="BF16" s="639"/>
      <c r="BG16" s="640" t="s">
        <v>
241</v>
      </c>
      <c r="BH16" s="641"/>
      <c r="BI16" s="641"/>
      <c r="BJ16" s="641"/>
      <c r="BK16" s="641"/>
      <c r="BL16" s="641"/>
      <c r="BM16" s="641"/>
      <c r="BN16" s="642"/>
      <c r="BO16" s="677" t="s">
        <v>
179</v>
      </c>
      <c r="BP16" s="677"/>
      <c r="BQ16" s="677"/>
      <c r="BR16" s="677"/>
      <c r="BS16" s="646" t="s">
        <v>
241</v>
      </c>
      <c r="BT16" s="641"/>
      <c r="BU16" s="641"/>
      <c r="BV16" s="641"/>
      <c r="BW16" s="641"/>
      <c r="BX16" s="641"/>
      <c r="BY16" s="641"/>
      <c r="BZ16" s="641"/>
      <c r="CA16" s="641"/>
      <c r="CB16" s="684"/>
      <c r="CD16" s="673" t="s">
        <v>
272</v>
      </c>
      <c r="CE16" s="674"/>
      <c r="CF16" s="674"/>
      <c r="CG16" s="674"/>
      <c r="CH16" s="674"/>
      <c r="CI16" s="674"/>
      <c r="CJ16" s="674"/>
      <c r="CK16" s="674"/>
      <c r="CL16" s="674"/>
      <c r="CM16" s="674"/>
      <c r="CN16" s="674"/>
      <c r="CO16" s="674"/>
      <c r="CP16" s="674"/>
      <c r="CQ16" s="675"/>
      <c r="CR16" s="640" t="s">
        <v>
179</v>
      </c>
      <c r="CS16" s="641"/>
      <c r="CT16" s="641"/>
      <c r="CU16" s="641"/>
      <c r="CV16" s="641"/>
      <c r="CW16" s="641"/>
      <c r="CX16" s="641"/>
      <c r="CY16" s="642"/>
      <c r="CZ16" s="677" t="s">
        <v>
241</v>
      </c>
      <c r="DA16" s="677"/>
      <c r="DB16" s="677"/>
      <c r="DC16" s="677"/>
      <c r="DD16" s="646" t="s">
        <v>
241</v>
      </c>
      <c r="DE16" s="641"/>
      <c r="DF16" s="641"/>
      <c r="DG16" s="641"/>
      <c r="DH16" s="641"/>
      <c r="DI16" s="641"/>
      <c r="DJ16" s="641"/>
      <c r="DK16" s="641"/>
      <c r="DL16" s="641"/>
      <c r="DM16" s="641"/>
      <c r="DN16" s="641"/>
      <c r="DO16" s="641"/>
      <c r="DP16" s="642"/>
      <c r="DQ16" s="646" t="s">
        <v>
252</v>
      </c>
      <c r="DR16" s="641"/>
      <c r="DS16" s="641"/>
      <c r="DT16" s="641"/>
      <c r="DU16" s="641"/>
      <c r="DV16" s="641"/>
      <c r="DW16" s="641"/>
      <c r="DX16" s="641"/>
      <c r="DY16" s="641"/>
      <c r="DZ16" s="641"/>
      <c r="EA16" s="641"/>
      <c r="EB16" s="641"/>
      <c r="EC16" s="684"/>
    </row>
    <row r="17" spans="2:133" ht="11.25" customHeight="1" x14ac:dyDescent="0.15">
      <c r="B17" s="637" t="s">
        <v>
273</v>
      </c>
      <c r="C17" s="638"/>
      <c r="D17" s="638"/>
      <c r="E17" s="638"/>
      <c r="F17" s="638"/>
      <c r="G17" s="638"/>
      <c r="H17" s="638"/>
      <c r="I17" s="638"/>
      <c r="J17" s="638"/>
      <c r="K17" s="638"/>
      <c r="L17" s="638"/>
      <c r="M17" s="638"/>
      <c r="N17" s="638"/>
      <c r="O17" s="638"/>
      <c r="P17" s="638"/>
      <c r="Q17" s="639"/>
      <c r="R17" s="640">
        <v>
302571</v>
      </c>
      <c r="S17" s="641"/>
      <c r="T17" s="641"/>
      <c r="U17" s="641"/>
      <c r="V17" s="641"/>
      <c r="W17" s="641"/>
      <c r="X17" s="641"/>
      <c r="Y17" s="642"/>
      <c r="Z17" s="677">
        <v>
0.6</v>
      </c>
      <c r="AA17" s="677"/>
      <c r="AB17" s="677"/>
      <c r="AC17" s="677"/>
      <c r="AD17" s="678">
        <v>
302571</v>
      </c>
      <c r="AE17" s="678"/>
      <c r="AF17" s="678"/>
      <c r="AG17" s="678"/>
      <c r="AH17" s="678"/>
      <c r="AI17" s="678"/>
      <c r="AJ17" s="678"/>
      <c r="AK17" s="678"/>
      <c r="AL17" s="643">
        <v>
1.3</v>
      </c>
      <c r="AM17" s="644"/>
      <c r="AN17" s="644"/>
      <c r="AO17" s="679"/>
      <c r="AP17" s="637" t="s">
        <v>
274</v>
      </c>
      <c r="AQ17" s="638"/>
      <c r="AR17" s="638"/>
      <c r="AS17" s="638"/>
      <c r="AT17" s="638"/>
      <c r="AU17" s="638"/>
      <c r="AV17" s="638"/>
      <c r="AW17" s="638"/>
      <c r="AX17" s="638"/>
      <c r="AY17" s="638"/>
      <c r="AZ17" s="638"/>
      <c r="BA17" s="638"/>
      <c r="BB17" s="638"/>
      <c r="BC17" s="638"/>
      <c r="BD17" s="638"/>
      <c r="BE17" s="638"/>
      <c r="BF17" s="639"/>
      <c r="BG17" s="640" t="s">
        <v>
241</v>
      </c>
      <c r="BH17" s="641"/>
      <c r="BI17" s="641"/>
      <c r="BJ17" s="641"/>
      <c r="BK17" s="641"/>
      <c r="BL17" s="641"/>
      <c r="BM17" s="641"/>
      <c r="BN17" s="642"/>
      <c r="BO17" s="677" t="s">
        <v>
179</v>
      </c>
      <c r="BP17" s="677"/>
      <c r="BQ17" s="677"/>
      <c r="BR17" s="677"/>
      <c r="BS17" s="646" t="s">
        <v>
241</v>
      </c>
      <c r="BT17" s="641"/>
      <c r="BU17" s="641"/>
      <c r="BV17" s="641"/>
      <c r="BW17" s="641"/>
      <c r="BX17" s="641"/>
      <c r="BY17" s="641"/>
      <c r="BZ17" s="641"/>
      <c r="CA17" s="641"/>
      <c r="CB17" s="684"/>
      <c r="CD17" s="673" t="s">
        <v>
275</v>
      </c>
      <c r="CE17" s="674"/>
      <c r="CF17" s="674"/>
      <c r="CG17" s="674"/>
      <c r="CH17" s="674"/>
      <c r="CI17" s="674"/>
      <c r="CJ17" s="674"/>
      <c r="CK17" s="674"/>
      <c r="CL17" s="674"/>
      <c r="CM17" s="674"/>
      <c r="CN17" s="674"/>
      <c r="CO17" s="674"/>
      <c r="CP17" s="674"/>
      <c r="CQ17" s="675"/>
      <c r="CR17" s="640">
        <v>
2375125</v>
      </c>
      <c r="CS17" s="641"/>
      <c r="CT17" s="641"/>
      <c r="CU17" s="641"/>
      <c r="CV17" s="641"/>
      <c r="CW17" s="641"/>
      <c r="CX17" s="641"/>
      <c r="CY17" s="642"/>
      <c r="CZ17" s="677">
        <v>
5.3</v>
      </c>
      <c r="DA17" s="677"/>
      <c r="DB17" s="677"/>
      <c r="DC17" s="677"/>
      <c r="DD17" s="646" t="s">
        <v>
241</v>
      </c>
      <c r="DE17" s="641"/>
      <c r="DF17" s="641"/>
      <c r="DG17" s="641"/>
      <c r="DH17" s="641"/>
      <c r="DI17" s="641"/>
      <c r="DJ17" s="641"/>
      <c r="DK17" s="641"/>
      <c r="DL17" s="641"/>
      <c r="DM17" s="641"/>
      <c r="DN17" s="641"/>
      <c r="DO17" s="641"/>
      <c r="DP17" s="642"/>
      <c r="DQ17" s="646">
        <v>
2375125</v>
      </c>
      <c r="DR17" s="641"/>
      <c r="DS17" s="641"/>
      <c r="DT17" s="641"/>
      <c r="DU17" s="641"/>
      <c r="DV17" s="641"/>
      <c r="DW17" s="641"/>
      <c r="DX17" s="641"/>
      <c r="DY17" s="641"/>
      <c r="DZ17" s="641"/>
      <c r="EA17" s="641"/>
      <c r="EB17" s="641"/>
      <c r="EC17" s="684"/>
    </row>
    <row r="18" spans="2:133" ht="11.25" customHeight="1" x14ac:dyDescent="0.15">
      <c r="B18" s="637" t="s">
        <v>
276</v>
      </c>
      <c r="C18" s="638"/>
      <c r="D18" s="638"/>
      <c r="E18" s="638"/>
      <c r="F18" s="638"/>
      <c r="G18" s="638"/>
      <c r="H18" s="638"/>
      <c r="I18" s="638"/>
      <c r="J18" s="638"/>
      <c r="K18" s="638"/>
      <c r="L18" s="638"/>
      <c r="M18" s="638"/>
      <c r="N18" s="638"/>
      <c r="O18" s="638"/>
      <c r="P18" s="638"/>
      <c r="Q18" s="639"/>
      <c r="R18" s="640">
        <v>
101938</v>
      </c>
      <c r="S18" s="641"/>
      <c r="T18" s="641"/>
      <c r="U18" s="641"/>
      <c r="V18" s="641"/>
      <c r="W18" s="641"/>
      <c r="X18" s="641"/>
      <c r="Y18" s="642"/>
      <c r="Z18" s="677">
        <v>
0.2</v>
      </c>
      <c r="AA18" s="677"/>
      <c r="AB18" s="677"/>
      <c r="AC18" s="677"/>
      <c r="AD18" s="678">
        <v>
101938</v>
      </c>
      <c r="AE18" s="678"/>
      <c r="AF18" s="678"/>
      <c r="AG18" s="678"/>
      <c r="AH18" s="678"/>
      <c r="AI18" s="678"/>
      <c r="AJ18" s="678"/>
      <c r="AK18" s="678"/>
      <c r="AL18" s="643">
        <v>
0.4</v>
      </c>
      <c r="AM18" s="644"/>
      <c r="AN18" s="644"/>
      <c r="AO18" s="679"/>
      <c r="AP18" s="637" t="s">
        <v>
277</v>
      </c>
      <c r="AQ18" s="638"/>
      <c r="AR18" s="638"/>
      <c r="AS18" s="638"/>
      <c r="AT18" s="638"/>
      <c r="AU18" s="638"/>
      <c r="AV18" s="638"/>
      <c r="AW18" s="638"/>
      <c r="AX18" s="638"/>
      <c r="AY18" s="638"/>
      <c r="AZ18" s="638"/>
      <c r="BA18" s="638"/>
      <c r="BB18" s="638"/>
      <c r="BC18" s="638"/>
      <c r="BD18" s="638"/>
      <c r="BE18" s="638"/>
      <c r="BF18" s="639"/>
      <c r="BG18" s="640" t="s">
        <v>
241</v>
      </c>
      <c r="BH18" s="641"/>
      <c r="BI18" s="641"/>
      <c r="BJ18" s="641"/>
      <c r="BK18" s="641"/>
      <c r="BL18" s="641"/>
      <c r="BM18" s="641"/>
      <c r="BN18" s="642"/>
      <c r="BO18" s="677" t="s">
        <v>
179</v>
      </c>
      <c r="BP18" s="677"/>
      <c r="BQ18" s="677"/>
      <c r="BR18" s="677"/>
      <c r="BS18" s="646" t="s">
        <v>
241</v>
      </c>
      <c r="BT18" s="641"/>
      <c r="BU18" s="641"/>
      <c r="BV18" s="641"/>
      <c r="BW18" s="641"/>
      <c r="BX18" s="641"/>
      <c r="BY18" s="641"/>
      <c r="BZ18" s="641"/>
      <c r="CA18" s="641"/>
      <c r="CB18" s="684"/>
      <c r="CD18" s="673" t="s">
        <v>
278</v>
      </c>
      <c r="CE18" s="674"/>
      <c r="CF18" s="674"/>
      <c r="CG18" s="674"/>
      <c r="CH18" s="674"/>
      <c r="CI18" s="674"/>
      <c r="CJ18" s="674"/>
      <c r="CK18" s="674"/>
      <c r="CL18" s="674"/>
      <c r="CM18" s="674"/>
      <c r="CN18" s="674"/>
      <c r="CO18" s="674"/>
      <c r="CP18" s="674"/>
      <c r="CQ18" s="675"/>
      <c r="CR18" s="640" t="s">
        <v>
179</v>
      </c>
      <c r="CS18" s="641"/>
      <c r="CT18" s="641"/>
      <c r="CU18" s="641"/>
      <c r="CV18" s="641"/>
      <c r="CW18" s="641"/>
      <c r="CX18" s="641"/>
      <c r="CY18" s="642"/>
      <c r="CZ18" s="677" t="s">
        <v>
241</v>
      </c>
      <c r="DA18" s="677"/>
      <c r="DB18" s="677"/>
      <c r="DC18" s="677"/>
      <c r="DD18" s="646" t="s">
        <v>
241</v>
      </c>
      <c r="DE18" s="641"/>
      <c r="DF18" s="641"/>
      <c r="DG18" s="641"/>
      <c r="DH18" s="641"/>
      <c r="DI18" s="641"/>
      <c r="DJ18" s="641"/>
      <c r="DK18" s="641"/>
      <c r="DL18" s="641"/>
      <c r="DM18" s="641"/>
      <c r="DN18" s="641"/>
      <c r="DO18" s="641"/>
      <c r="DP18" s="642"/>
      <c r="DQ18" s="646" t="s">
        <v>
241</v>
      </c>
      <c r="DR18" s="641"/>
      <c r="DS18" s="641"/>
      <c r="DT18" s="641"/>
      <c r="DU18" s="641"/>
      <c r="DV18" s="641"/>
      <c r="DW18" s="641"/>
      <c r="DX18" s="641"/>
      <c r="DY18" s="641"/>
      <c r="DZ18" s="641"/>
      <c r="EA18" s="641"/>
      <c r="EB18" s="641"/>
      <c r="EC18" s="684"/>
    </row>
    <row r="19" spans="2:133" ht="11.25" customHeight="1" x14ac:dyDescent="0.15">
      <c r="B19" s="637" t="s">
        <v>
279</v>
      </c>
      <c r="C19" s="638"/>
      <c r="D19" s="638"/>
      <c r="E19" s="638"/>
      <c r="F19" s="638"/>
      <c r="G19" s="638"/>
      <c r="H19" s="638"/>
      <c r="I19" s="638"/>
      <c r="J19" s="638"/>
      <c r="K19" s="638"/>
      <c r="L19" s="638"/>
      <c r="M19" s="638"/>
      <c r="N19" s="638"/>
      <c r="O19" s="638"/>
      <c r="P19" s="638"/>
      <c r="Q19" s="639"/>
      <c r="R19" s="640">
        <v>
8244</v>
      </c>
      <c r="S19" s="641"/>
      <c r="T19" s="641"/>
      <c r="U19" s="641"/>
      <c r="V19" s="641"/>
      <c r="W19" s="641"/>
      <c r="X19" s="641"/>
      <c r="Y19" s="642"/>
      <c r="Z19" s="677">
        <v>
0</v>
      </c>
      <c r="AA19" s="677"/>
      <c r="AB19" s="677"/>
      <c r="AC19" s="677"/>
      <c r="AD19" s="678">
        <v>
8244</v>
      </c>
      <c r="AE19" s="678"/>
      <c r="AF19" s="678"/>
      <c r="AG19" s="678"/>
      <c r="AH19" s="678"/>
      <c r="AI19" s="678"/>
      <c r="AJ19" s="678"/>
      <c r="AK19" s="678"/>
      <c r="AL19" s="643">
        <v>
0</v>
      </c>
      <c r="AM19" s="644"/>
      <c r="AN19" s="644"/>
      <c r="AO19" s="679"/>
      <c r="AP19" s="637" t="s">
        <v>
280</v>
      </c>
      <c r="AQ19" s="638"/>
      <c r="AR19" s="638"/>
      <c r="AS19" s="638"/>
      <c r="AT19" s="638"/>
      <c r="AU19" s="638"/>
      <c r="AV19" s="638"/>
      <c r="AW19" s="638"/>
      <c r="AX19" s="638"/>
      <c r="AY19" s="638"/>
      <c r="AZ19" s="638"/>
      <c r="BA19" s="638"/>
      <c r="BB19" s="638"/>
      <c r="BC19" s="638"/>
      <c r="BD19" s="638"/>
      <c r="BE19" s="638"/>
      <c r="BF19" s="639"/>
      <c r="BG19" s="640">
        <v>
1847963</v>
      </c>
      <c r="BH19" s="641"/>
      <c r="BI19" s="641"/>
      <c r="BJ19" s="641"/>
      <c r="BK19" s="641"/>
      <c r="BL19" s="641"/>
      <c r="BM19" s="641"/>
      <c r="BN19" s="642"/>
      <c r="BO19" s="677">
        <v>
8.5</v>
      </c>
      <c r="BP19" s="677"/>
      <c r="BQ19" s="677"/>
      <c r="BR19" s="677"/>
      <c r="BS19" s="646" t="s">
        <v>
179</v>
      </c>
      <c r="BT19" s="641"/>
      <c r="BU19" s="641"/>
      <c r="BV19" s="641"/>
      <c r="BW19" s="641"/>
      <c r="BX19" s="641"/>
      <c r="BY19" s="641"/>
      <c r="BZ19" s="641"/>
      <c r="CA19" s="641"/>
      <c r="CB19" s="684"/>
      <c r="CD19" s="673" t="s">
        <v>
281</v>
      </c>
      <c r="CE19" s="674"/>
      <c r="CF19" s="674"/>
      <c r="CG19" s="674"/>
      <c r="CH19" s="674"/>
      <c r="CI19" s="674"/>
      <c r="CJ19" s="674"/>
      <c r="CK19" s="674"/>
      <c r="CL19" s="674"/>
      <c r="CM19" s="674"/>
      <c r="CN19" s="674"/>
      <c r="CO19" s="674"/>
      <c r="CP19" s="674"/>
      <c r="CQ19" s="675"/>
      <c r="CR19" s="640" t="s">
        <v>
252</v>
      </c>
      <c r="CS19" s="641"/>
      <c r="CT19" s="641"/>
      <c r="CU19" s="641"/>
      <c r="CV19" s="641"/>
      <c r="CW19" s="641"/>
      <c r="CX19" s="641"/>
      <c r="CY19" s="642"/>
      <c r="CZ19" s="677" t="s">
        <v>
241</v>
      </c>
      <c r="DA19" s="677"/>
      <c r="DB19" s="677"/>
      <c r="DC19" s="677"/>
      <c r="DD19" s="646" t="s">
        <v>
241</v>
      </c>
      <c r="DE19" s="641"/>
      <c r="DF19" s="641"/>
      <c r="DG19" s="641"/>
      <c r="DH19" s="641"/>
      <c r="DI19" s="641"/>
      <c r="DJ19" s="641"/>
      <c r="DK19" s="641"/>
      <c r="DL19" s="641"/>
      <c r="DM19" s="641"/>
      <c r="DN19" s="641"/>
      <c r="DO19" s="641"/>
      <c r="DP19" s="642"/>
      <c r="DQ19" s="646" t="s">
        <v>
241</v>
      </c>
      <c r="DR19" s="641"/>
      <c r="DS19" s="641"/>
      <c r="DT19" s="641"/>
      <c r="DU19" s="641"/>
      <c r="DV19" s="641"/>
      <c r="DW19" s="641"/>
      <c r="DX19" s="641"/>
      <c r="DY19" s="641"/>
      <c r="DZ19" s="641"/>
      <c r="EA19" s="641"/>
      <c r="EB19" s="641"/>
      <c r="EC19" s="684"/>
    </row>
    <row r="20" spans="2:133" ht="11.25" customHeight="1" x14ac:dyDescent="0.15">
      <c r="B20" s="637" t="s">
        <v>
282</v>
      </c>
      <c r="C20" s="638"/>
      <c r="D20" s="638"/>
      <c r="E20" s="638"/>
      <c r="F20" s="638"/>
      <c r="G20" s="638"/>
      <c r="H20" s="638"/>
      <c r="I20" s="638"/>
      <c r="J20" s="638"/>
      <c r="K20" s="638"/>
      <c r="L20" s="638"/>
      <c r="M20" s="638"/>
      <c r="N20" s="638"/>
      <c r="O20" s="638"/>
      <c r="P20" s="638"/>
      <c r="Q20" s="639"/>
      <c r="R20" s="640">
        <v>
881</v>
      </c>
      <c r="S20" s="641"/>
      <c r="T20" s="641"/>
      <c r="U20" s="641"/>
      <c r="V20" s="641"/>
      <c r="W20" s="641"/>
      <c r="X20" s="641"/>
      <c r="Y20" s="642"/>
      <c r="Z20" s="677">
        <v>
0</v>
      </c>
      <c r="AA20" s="677"/>
      <c r="AB20" s="677"/>
      <c r="AC20" s="677"/>
      <c r="AD20" s="678">
        <v>
881</v>
      </c>
      <c r="AE20" s="678"/>
      <c r="AF20" s="678"/>
      <c r="AG20" s="678"/>
      <c r="AH20" s="678"/>
      <c r="AI20" s="678"/>
      <c r="AJ20" s="678"/>
      <c r="AK20" s="678"/>
      <c r="AL20" s="643">
        <v>
0</v>
      </c>
      <c r="AM20" s="644"/>
      <c r="AN20" s="644"/>
      <c r="AO20" s="679"/>
      <c r="AP20" s="637" t="s">
        <v>
283</v>
      </c>
      <c r="AQ20" s="638"/>
      <c r="AR20" s="638"/>
      <c r="AS20" s="638"/>
      <c r="AT20" s="638"/>
      <c r="AU20" s="638"/>
      <c r="AV20" s="638"/>
      <c r="AW20" s="638"/>
      <c r="AX20" s="638"/>
      <c r="AY20" s="638"/>
      <c r="AZ20" s="638"/>
      <c r="BA20" s="638"/>
      <c r="BB20" s="638"/>
      <c r="BC20" s="638"/>
      <c r="BD20" s="638"/>
      <c r="BE20" s="638"/>
      <c r="BF20" s="639"/>
      <c r="BG20" s="640">
        <v>
1847963</v>
      </c>
      <c r="BH20" s="641"/>
      <c r="BI20" s="641"/>
      <c r="BJ20" s="641"/>
      <c r="BK20" s="641"/>
      <c r="BL20" s="641"/>
      <c r="BM20" s="641"/>
      <c r="BN20" s="642"/>
      <c r="BO20" s="677">
        <v>
8.5</v>
      </c>
      <c r="BP20" s="677"/>
      <c r="BQ20" s="677"/>
      <c r="BR20" s="677"/>
      <c r="BS20" s="646" t="s">
        <v>
179</v>
      </c>
      <c r="BT20" s="641"/>
      <c r="BU20" s="641"/>
      <c r="BV20" s="641"/>
      <c r="BW20" s="641"/>
      <c r="BX20" s="641"/>
      <c r="BY20" s="641"/>
      <c r="BZ20" s="641"/>
      <c r="CA20" s="641"/>
      <c r="CB20" s="684"/>
      <c r="CD20" s="673" t="s">
        <v>
284</v>
      </c>
      <c r="CE20" s="674"/>
      <c r="CF20" s="674"/>
      <c r="CG20" s="674"/>
      <c r="CH20" s="674"/>
      <c r="CI20" s="674"/>
      <c r="CJ20" s="674"/>
      <c r="CK20" s="674"/>
      <c r="CL20" s="674"/>
      <c r="CM20" s="674"/>
      <c r="CN20" s="674"/>
      <c r="CO20" s="674"/>
      <c r="CP20" s="674"/>
      <c r="CQ20" s="675"/>
      <c r="CR20" s="640">
        <v>
44760300</v>
      </c>
      <c r="CS20" s="641"/>
      <c r="CT20" s="641"/>
      <c r="CU20" s="641"/>
      <c r="CV20" s="641"/>
      <c r="CW20" s="641"/>
      <c r="CX20" s="641"/>
      <c r="CY20" s="642"/>
      <c r="CZ20" s="677">
        <v>
100</v>
      </c>
      <c r="DA20" s="677"/>
      <c r="DB20" s="677"/>
      <c r="DC20" s="677"/>
      <c r="DD20" s="646">
        <v>
4642017</v>
      </c>
      <c r="DE20" s="641"/>
      <c r="DF20" s="641"/>
      <c r="DG20" s="641"/>
      <c r="DH20" s="641"/>
      <c r="DI20" s="641"/>
      <c r="DJ20" s="641"/>
      <c r="DK20" s="641"/>
      <c r="DL20" s="641"/>
      <c r="DM20" s="641"/>
      <c r="DN20" s="641"/>
      <c r="DO20" s="641"/>
      <c r="DP20" s="642"/>
      <c r="DQ20" s="646">
        <v>
26098417</v>
      </c>
      <c r="DR20" s="641"/>
      <c r="DS20" s="641"/>
      <c r="DT20" s="641"/>
      <c r="DU20" s="641"/>
      <c r="DV20" s="641"/>
      <c r="DW20" s="641"/>
      <c r="DX20" s="641"/>
      <c r="DY20" s="641"/>
      <c r="DZ20" s="641"/>
      <c r="EA20" s="641"/>
      <c r="EB20" s="641"/>
      <c r="EC20" s="684"/>
    </row>
    <row r="21" spans="2:133" ht="11.25" customHeight="1" x14ac:dyDescent="0.15">
      <c r="B21" s="637" t="s">
        <v>
285</v>
      </c>
      <c r="C21" s="638"/>
      <c r="D21" s="638"/>
      <c r="E21" s="638"/>
      <c r="F21" s="638"/>
      <c r="G21" s="638"/>
      <c r="H21" s="638"/>
      <c r="I21" s="638"/>
      <c r="J21" s="638"/>
      <c r="K21" s="638"/>
      <c r="L21" s="638"/>
      <c r="M21" s="638"/>
      <c r="N21" s="638"/>
      <c r="O21" s="638"/>
      <c r="P21" s="638"/>
      <c r="Q21" s="639"/>
      <c r="R21" s="640">
        <v>
191508</v>
      </c>
      <c r="S21" s="641"/>
      <c r="T21" s="641"/>
      <c r="U21" s="641"/>
      <c r="V21" s="641"/>
      <c r="W21" s="641"/>
      <c r="X21" s="641"/>
      <c r="Y21" s="642"/>
      <c r="Z21" s="677">
        <v>
0.4</v>
      </c>
      <c r="AA21" s="677"/>
      <c r="AB21" s="677"/>
      <c r="AC21" s="677"/>
      <c r="AD21" s="678">
        <v>
191508</v>
      </c>
      <c r="AE21" s="678"/>
      <c r="AF21" s="678"/>
      <c r="AG21" s="678"/>
      <c r="AH21" s="678"/>
      <c r="AI21" s="678"/>
      <c r="AJ21" s="678"/>
      <c r="AK21" s="678"/>
      <c r="AL21" s="643">
        <v>
0.8</v>
      </c>
      <c r="AM21" s="644"/>
      <c r="AN21" s="644"/>
      <c r="AO21" s="679"/>
      <c r="AP21" s="735" t="s">
        <v>
286</v>
      </c>
      <c r="AQ21" s="742"/>
      <c r="AR21" s="742"/>
      <c r="AS21" s="742"/>
      <c r="AT21" s="742"/>
      <c r="AU21" s="742"/>
      <c r="AV21" s="742"/>
      <c r="AW21" s="742"/>
      <c r="AX21" s="742"/>
      <c r="AY21" s="742"/>
      <c r="AZ21" s="742"/>
      <c r="BA21" s="742"/>
      <c r="BB21" s="742"/>
      <c r="BC21" s="742"/>
      <c r="BD21" s="742"/>
      <c r="BE21" s="742"/>
      <c r="BF21" s="737"/>
      <c r="BG21" s="640" t="s">
        <v>
241</v>
      </c>
      <c r="BH21" s="641"/>
      <c r="BI21" s="641"/>
      <c r="BJ21" s="641"/>
      <c r="BK21" s="641"/>
      <c r="BL21" s="641"/>
      <c r="BM21" s="641"/>
      <c r="BN21" s="642"/>
      <c r="BO21" s="677" t="s">
        <v>
179</v>
      </c>
      <c r="BP21" s="677"/>
      <c r="BQ21" s="677"/>
      <c r="BR21" s="677"/>
      <c r="BS21" s="646" t="s">
        <v>
241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
287</v>
      </c>
      <c r="C22" s="638"/>
      <c r="D22" s="638"/>
      <c r="E22" s="638"/>
      <c r="F22" s="638"/>
      <c r="G22" s="638"/>
      <c r="H22" s="638"/>
      <c r="I22" s="638"/>
      <c r="J22" s="638"/>
      <c r="K22" s="638"/>
      <c r="L22" s="638"/>
      <c r="M22" s="638"/>
      <c r="N22" s="638"/>
      <c r="O22" s="638"/>
      <c r="P22" s="638"/>
      <c r="Q22" s="639"/>
      <c r="R22" s="640">
        <v>
32067</v>
      </c>
      <c r="S22" s="641"/>
      <c r="T22" s="641"/>
      <c r="U22" s="641"/>
      <c r="V22" s="641"/>
      <c r="W22" s="641"/>
      <c r="X22" s="641"/>
      <c r="Y22" s="642"/>
      <c r="Z22" s="677">
        <v>
0.1</v>
      </c>
      <c r="AA22" s="677"/>
      <c r="AB22" s="677"/>
      <c r="AC22" s="677"/>
      <c r="AD22" s="678" t="s">
        <v>
241</v>
      </c>
      <c r="AE22" s="678"/>
      <c r="AF22" s="678"/>
      <c r="AG22" s="678"/>
      <c r="AH22" s="678"/>
      <c r="AI22" s="678"/>
      <c r="AJ22" s="678"/>
      <c r="AK22" s="678"/>
      <c r="AL22" s="643" t="s">
        <v>
241</v>
      </c>
      <c r="AM22" s="644"/>
      <c r="AN22" s="644"/>
      <c r="AO22" s="679"/>
      <c r="AP22" s="735" t="s">
        <v>
288</v>
      </c>
      <c r="AQ22" s="742"/>
      <c r="AR22" s="742"/>
      <c r="AS22" s="742"/>
      <c r="AT22" s="742"/>
      <c r="AU22" s="742"/>
      <c r="AV22" s="742"/>
      <c r="AW22" s="742"/>
      <c r="AX22" s="742"/>
      <c r="AY22" s="742"/>
      <c r="AZ22" s="742"/>
      <c r="BA22" s="742"/>
      <c r="BB22" s="742"/>
      <c r="BC22" s="742"/>
      <c r="BD22" s="742"/>
      <c r="BE22" s="742"/>
      <c r="BF22" s="737"/>
      <c r="BG22" s="640" t="s">
        <v>
179</v>
      </c>
      <c r="BH22" s="641"/>
      <c r="BI22" s="641"/>
      <c r="BJ22" s="641"/>
      <c r="BK22" s="641"/>
      <c r="BL22" s="641"/>
      <c r="BM22" s="641"/>
      <c r="BN22" s="642"/>
      <c r="BO22" s="677" t="s">
        <v>
179</v>
      </c>
      <c r="BP22" s="677"/>
      <c r="BQ22" s="677"/>
      <c r="BR22" s="677"/>
      <c r="BS22" s="646" t="s">
        <v>
179</v>
      </c>
      <c r="BT22" s="641"/>
      <c r="BU22" s="641"/>
      <c r="BV22" s="641"/>
      <c r="BW22" s="641"/>
      <c r="BX22" s="641"/>
      <c r="BY22" s="641"/>
      <c r="BZ22" s="641"/>
      <c r="CA22" s="641"/>
      <c r="CB22" s="684"/>
      <c r="CD22" s="744" t="s">
        <v>
289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
290</v>
      </c>
      <c r="C23" s="638"/>
      <c r="D23" s="638"/>
      <c r="E23" s="638"/>
      <c r="F23" s="638"/>
      <c r="G23" s="638"/>
      <c r="H23" s="638"/>
      <c r="I23" s="638"/>
      <c r="J23" s="638"/>
      <c r="K23" s="638"/>
      <c r="L23" s="638"/>
      <c r="M23" s="638"/>
      <c r="N23" s="638"/>
      <c r="O23" s="638"/>
      <c r="P23" s="638"/>
      <c r="Q23" s="639"/>
      <c r="R23" s="640" t="s">
        <v>
179</v>
      </c>
      <c r="S23" s="641"/>
      <c r="T23" s="641"/>
      <c r="U23" s="641"/>
      <c r="V23" s="641"/>
      <c r="W23" s="641"/>
      <c r="X23" s="641"/>
      <c r="Y23" s="642"/>
      <c r="Z23" s="677" t="s">
        <v>
179</v>
      </c>
      <c r="AA23" s="677"/>
      <c r="AB23" s="677"/>
      <c r="AC23" s="677"/>
      <c r="AD23" s="678" t="s">
        <v>
241</v>
      </c>
      <c r="AE23" s="678"/>
      <c r="AF23" s="678"/>
      <c r="AG23" s="678"/>
      <c r="AH23" s="678"/>
      <c r="AI23" s="678"/>
      <c r="AJ23" s="678"/>
      <c r="AK23" s="678"/>
      <c r="AL23" s="643" t="s">
        <v>
179</v>
      </c>
      <c r="AM23" s="644"/>
      <c r="AN23" s="644"/>
      <c r="AO23" s="679"/>
      <c r="AP23" s="735" t="s">
        <v>
291</v>
      </c>
      <c r="AQ23" s="742"/>
      <c r="AR23" s="742"/>
      <c r="AS23" s="742"/>
      <c r="AT23" s="742"/>
      <c r="AU23" s="742"/>
      <c r="AV23" s="742"/>
      <c r="AW23" s="742"/>
      <c r="AX23" s="742"/>
      <c r="AY23" s="742"/>
      <c r="AZ23" s="742"/>
      <c r="BA23" s="742"/>
      <c r="BB23" s="742"/>
      <c r="BC23" s="742"/>
      <c r="BD23" s="742"/>
      <c r="BE23" s="742"/>
      <c r="BF23" s="737"/>
      <c r="BG23" s="640">
        <v>
1847963</v>
      </c>
      <c r="BH23" s="641"/>
      <c r="BI23" s="641"/>
      <c r="BJ23" s="641"/>
      <c r="BK23" s="641"/>
      <c r="BL23" s="641"/>
      <c r="BM23" s="641"/>
      <c r="BN23" s="642"/>
      <c r="BO23" s="677">
        <v>
8.5</v>
      </c>
      <c r="BP23" s="677"/>
      <c r="BQ23" s="677"/>
      <c r="BR23" s="677"/>
      <c r="BS23" s="646" t="s">
        <v>
179</v>
      </c>
      <c r="BT23" s="641"/>
      <c r="BU23" s="641"/>
      <c r="BV23" s="641"/>
      <c r="BW23" s="641"/>
      <c r="BX23" s="641"/>
      <c r="BY23" s="641"/>
      <c r="BZ23" s="641"/>
      <c r="CA23" s="641"/>
      <c r="CB23" s="684"/>
      <c r="CD23" s="744" t="s">
        <v>
229</v>
      </c>
      <c r="CE23" s="745"/>
      <c r="CF23" s="745"/>
      <c r="CG23" s="745"/>
      <c r="CH23" s="745"/>
      <c r="CI23" s="745"/>
      <c r="CJ23" s="745"/>
      <c r="CK23" s="745"/>
      <c r="CL23" s="745"/>
      <c r="CM23" s="745"/>
      <c r="CN23" s="745"/>
      <c r="CO23" s="745"/>
      <c r="CP23" s="745"/>
      <c r="CQ23" s="746"/>
      <c r="CR23" s="744" t="s">
        <v>
292</v>
      </c>
      <c r="CS23" s="745"/>
      <c r="CT23" s="745"/>
      <c r="CU23" s="745"/>
      <c r="CV23" s="745"/>
      <c r="CW23" s="745"/>
      <c r="CX23" s="745"/>
      <c r="CY23" s="746"/>
      <c r="CZ23" s="744" t="s">
        <v>
293</v>
      </c>
      <c r="DA23" s="745"/>
      <c r="DB23" s="745"/>
      <c r="DC23" s="746"/>
      <c r="DD23" s="744" t="s">
        <v>
294</v>
      </c>
      <c r="DE23" s="745"/>
      <c r="DF23" s="745"/>
      <c r="DG23" s="745"/>
      <c r="DH23" s="745"/>
      <c r="DI23" s="745"/>
      <c r="DJ23" s="745"/>
      <c r="DK23" s="746"/>
      <c r="DL23" s="753" t="s">
        <v>
295</v>
      </c>
      <c r="DM23" s="754"/>
      <c r="DN23" s="754"/>
      <c r="DO23" s="754"/>
      <c r="DP23" s="754"/>
      <c r="DQ23" s="754"/>
      <c r="DR23" s="754"/>
      <c r="DS23" s="754"/>
      <c r="DT23" s="754"/>
      <c r="DU23" s="754"/>
      <c r="DV23" s="755"/>
      <c r="DW23" s="744" t="s">
        <v>
296</v>
      </c>
      <c r="DX23" s="745"/>
      <c r="DY23" s="745"/>
      <c r="DZ23" s="745"/>
      <c r="EA23" s="745"/>
      <c r="EB23" s="745"/>
      <c r="EC23" s="746"/>
    </row>
    <row r="24" spans="2:133" ht="11.25" customHeight="1" x14ac:dyDescent="0.15">
      <c r="B24" s="637" t="s">
        <v>
297</v>
      </c>
      <c r="C24" s="638"/>
      <c r="D24" s="638"/>
      <c r="E24" s="638"/>
      <c r="F24" s="638"/>
      <c r="G24" s="638"/>
      <c r="H24" s="638"/>
      <c r="I24" s="638"/>
      <c r="J24" s="638"/>
      <c r="K24" s="638"/>
      <c r="L24" s="638"/>
      <c r="M24" s="638"/>
      <c r="N24" s="638"/>
      <c r="O24" s="638"/>
      <c r="P24" s="638"/>
      <c r="Q24" s="639"/>
      <c r="R24" s="640">
        <v>
31956</v>
      </c>
      <c r="S24" s="641"/>
      <c r="T24" s="641"/>
      <c r="U24" s="641"/>
      <c r="V24" s="641"/>
      <c r="W24" s="641"/>
      <c r="X24" s="641"/>
      <c r="Y24" s="642"/>
      <c r="Z24" s="677">
        <v>
0.1</v>
      </c>
      <c r="AA24" s="677"/>
      <c r="AB24" s="677"/>
      <c r="AC24" s="677"/>
      <c r="AD24" s="678" t="s">
        <v>
241</v>
      </c>
      <c r="AE24" s="678"/>
      <c r="AF24" s="678"/>
      <c r="AG24" s="678"/>
      <c r="AH24" s="678"/>
      <c r="AI24" s="678"/>
      <c r="AJ24" s="678"/>
      <c r="AK24" s="678"/>
      <c r="AL24" s="643" t="s">
        <v>
179</v>
      </c>
      <c r="AM24" s="644"/>
      <c r="AN24" s="644"/>
      <c r="AO24" s="679"/>
      <c r="AP24" s="735" t="s">
        <v>
298</v>
      </c>
      <c r="AQ24" s="742"/>
      <c r="AR24" s="742"/>
      <c r="AS24" s="742"/>
      <c r="AT24" s="742"/>
      <c r="AU24" s="742"/>
      <c r="AV24" s="742"/>
      <c r="AW24" s="742"/>
      <c r="AX24" s="742"/>
      <c r="AY24" s="742"/>
      <c r="AZ24" s="742"/>
      <c r="BA24" s="742"/>
      <c r="BB24" s="742"/>
      <c r="BC24" s="742"/>
      <c r="BD24" s="742"/>
      <c r="BE24" s="742"/>
      <c r="BF24" s="737"/>
      <c r="BG24" s="640" t="s">
        <v>
241</v>
      </c>
      <c r="BH24" s="641"/>
      <c r="BI24" s="641"/>
      <c r="BJ24" s="641"/>
      <c r="BK24" s="641"/>
      <c r="BL24" s="641"/>
      <c r="BM24" s="641"/>
      <c r="BN24" s="642"/>
      <c r="BO24" s="677" t="s">
        <v>
241</v>
      </c>
      <c r="BP24" s="677"/>
      <c r="BQ24" s="677"/>
      <c r="BR24" s="677"/>
      <c r="BS24" s="646" t="s">
        <v>
241</v>
      </c>
      <c r="BT24" s="641"/>
      <c r="BU24" s="641"/>
      <c r="BV24" s="641"/>
      <c r="BW24" s="641"/>
      <c r="BX24" s="641"/>
      <c r="BY24" s="641"/>
      <c r="BZ24" s="641"/>
      <c r="CA24" s="641"/>
      <c r="CB24" s="684"/>
      <c r="CD24" s="698" t="s">
        <v>
299</v>
      </c>
      <c r="CE24" s="699"/>
      <c r="CF24" s="699"/>
      <c r="CG24" s="699"/>
      <c r="CH24" s="699"/>
      <c r="CI24" s="699"/>
      <c r="CJ24" s="699"/>
      <c r="CK24" s="699"/>
      <c r="CL24" s="699"/>
      <c r="CM24" s="699"/>
      <c r="CN24" s="699"/>
      <c r="CO24" s="699"/>
      <c r="CP24" s="699"/>
      <c r="CQ24" s="700"/>
      <c r="CR24" s="695">
        <v>
21262290</v>
      </c>
      <c r="CS24" s="696"/>
      <c r="CT24" s="696"/>
      <c r="CU24" s="696"/>
      <c r="CV24" s="696"/>
      <c r="CW24" s="696"/>
      <c r="CX24" s="696"/>
      <c r="CY24" s="739"/>
      <c r="CZ24" s="740">
        <v>
47.5</v>
      </c>
      <c r="DA24" s="713"/>
      <c r="DB24" s="713"/>
      <c r="DC24" s="743"/>
      <c r="DD24" s="738">
        <v>
11621313</v>
      </c>
      <c r="DE24" s="696"/>
      <c r="DF24" s="696"/>
      <c r="DG24" s="696"/>
      <c r="DH24" s="696"/>
      <c r="DI24" s="696"/>
      <c r="DJ24" s="696"/>
      <c r="DK24" s="739"/>
      <c r="DL24" s="738">
        <v>
11602322</v>
      </c>
      <c r="DM24" s="696"/>
      <c r="DN24" s="696"/>
      <c r="DO24" s="696"/>
      <c r="DP24" s="696"/>
      <c r="DQ24" s="696"/>
      <c r="DR24" s="696"/>
      <c r="DS24" s="696"/>
      <c r="DT24" s="696"/>
      <c r="DU24" s="696"/>
      <c r="DV24" s="739"/>
      <c r="DW24" s="740">
        <v>
50.6</v>
      </c>
      <c r="DX24" s="713"/>
      <c r="DY24" s="713"/>
      <c r="DZ24" s="713"/>
      <c r="EA24" s="713"/>
      <c r="EB24" s="713"/>
      <c r="EC24" s="741"/>
    </row>
    <row r="25" spans="2:133" ht="11.25" customHeight="1" x14ac:dyDescent="0.15">
      <c r="B25" s="637" t="s">
        <v>
300</v>
      </c>
      <c r="C25" s="638"/>
      <c r="D25" s="638"/>
      <c r="E25" s="638"/>
      <c r="F25" s="638"/>
      <c r="G25" s="638"/>
      <c r="H25" s="638"/>
      <c r="I25" s="638"/>
      <c r="J25" s="638"/>
      <c r="K25" s="638"/>
      <c r="L25" s="638"/>
      <c r="M25" s="638"/>
      <c r="N25" s="638"/>
      <c r="O25" s="638"/>
      <c r="P25" s="638"/>
      <c r="Q25" s="639"/>
      <c r="R25" s="640">
        <v>
111</v>
      </c>
      <c r="S25" s="641"/>
      <c r="T25" s="641"/>
      <c r="U25" s="641"/>
      <c r="V25" s="641"/>
      <c r="W25" s="641"/>
      <c r="X25" s="641"/>
      <c r="Y25" s="642"/>
      <c r="Z25" s="677">
        <v>
0</v>
      </c>
      <c r="AA25" s="677"/>
      <c r="AB25" s="677"/>
      <c r="AC25" s="677"/>
      <c r="AD25" s="678" t="s">
        <v>
252</v>
      </c>
      <c r="AE25" s="678"/>
      <c r="AF25" s="678"/>
      <c r="AG25" s="678"/>
      <c r="AH25" s="678"/>
      <c r="AI25" s="678"/>
      <c r="AJ25" s="678"/>
      <c r="AK25" s="678"/>
      <c r="AL25" s="643" t="s">
        <v>
241</v>
      </c>
      <c r="AM25" s="644"/>
      <c r="AN25" s="644"/>
      <c r="AO25" s="679"/>
      <c r="AP25" s="735" t="s">
        <v>
301</v>
      </c>
      <c r="AQ25" s="742"/>
      <c r="AR25" s="742"/>
      <c r="AS25" s="742"/>
      <c r="AT25" s="742"/>
      <c r="AU25" s="742"/>
      <c r="AV25" s="742"/>
      <c r="AW25" s="742"/>
      <c r="AX25" s="742"/>
      <c r="AY25" s="742"/>
      <c r="AZ25" s="742"/>
      <c r="BA25" s="742"/>
      <c r="BB25" s="742"/>
      <c r="BC25" s="742"/>
      <c r="BD25" s="742"/>
      <c r="BE25" s="742"/>
      <c r="BF25" s="737"/>
      <c r="BG25" s="640" t="s">
        <v>
179</v>
      </c>
      <c r="BH25" s="641"/>
      <c r="BI25" s="641"/>
      <c r="BJ25" s="641"/>
      <c r="BK25" s="641"/>
      <c r="BL25" s="641"/>
      <c r="BM25" s="641"/>
      <c r="BN25" s="642"/>
      <c r="BO25" s="677" t="s">
        <v>
241</v>
      </c>
      <c r="BP25" s="677"/>
      <c r="BQ25" s="677"/>
      <c r="BR25" s="677"/>
      <c r="BS25" s="646" t="s">
        <v>
179</v>
      </c>
      <c r="BT25" s="641"/>
      <c r="BU25" s="641"/>
      <c r="BV25" s="641"/>
      <c r="BW25" s="641"/>
      <c r="BX25" s="641"/>
      <c r="BY25" s="641"/>
      <c r="BZ25" s="641"/>
      <c r="CA25" s="641"/>
      <c r="CB25" s="684"/>
      <c r="CD25" s="673" t="s">
        <v>
302</v>
      </c>
      <c r="CE25" s="674"/>
      <c r="CF25" s="674"/>
      <c r="CG25" s="674"/>
      <c r="CH25" s="674"/>
      <c r="CI25" s="674"/>
      <c r="CJ25" s="674"/>
      <c r="CK25" s="674"/>
      <c r="CL25" s="674"/>
      <c r="CM25" s="674"/>
      <c r="CN25" s="674"/>
      <c r="CO25" s="674"/>
      <c r="CP25" s="674"/>
      <c r="CQ25" s="675"/>
      <c r="CR25" s="640">
        <v>
6109410</v>
      </c>
      <c r="CS25" s="659"/>
      <c r="CT25" s="659"/>
      <c r="CU25" s="659"/>
      <c r="CV25" s="659"/>
      <c r="CW25" s="659"/>
      <c r="CX25" s="659"/>
      <c r="CY25" s="660"/>
      <c r="CZ25" s="643">
        <v>
13.6</v>
      </c>
      <c r="DA25" s="661"/>
      <c r="DB25" s="661"/>
      <c r="DC25" s="662"/>
      <c r="DD25" s="646">
        <v>
5477275</v>
      </c>
      <c r="DE25" s="659"/>
      <c r="DF25" s="659"/>
      <c r="DG25" s="659"/>
      <c r="DH25" s="659"/>
      <c r="DI25" s="659"/>
      <c r="DJ25" s="659"/>
      <c r="DK25" s="660"/>
      <c r="DL25" s="646">
        <v>
5458284</v>
      </c>
      <c r="DM25" s="659"/>
      <c r="DN25" s="659"/>
      <c r="DO25" s="659"/>
      <c r="DP25" s="659"/>
      <c r="DQ25" s="659"/>
      <c r="DR25" s="659"/>
      <c r="DS25" s="659"/>
      <c r="DT25" s="659"/>
      <c r="DU25" s="659"/>
      <c r="DV25" s="660"/>
      <c r="DW25" s="643">
        <v>
23.8</v>
      </c>
      <c r="DX25" s="661"/>
      <c r="DY25" s="661"/>
      <c r="DZ25" s="661"/>
      <c r="EA25" s="661"/>
      <c r="EB25" s="661"/>
      <c r="EC25" s="676"/>
    </row>
    <row r="26" spans="2:133" ht="11.25" customHeight="1" x14ac:dyDescent="0.15">
      <c r="B26" s="637" t="s">
        <v>
303</v>
      </c>
      <c r="C26" s="638"/>
      <c r="D26" s="638"/>
      <c r="E26" s="638"/>
      <c r="F26" s="638"/>
      <c r="G26" s="638"/>
      <c r="H26" s="638"/>
      <c r="I26" s="638"/>
      <c r="J26" s="638"/>
      <c r="K26" s="638"/>
      <c r="L26" s="638"/>
      <c r="M26" s="638"/>
      <c r="N26" s="638"/>
      <c r="O26" s="638"/>
      <c r="P26" s="638"/>
      <c r="Q26" s="639"/>
      <c r="R26" s="640">
        <v>
24685742</v>
      </c>
      <c r="S26" s="641"/>
      <c r="T26" s="641"/>
      <c r="U26" s="641"/>
      <c r="V26" s="641"/>
      <c r="W26" s="641"/>
      <c r="X26" s="641"/>
      <c r="Y26" s="642"/>
      <c r="Z26" s="677">
        <v>
52.5</v>
      </c>
      <c r="AA26" s="677"/>
      <c r="AB26" s="677"/>
      <c r="AC26" s="677"/>
      <c r="AD26" s="678">
        <v>
22805712</v>
      </c>
      <c r="AE26" s="678"/>
      <c r="AF26" s="678"/>
      <c r="AG26" s="678"/>
      <c r="AH26" s="678"/>
      <c r="AI26" s="678"/>
      <c r="AJ26" s="678"/>
      <c r="AK26" s="678"/>
      <c r="AL26" s="643">
        <v>
99.5</v>
      </c>
      <c r="AM26" s="644"/>
      <c r="AN26" s="644"/>
      <c r="AO26" s="679"/>
      <c r="AP26" s="735" t="s">
        <v>
304</v>
      </c>
      <c r="AQ26" s="736"/>
      <c r="AR26" s="736"/>
      <c r="AS26" s="736"/>
      <c r="AT26" s="736"/>
      <c r="AU26" s="736"/>
      <c r="AV26" s="736"/>
      <c r="AW26" s="736"/>
      <c r="AX26" s="736"/>
      <c r="AY26" s="736"/>
      <c r="AZ26" s="736"/>
      <c r="BA26" s="736"/>
      <c r="BB26" s="736"/>
      <c r="BC26" s="736"/>
      <c r="BD26" s="736"/>
      <c r="BE26" s="736"/>
      <c r="BF26" s="737"/>
      <c r="BG26" s="640" t="s">
        <v>
179</v>
      </c>
      <c r="BH26" s="641"/>
      <c r="BI26" s="641"/>
      <c r="BJ26" s="641"/>
      <c r="BK26" s="641"/>
      <c r="BL26" s="641"/>
      <c r="BM26" s="641"/>
      <c r="BN26" s="642"/>
      <c r="BO26" s="677" t="s">
        <v>
241</v>
      </c>
      <c r="BP26" s="677"/>
      <c r="BQ26" s="677"/>
      <c r="BR26" s="677"/>
      <c r="BS26" s="646" t="s">
        <v>
179</v>
      </c>
      <c r="BT26" s="641"/>
      <c r="BU26" s="641"/>
      <c r="BV26" s="641"/>
      <c r="BW26" s="641"/>
      <c r="BX26" s="641"/>
      <c r="BY26" s="641"/>
      <c r="BZ26" s="641"/>
      <c r="CA26" s="641"/>
      <c r="CB26" s="684"/>
      <c r="CD26" s="673" t="s">
        <v>
305</v>
      </c>
      <c r="CE26" s="674"/>
      <c r="CF26" s="674"/>
      <c r="CG26" s="674"/>
      <c r="CH26" s="674"/>
      <c r="CI26" s="674"/>
      <c r="CJ26" s="674"/>
      <c r="CK26" s="674"/>
      <c r="CL26" s="674"/>
      <c r="CM26" s="674"/>
      <c r="CN26" s="674"/>
      <c r="CO26" s="674"/>
      <c r="CP26" s="674"/>
      <c r="CQ26" s="675"/>
      <c r="CR26" s="640">
        <v>
3950228</v>
      </c>
      <c r="CS26" s="641"/>
      <c r="CT26" s="641"/>
      <c r="CU26" s="641"/>
      <c r="CV26" s="641"/>
      <c r="CW26" s="641"/>
      <c r="CX26" s="641"/>
      <c r="CY26" s="642"/>
      <c r="CZ26" s="643">
        <v>
8.8000000000000007</v>
      </c>
      <c r="DA26" s="661"/>
      <c r="DB26" s="661"/>
      <c r="DC26" s="662"/>
      <c r="DD26" s="646">
        <v>
3421854</v>
      </c>
      <c r="DE26" s="641"/>
      <c r="DF26" s="641"/>
      <c r="DG26" s="641"/>
      <c r="DH26" s="641"/>
      <c r="DI26" s="641"/>
      <c r="DJ26" s="641"/>
      <c r="DK26" s="642"/>
      <c r="DL26" s="646" t="s">
        <v>
241</v>
      </c>
      <c r="DM26" s="641"/>
      <c r="DN26" s="641"/>
      <c r="DO26" s="641"/>
      <c r="DP26" s="641"/>
      <c r="DQ26" s="641"/>
      <c r="DR26" s="641"/>
      <c r="DS26" s="641"/>
      <c r="DT26" s="641"/>
      <c r="DU26" s="641"/>
      <c r="DV26" s="642"/>
      <c r="DW26" s="643" t="s">
        <v>
241</v>
      </c>
      <c r="DX26" s="661"/>
      <c r="DY26" s="661"/>
      <c r="DZ26" s="661"/>
      <c r="EA26" s="661"/>
      <c r="EB26" s="661"/>
      <c r="EC26" s="676"/>
    </row>
    <row r="27" spans="2:133" ht="11.25" customHeight="1" x14ac:dyDescent="0.15">
      <c r="B27" s="637" t="s">
        <v>
306</v>
      </c>
      <c r="C27" s="638"/>
      <c r="D27" s="638"/>
      <c r="E27" s="638"/>
      <c r="F27" s="638"/>
      <c r="G27" s="638"/>
      <c r="H27" s="638"/>
      <c r="I27" s="638"/>
      <c r="J27" s="638"/>
      <c r="K27" s="638"/>
      <c r="L27" s="638"/>
      <c r="M27" s="638"/>
      <c r="N27" s="638"/>
      <c r="O27" s="638"/>
      <c r="P27" s="638"/>
      <c r="Q27" s="639"/>
      <c r="R27" s="640">
        <v>
8364</v>
      </c>
      <c r="S27" s="641"/>
      <c r="T27" s="641"/>
      <c r="U27" s="641"/>
      <c r="V27" s="641"/>
      <c r="W27" s="641"/>
      <c r="X27" s="641"/>
      <c r="Y27" s="642"/>
      <c r="Z27" s="677">
        <v>
0</v>
      </c>
      <c r="AA27" s="677"/>
      <c r="AB27" s="677"/>
      <c r="AC27" s="677"/>
      <c r="AD27" s="678">
        <v>
8364</v>
      </c>
      <c r="AE27" s="678"/>
      <c r="AF27" s="678"/>
      <c r="AG27" s="678"/>
      <c r="AH27" s="678"/>
      <c r="AI27" s="678"/>
      <c r="AJ27" s="678"/>
      <c r="AK27" s="678"/>
      <c r="AL27" s="643">
        <v>
0</v>
      </c>
      <c r="AM27" s="644"/>
      <c r="AN27" s="644"/>
      <c r="AO27" s="679"/>
      <c r="AP27" s="637" t="s">
        <v>
307</v>
      </c>
      <c r="AQ27" s="638"/>
      <c r="AR27" s="638"/>
      <c r="AS27" s="638"/>
      <c r="AT27" s="638"/>
      <c r="AU27" s="638"/>
      <c r="AV27" s="638"/>
      <c r="AW27" s="638"/>
      <c r="AX27" s="638"/>
      <c r="AY27" s="638"/>
      <c r="AZ27" s="638"/>
      <c r="BA27" s="638"/>
      <c r="BB27" s="638"/>
      <c r="BC27" s="638"/>
      <c r="BD27" s="638"/>
      <c r="BE27" s="638"/>
      <c r="BF27" s="639"/>
      <c r="BG27" s="640">
        <v>
21867722</v>
      </c>
      <c r="BH27" s="641"/>
      <c r="BI27" s="641"/>
      <c r="BJ27" s="641"/>
      <c r="BK27" s="641"/>
      <c r="BL27" s="641"/>
      <c r="BM27" s="641"/>
      <c r="BN27" s="642"/>
      <c r="BO27" s="677">
        <v>
100</v>
      </c>
      <c r="BP27" s="677"/>
      <c r="BQ27" s="677"/>
      <c r="BR27" s="677"/>
      <c r="BS27" s="646">
        <v>
57374</v>
      </c>
      <c r="BT27" s="641"/>
      <c r="BU27" s="641"/>
      <c r="BV27" s="641"/>
      <c r="BW27" s="641"/>
      <c r="BX27" s="641"/>
      <c r="BY27" s="641"/>
      <c r="BZ27" s="641"/>
      <c r="CA27" s="641"/>
      <c r="CB27" s="684"/>
      <c r="CD27" s="673" t="s">
        <v>
308</v>
      </c>
      <c r="CE27" s="674"/>
      <c r="CF27" s="674"/>
      <c r="CG27" s="674"/>
      <c r="CH27" s="674"/>
      <c r="CI27" s="674"/>
      <c r="CJ27" s="674"/>
      <c r="CK27" s="674"/>
      <c r="CL27" s="674"/>
      <c r="CM27" s="674"/>
      <c r="CN27" s="674"/>
      <c r="CO27" s="674"/>
      <c r="CP27" s="674"/>
      <c r="CQ27" s="675"/>
      <c r="CR27" s="640">
        <v>
12777755</v>
      </c>
      <c r="CS27" s="659"/>
      <c r="CT27" s="659"/>
      <c r="CU27" s="659"/>
      <c r="CV27" s="659"/>
      <c r="CW27" s="659"/>
      <c r="CX27" s="659"/>
      <c r="CY27" s="660"/>
      <c r="CZ27" s="643">
        <v>
28.5</v>
      </c>
      <c r="DA27" s="661"/>
      <c r="DB27" s="661"/>
      <c r="DC27" s="662"/>
      <c r="DD27" s="646">
        <v>
3768913</v>
      </c>
      <c r="DE27" s="659"/>
      <c r="DF27" s="659"/>
      <c r="DG27" s="659"/>
      <c r="DH27" s="659"/>
      <c r="DI27" s="659"/>
      <c r="DJ27" s="659"/>
      <c r="DK27" s="660"/>
      <c r="DL27" s="646">
        <v>
3768913</v>
      </c>
      <c r="DM27" s="659"/>
      <c r="DN27" s="659"/>
      <c r="DO27" s="659"/>
      <c r="DP27" s="659"/>
      <c r="DQ27" s="659"/>
      <c r="DR27" s="659"/>
      <c r="DS27" s="659"/>
      <c r="DT27" s="659"/>
      <c r="DU27" s="659"/>
      <c r="DV27" s="660"/>
      <c r="DW27" s="643">
        <v>
16.399999999999999</v>
      </c>
      <c r="DX27" s="661"/>
      <c r="DY27" s="661"/>
      <c r="DZ27" s="661"/>
      <c r="EA27" s="661"/>
      <c r="EB27" s="661"/>
      <c r="EC27" s="676"/>
    </row>
    <row r="28" spans="2:133" ht="11.25" customHeight="1" x14ac:dyDescent="0.15">
      <c r="B28" s="637" t="s">
        <v>
309</v>
      </c>
      <c r="C28" s="638"/>
      <c r="D28" s="638"/>
      <c r="E28" s="638"/>
      <c r="F28" s="638"/>
      <c r="G28" s="638"/>
      <c r="H28" s="638"/>
      <c r="I28" s="638"/>
      <c r="J28" s="638"/>
      <c r="K28" s="638"/>
      <c r="L28" s="638"/>
      <c r="M28" s="638"/>
      <c r="N28" s="638"/>
      <c r="O28" s="638"/>
      <c r="P28" s="638"/>
      <c r="Q28" s="639"/>
      <c r="R28" s="640">
        <v>
394372</v>
      </c>
      <c r="S28" s="641"/>
      <c r="T28" s="641"/>
      <c r="U28" s="641"/>
      <c r="V28" s="641"/>
      <c r="W28" s="641"/>
      <c r="X28" s="641"/>
      <c r="Y28" s="642"/>
      <c r="Z28" s="677">
        <v>
0.8</v>
      </c>
      <c r="AA28" s="677"/>
      <c r="AB28" s="677"/>
      <c r="AC28" s="677"/>
      <c r="AD28" s="678" t="s">
        <v>
241</v>
      </c>
      <c r="AE28" s="678"/>
      <c r="AF28" s="678"/>
      <c r="AG28" s="678"/>
      <c r="AH28" s="678"/>
      <c r="AI28" s="678"/>
      <c r="AJ28" s="678"/>
      <c r="AK28" s="678"/>
      <c r="AL28" s="643" t="s">
        <v>
252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
310</v>
      </c>
      <c r="CE28" s="674"/>
      <c r="CF28" s="674"/>
      <c r="CG28" s="674"/>
      <c r="CH28" s="674"/>
      <c r="CI28" s="674"/>
      <c r="CJ28" s="674"/>
      <c r="CK28" s="674"/>
      <c r="CL28" s="674"/>
      <c r="CM28" s="674"/>
      <c r="CN28" s="674"/>
      <c r="CO28" s="674"/>
      <c r="CP28" s="674"/>
      <c r="CQ28" s="675"/>
      <c r="CR28" s="640">
        <v>
2375125</v>
      </c>
      <c r="CS28" s="641"/>
      <c r="CT28" s="641"/>
      <c r="CU28" s="641"/>
      <c r="CV28" s="641"/>
      <c r="CW28" s="641"/>
      <c r="CX28" s="641"/>
      <c r="CY28" s="642"/>
      <c r="CZ28" s="643">
        <v>
5.3</v>
      </c>
      <c r="DA28" s="661"/>
      <c r="DB28" s="661"/>
      <c r="DC28" s="662"/>
      <c r="DD28" s="646">
        <v>
2375125</v>
      </c>
      <c r="DE28" s="641"/>
      <c r="DF28" s="641"/>
      <c r="DG28" s="641"/>
      <c r="DH28" s="641"/>
      <c r="DI28" s="641"/>
      <c r="DJ28" s="641"/>
      <c r="DK28" s="642"/>
      <c r="DL28" s="646">
        <v>
2375125</v>
      </c>
      <c r="DM28" s="641"/>
      <c r="DN28" s="641"/>
      <c r="DO28" s="641"/>
      <c r="DP28" s="641"/>
      <c r="DQ28" s="641"/>
      <c r="DR28" s="641"/>
      <c r="DS28" s="641"/>
      <c r="DT28" s="641"/>
      <c r="DU28" s="641"/>
      <c r="DV28" s="642"/>
      <c r="DW28" s="643">
        <v>
10.4</v>
      </c>
      <c r="DX28" s="661"/>
      <c r="DY28" s="661"/>
      <c r="DZ28" s="661"/>
      <c r="EA28" s="661"/>
      <c r="EB28" s="661"/>
      <c r="EC28" s="676"/>
    </row>
    <row r="29" spans="2:133" ht="11.25" customHeight="1" x14ac:dyDescent="0.15">
      <c r="B29" s="637" t="s">
        <v>
311</v>
      </c>
      <c r="C29" s="638"/>
      <c r="D29" s="638"/>
      <c r="E29" s="638"/>
      <c r="F29" s="638"/>
      <c r="G29" s="638"/>
      <c r="H29" s="638"/>
      <c r="I29" s="638"/>
      <c r="J29" s="638"/>
      <c r="K29" s="638"/>
      <c r="L29" s="638"/>
      <c r="M29" s="638"/>
      <c r="N29" s="638"/>
      <c r="O29" s="638"/>
      <c r="P29" s="638"/>
      <c r="Q29" s="639"/>
      <c r="R29" s="640">
        <v>
490379</v>
      </c>
      <c r="S29" s="641"/>
      <c r="T29" s="641"/>
      <c r="U29" s="641"/>
      <c r="V29" s="641"/>
      <c r="W29" s="641"/>
      <c r="X29" s="641"/>
      <c r="Y29" s="642"/>
      <c r="Z29" s="677">
        <v>
1</v>
      </c>
      <c r="AA29" s="677"/>
      <c r="AB29" s="677"/>
      <c r="AC29" s="677"/>
      <c r="AD29" s="678">
        <v>
100965</v>
      </c>
      <c r="AE29" s="678"/>
      <c r="AF29" s="678"/>
      <c r="AG29" s="678"/>
      <c r="AH29" s="678"/>
      <c r="AI29" s="678"/>
      <c r="AJ29" s="678"/>
      <c r="AK29" s="678"/>
      <c r="AL29" s="643">
        <v>
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
312</v>
      </c>
      <c r="CE29" s="730"/>
      <c r="CF29" s="673" t="s">
        <v>
313</v>
      </c>
      <c r="CG29" s="674"/>
      <c r="CH29" s="674"/>
      <c r="CI29" s="674"/>
      <c r="CJ29" s="674"/>
      <c r="CK29" s="674"/>
      <c r="CL29" s="674"/>
      <c r="CM29" s="674"/>
      <c r="CN29" s="674"/>
      <c r="CO29" s="674"/>
      <c r="CP29" s="674"/>
      <c r="CQ29" s="675"/>
      <c r="CR29" s="640">
        <v>
2374961</v>
      </c>
      <c r="CS29" s="659"/>
      <c r="CT29" s="659"/>
      <c r="CU29" s="659"/>
      <c r="CV29" s="659"/>
      <c r="CW29" s="659"/>
      <c r="CX29" s="659"/>
      <c r="CY29" s="660"/>
      <c r="CZ29" s="643">
        <v>
5.3</v>
      </c>
      <c r="DA29" s="661"/>
      <c r="DB29" s="661"/>
      <c r="DC29" s="662"/>
      <c r="DD29" s="646">
        <v>
2374961</v>
      </c>
      <c r="DE29" s="659"/>
      <c r="DF29" s="659"/>
      <c r="DG29" s="659"/>
      <c r="DH29" s="659"/>
      <c r="DI29" s="659"/>
      <c r="DJ29" s="659"/>
      <c r="DK29" s="660"/>
      <c r="DL29" s="646">
        <v>
2374961</v>
      </c>
      <c r="DM29" s="659"/>
      <c r="DN29" s="659"/>
      <c r="DO29" s="659"/>
      <c r="DP29" s="659"/>
      <c r="DQ29" s="659"/>
      <c r="DR29" s="659"/>
      <c r="DS29" s="659"/>
      <c r="DT29" s="659"/>
      <c r="DU29" s="659"/>
      <c r="DV29" s="660"/>
      <c r="DW29" s="643">
        <v>
10.4</v>
      </c>
      <c r="DX29" s="661"/>
      <c r="DY29" s="661"/>
      <c r="DZ29" s="661"/>
      <c r="EA29" s="661"/>
      <c r="EB29" s="661"/>
      <c r="EC29" s="676"/>
    </row>
    <row r="30" spans="2:133" ht="11.25" customHeight="1" x14ac:dyDescent="0.15">
      <c r="B30" s="637" t="s">
        <v>
314</v>
      </c>
      <c r="C30" s="638"/>
      <c r="D30" s="638"/>
      <c r="E30" s="638"/>
      <c r="F30" s="638"/>
      <c r="G30" s="638"/>
      <c r="H30" s="638"/>
      <c r="I30" s="638"/>
      <c r="J30" s="638"/>
      <c r="K30" s="638"/>
      <c r="L30" s="638"/>
      <c r="M30" s="638"/>
      <c r="N30" s="638"/>
      <c r="O30" s="638"/>
      <c r="P30" s="638"/>
      <c r="Q30" s="639"/>
      <c r="R30" s="640">
        <v>
459061</v>
      </c>
      <c r="S30" s="641"/>
      <c r="T30" s="641"/>
      <c r="U30" s="641"/>
      <c r="V30" s="641"/>
      <c r="W30" s="641"/>
      <c r="X30" s="641"/>
      <c r="Y30" s="642"/>
      <c r="Z30" s="677">
        <v>
1</v>
      </c>
      <c r="AA30" s="677"/>
      <c r="AB30" s="677"/>
      <c r="AC30" s="677"/>
      <c r="AD30" s="678" t="s">
        <v>
241</v>
      </c>
      <c r="AE30" s="678"/>
      <c r="AF30" s="678"/>
      <c r="AG30" s="678"/>
      <c r="AH30" s="678"/>
      <c r="AI30" s="678"/>
      <c r="AJ30" s="678"/>
      <c r="AK30" s="678"/>
      <c r="AL30" s="643" t="s">
        <v>
252</v>
      </c>
      <c r="AM30" s="644"/>
      <c r="AN30" s="644"/>
      <c r="AO30" s="679"/>
      <c r="AP30" s="701" t="s">
        <v>
229</v>
      </c>
      <c r="AQ30" s="702"/>
      <c r="AR30" s="702"/>
      <c r="AS30" s="702"/>
      <c r="AT30" s="702"/>
      <c r="AU30" s="702"/>
      <c r="AV30" s="702"/>
      <c r="AW30" s="702"/>
      <c r="AX30" s="702"/>
      <c r="AY30" s="702"/>
      <c r="AZ30" s="702"/>
      <c r="BA30" s="702"/>
      <c r="BB30" s="702"/>
      <c r="BC30" s="702"/>
      <c r="BD30" s="702"/>
      <c r="BE30" s="702"/>
      <c r="BF30" s="703"/>
      <c r="BG30" s="701" t="s">
        <v>
315</v>
      </c>
      <c r="BH30" s="726"/>
      <c r="BI30" s="726"/>
      <c r="BJ30" s="726"/>
      <c r="BK30" s="726"/>
      <c r="BL30" s="726"/>
      <c r="BM30" s="726"/>
      <c r="BN30" s="726"/>
      <c r="BO30" s="726"/>
      <c r="BP30" s="726"/>
      <c r="BQ30" s="727"/>
      <c r="BR30" s="701" t="s">
        <v>
316</v>
      </c>
      <c r="BS30" s="726"/>
      <c r="BT30" s="726"/>
      <c r="BU30" s="726"/>
      <c r="BV30" s="726"/>
      <c r="BW30" s="726"/>
      <c r="BX30" s="726"/>
      <c r="BY30" s="726"/>
      <c r="BZ30" s="726"/>
      <c r="CA30" s="726"/>
      <c r="CB30" s="727"/>
      <c r="CD30" s="731"/>
      <c r="CE30" s="732"/>
      <c r="CF30" s="673" t="s">
        <v>
317</v>
      </c>
      <c r="CG30" s="674"/>
      <c r="CH30" s="674"/>
      <c r="CI30" s="674"/>
      <c r="CJ30" s="674"/>
      <c r="CK30" s="674"/>
      <c r="CL30" s="674"/>
      <c r="CM30" s="674"/>
      <c r="CN30" s="674"/>
      <c r="CO30" s="674"/>
      <c r="CP30" s="674"/>
      <c r="CQ30" s="675"/>
      <c r="CR30" s="640">
        <v>
2217101</v>
      </c>
      <c r="CS30" s="641"/>
      <c r="CT30" s="641"/>
      <c r="CU30" s="641"/>
      <c r="CV30" s="641"/>
      <c r="CW30" s="641"/>
      <c r="CX30" s="641"/>
      <c r="CY30" s="642"/>
      <c r="CZ30" s="643">
        <v>
5</v>
      </c>
      <c r="DA30" s="661"/>
      <c r="DB30" s="661"/>
      <c r="DC30" s="662"/>
      <c r="DD30" s="646">
        <v>
2217101</v>
      </c>
      <c r="DE30" s="641"/>
      <c r="DF30" s="641"/>
      <c r="DG30" s="641"/>
      <c r="DH30" s="641"/>
      <c r="DI30" s="641"/>
      <c r="DJ30" s="641"/>
      <c r="DK30" s="642"/>
      <c r="DL30" s="646">
        <v>
2217101</v>
      </c>
      <c r="DM30" s="641"/>
      <c r="DN30" s="641"/>
      <c r="DO30" s="641"/>
      <c r="DP30" s="641"/>
      <c r="DQ30" s="641"/>
      <c r="DR30" s="641"/>
      <c r="DS30" s="641"/>
      <c r="DT30" s="641"/>
      <c r="DU30" s="641"/>
      <c r="DV30" s="642"/>
      <c r="DW30" s="643">
        <v>
9.6999999999999993</v>
      </c>
      <c r="DX30" s="661"/>
      <c r="DY30" s="661"/>
      <c r="DZ30" s="661"/>
      <c r="EA30" s="661"/>
      <c r="EB30" s="661"/>
      <c r="EC30" s="676"/>
    </row>
    <row r="31" spans="2:133" ht="11.25" customHeight="1" x14ac:dyDescent="0.15">
      <c r="B31" s="637" t="s">
        <v>
318</v>
      </c>
      <c r="C31" s="638"/>
      <c r="D31" s="638"/>
      <c r="E31" s="638"/>
      <c r="F31" s="638"/>
      <c r="G31" s="638"/>
      <c r="H31" s="638"/>
      <c r="I31" s="638"/>
      <c r="J31" s="638"/>
      <c r="K31" s="638"/>
      <c r="L31" s="638"/>
      <c r="M31" s="638"/>
      <c r="N31" s="638"/>
      <c r="O31" s="638"/>
      <c r="P31" s="638"/>
      <c r="Q31" s="639"/>
      <c r="R31" s="640">
        <v>
7980523</v>
      </c>
      <c r="S31" s="641"/>
      <c r="T31" s="641"/>
      <c r="U31" s="641"/>
      <c r="V31" s="641"/>
      <c r="W31" s="641"/>
      <c r="X31" s="641"/>
      <c r="Y31" s="642"/>
      <c r="Z31" s="677">
        <v>
17</v>
      </c>
      <c r="AA31" s="677"/>
      <c r="AB31" s="677"/>
      <c r="AC31" s="677"/>
      <c r="AD31" s="678" t="s">
        <v>
179</v>
      </c>
      <c r="AE31" s="678"/>
      <c r="AF31" s="678"/>
      <c r="AG31" s="678"/>
      <c r="AH31" s="678"/>
      <c r="AI31" s="678"/>
      <c r="AJ31" s="678"/>
      <c r="AK31" s="678"/>
      <c r="AL31" s="643" t="s">
        <v>
241</v>
      </c>
      <c r="AM31" s="644"/>
      <c r="AN31" s="644"/>
      <c r="AO31" s="679"/>
      <c r="AP31" s="715" t="s">
        <v>
319</v>
      </c>
      <c r="AQ31" s="716"/>
      <c r="AR31" s="716"/>
      <c r="AS31" s="716"/>
      <c r="AT31" s="721" t="s">
        <v>
320</v>
      </c>
      <c r="AU31" s="231"/>
      <c r="AV31" s="231"/>
      <c r="AW31" s="231"/>
      <c r="AX31" s="708" t="s">
        <v>
193</v>
      </c>
      <c r="AY31" s="709"/>
      <c r="AZ31" s="709"/>
      <c r="BA31" s="709"/>
      <c r="BB31" s="709"/>
      <c r="BC31" s="709"/>
      <c r="BD31" s="709"/>
      <c r="BE31" s="709"/>
      <c r="BF31" s="710"/>
      <c r="BG31" s="711">
        <v>
99.6</v>
      </c>
      <c r="BH31" s="712"/>
      <c r="BI31" s="712"/>
      <c r="BJ31" s="712"/>
      <c r="BK31" s="712"/>
      <c r="BL31" s="712"/>
      <c r="BM31" s="713">
        <v>
99.3</v>
      </c>
      <c r="BN31" s="712"/>
      <c r="BO31" s="712"/>
      <c r="BP31" s="712"/>
      <c r="BQ31" s="714"/>
      <c r="BR31" s="711">
        <v>
99.7</v>
      </c>
      <c r="BS31" s="712"/>
      <c r="BT31" s="712"/>
      <c r="BU31" s="712"/>
      <c r="BV31" s="712"/>
      <c r="BW31" s="712"/>
      <c r="BX31" s="713">
        <v>
99.3</v>
      </c>
      <c r="BY31" s="712"/>
      <c r="BZ31" s="712"/>
      <c r="CA31" s="712"/>
      <c r="CB31" s="714"/>
      <c r="CD31" s="731"/>
      <c r="CE31" s="732"/>
      <c r="CF31" s="673" t="s">
        <v>
321</v>
      </c>
      <c r="CG31" s="674"/>
      <c r="CH31" s="674"/>
      <c r="CI31" s="674"/>
      <c r="CJ31" s="674"/>
      <c r="CK31" s="674"/>
      <c r="CL31" s="674"/>
      <c r="CM31" s="674"/>
      <c r="CN31" s="674"/>
      <c r="CO31" s="674"/>
      <c r="CP31" s="674"/>
      <c r="CQ31" s="675"/>
      <c r="CR31" s="640">
        <v>
157860</v>
      </c>
      <c r="CS31" s="659"/>
      <c r="CT31" s="659"/>
      <c r="CU31" s="659"/>
      <c r="CV31" s="659"/>
      <c r="CW31" s="659"/>
      <c r="CX31" s="659"/>
      <c r="CY31" s="660"/>
      <c r="CZ31" s="643">
        <v>
0.4</v>
      </c>
      <c r="DA31" s="661"/>
      <c r="DB31" s="661"/>
      <c r="DC31" s="662"/>
      <c r="DD31" s="646">
        <v>
157860</v>
      </c>
      <c r="DE31" s="659"/>
      <c r="DF31" s="659"/>
      <c r="DG31" s="659"/>
      <c r="DH31" s="659"/>
      <c r="DI31" s="659"/>
      <c r="DJ31" s="659"/>
      <c r="DK31" s="660"/>
      <c r="DL31" s="646">
        <v>
157860</v>
      </c>
      <c r="DM31" s="659"/>
      <c r="DN31" s="659"/>
      <c r="DO31" s="659"/>
      <c r="DP31" s="659"/>
      <c r="DQ31" s="659"/>
      <c r="DR31" s="659"/>
      <c r="DS31" s="659"/>
      <c r="DT31" s="659"/>
      <c r="DU31" s="659"/>
      <c r="DV31" s="660"/>
      <c r="DW31" s="643">
        <v>
0.7</v>
      </c>
      <c r="DX31" s="661"/>
      <c r="DY31" s="661"/>
      <c r="DZ31" s="661"/>
      <c r="EA31" s="661"/>
      <c r="EB31" s="661"/>
      <c r="EC31" s="676"/>
    </row>
    <row r="32" spans="2:133" ht="11.25" customHeight="1" x14ac:dyDescent="0.15">
      <c r="B32" s="704" t="s">
        <v>
322</v>
      </c>
      <c r="C32" s="705"/>
      <c r="D32" s="705"/>
      <c r="E32" s="705"/>
      <c r="F32" s="705"/>
      <c r="G32" s="705"/>
      <c r="H32" s="705"/>
      <c r="I32" s="705"/>
      <c r="J32" s="705"/>
      <c r="K32" s="705"/>
      <c r="L32" s="705"/>
      <c r="M32" s="705"/>
      <c r="N32" s="705"/>
      <c r="O32" s="705"/>
      <c r="P32" s="705"/>
      <c r="Q32" s="706"/>
      <c r="R32" s="640" t="s">
        <v>
252</v>
      </c>
      <c r="S32" s="641"/>
      <c r="T32" s="641"/>
      <c r="U32" s="641"/>
      <c r="V32" s="641"/>
      <c r="W32" s="641"/>
      <c r="X32" s="641"/>
      <c r="Y32" s="642"/>
      <c r="Z32" s="677" t="s">
        <v>
241</v>
      </c>
      <c r="AA32" s="677"/>
      <c r="AB32" s="677"/>
      <c r="AC32" s="677"/>
      <c r="AD32" s="678" t="s">
        <v>
252</v>
      </c>
      <c r="AE32" s="678"/>
      <c r="AF32" s="678"/>
      <c r="AG32" s="678"/>
      <c r="AH32" s="678"/>
      <c r="AI32" s="678"/>
      <c r="AJ32" s="678"/>
      <c r="AK32" s="678"/>
      <c r="AL32" s="643" t="s">
        <v>
179</v>
      </c>
      <c r="AM32" s="644"/>
      <c r="AN32" s="644"/>
      <c r="AO32" s="679"/>
      <c r="AP32" s="717"/>
      <c r="AQ32" s="718"/>
      <c r="AR32" s="718"/>
      <c r="AS32" s="718"/>
      <c r="AT32" s="722"/>
      <c r="AU32" s="230" t="s">
        <v>
323</v>
      </c>
      <c r="AV32" s="230"/>
      <c r="AW32" s="230"/>
      <c r="AX32" s="637" t="s">
        <v>
324</v>
      </c>
      <c r="AY32" s="638"/>
      <c r="AZ32" s="638"/>
      <c r="BA32" s="638"/>
      <c r="BB32" s="638"/>
      <c r="BC32" s="638"/>
      <c r="BD32" s="638"/>
      <c r="BE32" s="638"/>
      <c r="BF32" s="639"/>
      <c r="BG32" s="724">
        <v>
99.5</v>
      </c>
      <c r="BH32" s="659"/>
      <c r="BI32" s="659"/>
      <c r="BJ32" s="659"/>
      <c r="BK32" s="659"/>
      <c r="BL32" s="659"/>
      <c r="BM32" s="644">
        <v>
99</v>
      </c>
      <c r="BN32" s="725"/>
      <c r="BO32" s="725"/>
      <c r="BP32" s="725"/>
      <c r="BQ32" s="683"/>
      <c r="BR32" s="724">
        <v>
99.6</v>
      </c>
      <c r="BS32" s="659"/>
      <c r="BT32" s="659"/>
      <c r="BU32" s="659"/>
      <c r="BV32" s="659"/>
      <c r="BW32" s="659"/>
      <c r="BX32" s="644">
        <v>
99</v>
      </c>
      <c r="BY32" s="725"/>
      <c r="BZ32" s="725"/>
      <c r="CA32" s="725"/>
      <c r="CB32" s="683"/>
      <c r="CD32" s="733"/>
      <c r="CE32" s="734"/>
      <c r="CF32" s="673" t="s">
        <v>
325</v>
      </c>
      <c r="CG32" s="674"/>
      <c r="CH32" s="674"/>
      <c r="CI32" s="674"/>
      <c r="CJ32" s="674"/>
      <c r="CK32" s="674"/>
      <c r="CL32" s="674"/>
      <c r="CM32" s="674"/>
      <c r="CN32" s="674"/>
      <c r="CO32" s="674"/>
      <c r="CP32" s="674"/>
      <c r="CQ32" s="675"/>
      <c r="CR32" s="640">
        <v>
164</v>
      </c>
      <c r="CS32" s="641"/>
      <c r="CT32" s="641"/>
      <c r="CU32" s="641"/>
      <c r="CV32" s="641"/>
      <c r="CW32" s="641"/>
      <c r="CX32" s="641"/>
      <c r="CY32" s="642"/>
      <c r="CZ32" s="643">
        <v>
0</v>
      </c>
      <c r="DA32" s="661"/>
      <c r="DB32" s="661"/>
      <c r="DC32" s="662"/>
      <c r="DD32" s="646">
        <v>
164</v>
      </c>
      <c r="DE32" s="641"/>
      <c r="DF32" s="641"/>
      <c r="DG32" s="641"/>
      <c r="DH32" s="641"/>
      <c r="DI32" s="641"/>
      <c r="DJ32" s="641"/>
      <c r="DK32" s="642"/>
      <c r="DL32" s="646">
        <v>
164</v>
      </c>
      <c r="DM32" s="641"/>
      <c r="DN32" s="641"/>
      <c r="DO32" s="641"/>
      <c r="DP32" s="641"/>
      <c r="DQ32" s="641"/>
      <c r="DR32" s="641"/>
      <c r="DS32" s="641"/>
      <c r="DT32" s="641"/>
      <c r="DU32" s="641"/>
      <c r="DV32" s="642"/>
      <c r="DW32" s="643">
        <v>
0</v>
      </c>
      <c r="DX32" s="661"/>
      <c r="DY32" s="661"/>
      <c r="DZ32" s="661"/>
      <c r="EA32" s="661"/>
      <c r="EB32" s="661"/>
      <c r="EC32" s="676"/>
    </row>
    <row r="33" spans="2:133" ht="11.25" customHeight="1" x14ac:dyDescent="0.15">
      <c r="B33" s="637" t="s">
        <v>
326</v>
      </c>
      <c r="C33" s="638"/>
      <c r="D33" s="638"/>
      <c r="E33" s="638"/>
      <c r="F33" s="638"/>
      <c r="G33" s="638"/>
      <c r="H33" s="638"/>
      <c r="I33" s="638"/>
      <c r="J33" s="638"/>
      <c r="K33" s="638"/>
      <c r="L33" s="638"/>
      <c r="M33" s="638"/>
      <c r="N33" s="638"/>
      <c r="O33" s="638"/>
      <c r="P33" s="638"/>
      <c r="Q33" s="639"/>
      <c r="R33" s="640">
        <v>
7316470</v>
      </c>
      <c r="S33" s="641"/>
      <c r="T33" s="641"/>
      <c r="U33" s="641"/>
      <c r="V33" s="641"/>
      <c r="W33" s="641"/>
      <c r="X33" s="641"/>
      <c r="Y33" s="642"/>
      <c r="Z33" s="677">
        <v>
15.6</v>
      </c>
      <c r="AA33" s="677"/>
      <c r="AB33" s="677"/>
      <c r="AC33" s="677"/>
      <c r="AD33" s="678" t="s">
        <v>
179</v>
      </c>
      <c r="AE33" s="678"/>
      <c r="AF33" s="678"/>
      <c r="AG33" s="678"/>
      <c r="AH33" s="678"/>
      <c r="AI33" s="678"/>
      <c r="AJ33" s="678"/>
      <c r="AK33" s="678"/>
      <c r="AL33" s="643" t="s">
        <v>
241</v>
      </c>
      <c r="AM33" s="644"/>
      <c r="AN33" s="644"/>
      <c r="AO33" s="679"/>
      <c r="AP33" s="719"/>
      <c r="AQ33" s="720"/>
      <c r="AR33" s="720"/>
      <c r="AS33" s="720"/>
      <c r="AT33" s="723"/>
      <c r="AU33" s="232"/>
      <c r="AV33" s="232"/>
      <c r="AW33" s="232"/>
      <c r="AX33" s="621" t="s">
        <v>
327</v>
      </c>
      <c r="AY33" s="622"/>
      <c r="AZ33" s="622"/>
      <c r="BA33" s="622"/>
      <c r="BB33" s="622"/>
      <c r="BC33" s="622"/>
      <c r="BD33" s="622"/>
      <c r="BE33" s="622"/>
      <c r="BF33" s="623"/>
      <c r="BG33" s="707">
        <v>
99.8</v>
      </c>
      <c r="BH33" s="625"/>
      <c r="BI33" s="625"/>
      <c r="BJ33" s="625"/>
      <c r="BK33" s="625"/>
      <c r="BL33" s="625"/>
      <c r="BM33" s="668">
        <v>
99.7</v>
      </c>
      <c r="BN33" s="625"/>
      <c r="BO33" s="625"/>
      <c r="BP33" s="625"/>
      <c r="BQ33" s="689"/>
      <c r="BR33" s="707">
        <v>
99.8</v>
      </c>
      <c r="BS33" s="625"/>
      <c r="BT33" s="625"/>
      <c r="BU33" s="625"/>
      <c r="BV33" s="625"/>
      <c r="BW33" s="625"/>
      <c r="BX33" s="668">
        <v>
99.7</v>
      </c>
      <c r="BY33" s="625"/>
      <c r="BZ33" s="625"/>
      <c r="CA33" s="625"/>
      <c r="CB33" s="689"/>
      <c r="CD33" s="673" t="s">
        <v>
328</v>
      </c>
      <c r="CE33" s="674"/>
      <c r="CF33" s="674"/>
      <c r="CG33" s="674"/>
      <c r="CH33" s="674"/>
      <c r="CI33" s="674"/>
      <c r="CJ33" s="674"/>
      <c r="CK33" s="674"/>
      <c r="CL33" s="674"/>
      <c r="CM33" s="674"/>
      <c r="CN33" s="674"/>
      <c r="CO33" s="674"/>
      <c r="CP33" s="674"/>
      <c r="CQ33" s="675"/>
      <c r="CR33" s="640">
        <v>
18855993</v>
      </c>
      <c r="CS33" s="659"/>
      <c r="CT33" s="659"/>
      <c r="CU33" s="659"/>
      <c r="CV33" s="659"/>
      <c r="CW33" s="659"/>
      <c r="CX33" s="659"/>
      <c r="CY33" s="660"/>
      <c r="CZ33" s="643">
        <v>
42.1</v>
      </c>
      <c r="DA33" s="661"/>
      <c r="DB33" s="661"/>
      <c r="DC33" s="662"/>
      <c r="DD33" s="646">
        <v>
14078489</v>
      </c>
      <c r="DE33" s="659"/>
      <c r="DF33" s="659"/>
      <c r="DG33" s="659"/>
      <c r="DH33" s="659"/>
      <c r="DI33" s="659"/>
      <c r="DJ33" s="659"/>
      <c r="DK33" s="660"/>
      <c r="DL33" s="646">
        <v>
10301555</v>
      </c>
      <c r="DM33" s="659"/>
      <c r="DN33" s="659"/>
      <c r="DO33" s="659"/>
      <c r="DP33" s="659"/>
      <c r="DQ33" s="659"/>
      <c r="DR33" s="659"/>
      <c r="DS33" s="659"/>
      <c r="DT33" s="659"/>
      <c r="DU33" s="659"/>
      <c r="DV33" s="660"/>
      <c r="DW33" s="643">
        <v>
45</v>
      </c>
      <c r="DX33" s="661"/>
      <c r="DY33" s="661"/>
      <c r="DZ33" s="661"/>
      <c r="EA33" s="661"/>
      <c r="EB33" s="661"/>
      <c r="EC33" s="676"/>
    </row>
    <row r="34" spans="2:133" ht="11.25" customHeight="1" x14ac:dyDescent="0.15">
      <c r="B34" s="637" t="s">
        <v>
329</v>
      </c>
      <c r="C34" s="638"/>
      <c r="D34" s="638"/>
      <c r="E34" s="638"/>
      <c r="F34" s="638"/>
      <c r="G34" s="638"/>
      <c r="H34" s="638"/>
      <c r="I34" s="638"/>
      <c r="J34" s="638"/>
      <c r="K34" s="638"/>
      <c r="L34" s="638"/>
      <c r="M34" s="638"/>
      <c r="N34" s="638"/>
      <c r="O34" s="638"/>
      <c r="P34" s="638"/>
      <c r="Q34" s="639"/>
      <c r="R34" s="640">
        <v>
245593</v>
      </c>
      <c r="S34" s="641"/>
      <c r="T34" s="641"/>
      <c r="U34" s="641"/>
      <c r="V34" s="641"/>
      <c r="W34" s="641"/>
      <c r="X34" s="641"/>
      <c r="Y34" s="642"/>
      <c r="Z34" s="677">
        <v>
0.5</v>
      </c>
      <c r="AA34" s="677"/>
      <c r="AB34" s="677"/>
      <c r="AC34" s="677"/>
      <c r="AD34" s="678">
        <v>
1327</v>
      </c>
      <c r="AE34" s="678"/>
      <c r="AF34" s="678"/>
      <c r="AG34" s="678"/>
      <c r="AH34" s="678"/>
      <c r="AI34" s="678"/>
      <c r="AJ34" s="678"/>
      <c r="AK34" s="678"/>
      <c r="AL34" s="643">
        <v>
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
330</v>
      </c>
      <c r="CE34" s="674"/>
      <c r="CF34" s="674"/>
      <c r="CG34" s="674"/>
      <c r="CH34" s="674"/>
      <c r="CI34" s="674"/>
      <c r="CJ34" s="674"/>
      <c r="CK34" s="674"/>
      <c r="CL34" s="674"/>
      <c r="CM34" s="674"/>
      <c r="CN34" s="674"/>
      <c r="CO34" s="674"/>
      <c r="CP34" s="674"/>
      <c r="CQ34" s="675"/>
      <c r="CR34" s="640">
        <v>
7184498</v>
      </c>
      <c r="CS34" s="641"/>
      <c r="CT34" s="641"/>
      <c r="CU34" s="641"/>
      <c r="CV34" s="641"/>
      <c r="CW34" s="641"/>
      <c r="CX34" s="641"/>
      <c r="CY34" s="642"/>
      <c r="CZ34" s="643">
        <v>
16.100000000000001</v>
      </c>
      <c r="DA34" s="661"/>
      <c r="DB34" s="661"/>
      <c r="DC34" s="662"/>
      <c r="DD34" s="646">
        <v>
5158183</v>
      </c>
      <c r="DE34" s="641"/>
      <c r="DF34" s="641"/>
      <c r="DG34" s="641"/>
      <c r="DH34" s="641"/>
      <c r="DI34" s="641"/>
      <c r="DJ34" s="641"/>
      <c r="DK34" s="642"/>
      <c r="DL34" s="646">
        <v>
4594342</v>
      </c>
      <c r="DM34" s="641"/>
      <c r="DN34" s="641"/>
      <c r="DO34" s="641"/>
      <c r="DP34" s="641"/>
      <c r="DQ34" s="641"/>
      <c r="DR34" s="641"/>
      <c r="DS34" s="641"/>
      <c r="DT34" s="641"/>
      <c r="DU34" s="641"/>
      <c r="DV34" s="642"/>
      <c r="DW34" s="643">
        <v>
20</v>
      </c>
      <c r="DX34" s="661"/>
      <c r="DY34" s="661"/>
      <c r="DZ34" s="661"/>
      <c r="EA34" s="661"/>
      <c r="EB34" s="661"/>
      <c r="EC34" s="676"/>
    </row>
    <row r="35" spans="2:133" ht="11.25" customHeight="1" x14ac:dyDescent="0.15">
      <c r="B35" s="637" t="s">
        <v>
331</v>
      </c>
      <c r="C35" s="638"/>
      <c r="D35" s="638"/>
      <c r="E35" s="638"/>
      <c r="F35" s="638"/>
      <c r="G35" s="638"/>
      <c r="H35" s="638"/>
      <c r="I35" s="638"/>
      <c r="J35" s="638"/>
      <c r="K35" s="638"/>
      <c r="L35" s="638"/>
      <c r="M35" s="638"/>
      <c r="N35" s="638"/>
      <c r="O35" s="638"/>
      <c r="P35" s="638"/>
      <c r="Q35" s="639"/>
      <c r="R35" s="640">
        <v>
28768</v>
      </c>
      <c r="S35" s="641"/>
      <c r="T35" s="641"/>
      <c r="U35" s="641"/>
      <c r="V35" s="641"/>
      <c r="W35" s="641"/>
      <c r="X35" s="641"/>
      <c r="Y35" s="642"/>
      <c r="Z35" s="677">
        <v>
0.1</v>
      </c>
      <c r="AA35" s="677"/>
      <c r="AB35" s="677"/>
      <c r="AC35" s="677"/>
      <c r="AD35" s="678" t="s">
        <v>
179</v>
      </c>
      <c r="AE35" s="678"/>
      <c r="AF35" s="678"/>
      <c r="AG35" s="678"/>
      <c r="AH35" s="678"/>
      <c r="AI35" s="678"/>
      <c r="AJ35" s="678"/>
      <c r="AK35" s="678"/>
      <c r="AL35" s="643" t="s">
        <v>
179</v>
      </c>
      <c r="AM35" s="644"/>
      <c r="AN35" s="644"/>
      <c r="AO35" s="679"/>
      <c r="AP35" s="235"/>
      <c r="AQ35" s="701" t="s">
        <v>
332</v>
      </c>
      <c r="AR35" s="702"/>
      <c r="AS35" s="702"/>
      <c r="AT35" s="702"/>
      <c r="AU35" s="702"/>
      <c r="AV35" s="702"/>
      <c r="AW35" s="702"/>
      <c r="AX35" s="702"/>
      <c r="AY35" s="702"/>
      <c r="AZ35" s="702"/>
      <c r="BA35" s="702"/>
      <c r="BB35" s="702"/>
      <c r="BC35" s="702"/>
      <c r="BD35" s="702"/>
      <c r="BE35" s="702"/>
      <c r="BF35" s="703"/>
      <c r="BG35" s="701" t="s">
        <v>
333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
334</v>
      </c>
      <c r="CE35" s="674"/>
      <c r="CF35" s="674"/>
      <c r="CG35" s="674"/>
      <c r="CH35" s="674"/>
      <c r="CI35" s="674"/>
      <c r="CJ35" s="674"/>
      <c r="CK35" s="674"/>
      <c r="CL35" s="674"/>
      <c r="CM35" s="674"/>
      <c r="CN35" s="674"/>
      <c r="CO35" s="674"/>
      <c r="CP35" s="674"/>
      <c r="CQ35" s="675"/>
      <c r="CR35" s="640">
        <v>
207614</v>
      </c>
      <c r="CS35" s="659"/>
      <c r="CT35" s="659"/>
      <c r="CU35" s="659"/>
      <c r="CV35" s="659"/>
      <c r="CW35" s="659"/>
      <c r="CX35" s="659"/>
      <c r="CY35" s="660"/>
      <c r="CZ35" s="643">
        <v>
0.5</v>
      </c>
      <c r="DA35" s="661"/>
      <c r="DB35" s="661"/>
      <c r="DC35" s="662"/>
      <c r="DD35" s="646">
        <v>
154777</v>
      </c>
      <c r="DE35" s="659"/>
      <c r="DF35" s="659"/>
      <c r="DG35" s="659"/>
      <c r="DH35" s="659"/>
      <c r="DI35" s="659"/>
      <c r="DJ35" s="659"/>
      <c r="DK35" s="660"/>
      <c r="DL35" s="646">
        <v>
151989</v>
      </c>
      <c r="DM35" s="659"/>
      <c r="DN35" s="659"/>
      <c r="DO35" s="659"/>
      <c r="DP35" s="659"/>
      <c r="DQ35" s="659"/>
      <c r="DR35" s="659"/>
      <c r="DS35" s="659"/>
      <c r="DT35" s="659"/>
      <c r="DU35" s="659"/>
      <c r="DV35" s="660"/>
      <c r="DW35" s="643">
        <v>
0.7</v>
      </c>
      <c r="DX35" s="661"/>
      <c r="DY35" s="661"/>
      <c r="DZ35" s="661"/>
      <c r="EA35" s="661"/>
      <c r="EB35" s="661"/>
      <c r="EC35" s="676"/>
    </row>
    <row r="36" spans="2:133" ht="11.25" customHeight="1" x14ac:dyDescent="0.15">
      <c r="B36" s="637" t="s">
        <v>
335</v>
      </c>
      <c r="C36" s="638"/>
      <c r="D36" s="638"/>
      <c r="E36" s="638"/>
      <c r="F36" s="638"/>
      <c r="G36" s="638"/>
      <c r="H36" s="638"/>
      <c r="I36" s="638"/>
      <c r="J36" s="638"/>
      <c r="K36" s="638"/>
      <c r="L36" s="638"/>
      <c r="M36" s="638"/>
      <c r="N36" s="638"/>
      <c r="O36" s="638"/>
      <c r="P36" s="638"/>
      <c r="Q36" s="639"/>
      <c r="R36" s="640">
        <v>
1880446</v>
      </c>
      <c r="S36" s="641"/>
      <c r="T36" s="641"/>
      <c r="U36" s="641"/>
      <c r="V36" s="641"/>
      <c r="W36" s="641"/>
      <c r="X36" s="641"/>
      <c r="Y36" s="642"/>
      <c r="Z36" s="677">
        <v>
4</v>
      </c>
      <c r="AA36" s="677"/>
      <c r="AB36" s="677"/>
      <c r="AC36" s="677"/>
      <c r="AD36" s="678" t="s">
        <v>
252</v>
      </c>
      <c r="AE36" s="678"/>
      <c r="AF36" s="678"/>
      <c r="AG36" s="678"/>
      <c r="AH36" s="678"/>
      <c r="AI36" s="678"/>
      <c r="AJ36" s="678"/>
      <c r="AK36" s="678"/>
      <c r="AL36" s="643" t="s">
        <v>
252</v>
      </c>
      <c r="AM36" s="644"/>
      <c r="AN36" s="644"/>
      <c r="AO36" s="679"/>
      <c r="AP36" s="235"/>
      <c r="AQ36" s="692" t="s">
        <v>
336</v>
      </c>
      <c r="AR36" s="693"/>
      <c r="AS36" s="693"/>
      <c r="AT36" s="693"/>
      <c r="AU36" s="693"/>
      <c r="AV36" s="693"/>
      <c r="AW36" s="693"/>
      <c r="AX36" s="693"/>
      <c r="AY36" s="694"/>
      <c r="AZ36" s="695">
        <v>
3919233</v>
      </c>
      <c r="BA36" s="696"/>
      <c r="BB36" s="696"/>
      <c r="BC36" s="696"/>
      <c r="BD36" s="696"/>
      <c r="BE36" s="696"/>
      <c r="BF36" s="697"/>
      <c r="BG36" s="698" t="s">
        <v>
337</v>
      </c>
      <c r="BH36" s="699"/>
      <c r="BI36" s="699"/>
      <c r="BJ36" s="699"/>
      <c r="BK36" s="699"/>
      <c r="BL36" s="699"/>
      <c r="BM36" s="699"/>
      <c r="BN36" s="699"/>
      <c r="BO36" s="699"/>
      <c r="BP36" s="699"/>
      <c r="BQ36" s="699"/>
      <c r="BR36" s="699"/>
      <c r="BS36" s="699"/>
      <c r="BT36" s="699"/>
      <c r="BU36" s="700"/>
      <c r="BV36" s="695">
        <v>
44053</v>
      </c>
      <c r="BW36" s="696"/>
      <c r="BX36" s="696"/>
      <c r="BY36" s="696"/>
      <c r="BZ36" s="696"/>
      <c r="CA36" s="696"/>
      <c r="CB36" s="697"/>
      <c r="CD36" s="673" t="s">
        <v>
338</v>
      </c>
      <c r="CE36" s="674"/>
      <c r="CF36" s="674"/>
      <c r="CG36" s="674"/>
      <c r="CH36" s="674"/>
      <c r="CI36" s="674"/>
      <c r="CJ36" s="674"/>
      <c r="CK36" s="674"/>
      <c r="CL36" s="674"/>
      <c r="CM36" s="674"/>
      <c r="CN36" s="674"/>
      <c r="CO36" s="674"/>
      <c r="CP36" s="674"/>
      <c r="CQ36" s="675"/>
      <c r="CR36" s="640">
        <v>
5587138</v>
      </c>
      <c r="CS36" s="641"/>
      <c r="CT36" s="641"/>
      <c r="CU36" s="641"/>
      <c r="CV36" s="641"/>
      <c r="CW36" s="641"/>
      <c r="CX36" s="641"/>
      <c r="CY36" s="642"/>
      <c r="CZ36" s="643">
        <v>
12.5</v>
      </c>
      <c r="DA36" s="661"/>
      <c r="DB36" s="661"/>
      <c r="DC36" s="662"/>
      <c r="DD36" s="646">
        <v>
3418600</v>
      </c>
      <c r="DE36" s="641"/>
      <c r="DF36" s="641"/>
      <c r="DG36" s="641"/>
      <c r="DH36" s="641"/>
      <c r="DI36" s="641"/>
      <c r="DJ36" s="641"/>
      <c r="DK36" s="642"/>
      <c r="DL36" s="646">
        <v>
2700850</v>
      </c>
      <c r="DM36" s="641"/>
      <c r="DN36" s="641"/>
      <c r="DO36" s="641"/>
      <c r="DP36" s="641"/>
      <c r="DQ36" s="641"/>
      <c r="DR36" s="641"/>
      <c r="DS36" s="641"/>
      <c r="DT36" s="641"/>
      <c r="DU36" s="641"/>
      <c r="DV36" s="642"/>
      <c r="DW36" s="643">
        <v>
11.8</v>
      </c>
      <c r="DX36" s="661"/>
      <c r="DY36" s="661"/>
      <c r="DZ36" s="661"/>
      <c r="EA36" s="661"/>
      <c r="EB36" s="661"/>
      <c r="EC36" s="676"/>
    </row>
    <row r="37" spans="2:133" ht="11.25" customHeight="1" x14ac:dyDescent="0.15">
      <c r="B37" s="637" t="s">
        <v>
339</v>
      </c>
      <c r="C37" s="638"/>
      <c r="D37" s="638"/>
      <c r="E37" s="638"/>
      <c r="F37" s="638"/>
      <c r="G37" s="638"/>
      <c r="H37" s="638"/>
      <c r="I37" s="638"/>
      <c r="J37" s="638"/>
      <c r="K37" s="638"/>
      <c r="L37" s="638"/>
      <c r="M37" s="638"/>
      <c r="N37" s="638"/>
      <c r="O37" s="638"/>
      <c r="P37" s="638"/>
      <c r="Q37" s="639"/>
      <c r="R37" s="640">
        <v>
1814504</v>
      </c>
      <c r="S37" s="641"/>
      <c r="T37" s="641"/>
      <c r="U37" s="641"/>
      <c r="V37" s="641"/>
      <c r="W37" s="641"/>
      <c r="X37" s="641"/>
      <c r="Y37" s="642"/>
      <c r="Z37" s="677">
        <v>
3.9</v>
      </c>
      <c r="AA37" s="677"/>
      <c r="AB37" s="677"/>
      <c r="AC37" s="677"/>
      <c r="AD37" s="678" t="s">
        <v>
179</v>
      </c>
      <c r="AE37" s="678"/>
      <c r="AF37" s="678"/>
      <c r="AG37" s="678"/>
      <c r="AH37" s="678"/>
      <c r="AI37" s="678"/>
      <c r="AJ37" s="678"/>
      <c r="AK37" s="678"/>
      <c r="AL37" s="643" t="s">
        <v>
241</v>
      </c>
      <c r="AM37" s="644"/>
      <c r="AN37" s="644"/>
      <c r="AO37" s="679"/>
      <c r="AQ37" s="680" t="s">
        <v>
340</v>
      </c>
      <c r="AR37" s="681"/>
      <c r="AS37" s="681"/>
      <c r="AT37" s="681"/>
      <c r="AU37" s="681"/>
      <c r="AV37" s="681"/>
      <c r="AW37" s="681"/>
      <c r="AX37" s="681"/>
      <c r="AY37" s="682"/>
      <c r="AZ37" s="640">
        <v>
407940</v>
      </c>
      <c r="BA37" s="641"/>
      <c r="BB37" s="641"/>
      <c r="BC37" s="641"/>
      <c r="BD37" s="659"/>
      <c r="BE37" s="659"/>
      <c r="BF37" s="683"/>
      <c r="BG37" s="673" t="s">
        <v>
341</v>
      </c>
      <c r="BH37" s="674"/>
      <c r="BI37" s="674"/>
      <c r="BJ37" s="674"/>
      <c r="BK37" s="674"/>
      <c r="BL37" s="674"/>
      <c r="BM37" s="674"/>
      <c r="BN37" s="674"/>
      <c r="BO37" s="674"/>
      <c r="BP37" s="674"/>
      <c r="BQ37" s="674"/>
      <c r="BR37" s="674"/>
      <c r="BS37" s="674"/>
      <c r="BT37" s="674"/>
      <c r="BU37" s="675"/>
      <c r="BV37" s="640">
        <v>
-412947</v>
      </c>
      <c r="BW37" s="641"/>
      <c r="BX37" s="641"/>
      <c r="BY37" s="641"/>
      <c r="BZ37" s="641"/>
      <c r="CA37" s="641"/>
      <c r="CB37" s="684"/>
      <c r="CD37" s="673" t="s">
        <v>
342</v>
      </c>
      <c r="CE37" s="674"/>
      <c r="CF37" s="674"/>
      <c r="CG37" s="674"/>
      <c r="CH37" s="674"/>
      <c r="CI37" s="674"/>
      <c r="CJ37" s="674"/>
      <c r="CK37" s="674"/>
      <c r="CL37" s="674"/>
      <c r="CM37" s="674"/>
      <c r="CN37" s="674"/>
      <c r="CO37" s="674"/>
      <c r="CP37" s="674"/>
      <c r="CQ37" s="675"/>
      <c r="CR37" s="640">
        <v>
781098</v>
      </c>
      <c r="CS37" s="659"/>
      <c r="CT37" s="659"/>
      <c r="CU37" s="659"/>
      <c r="CV37" s="659"/>
      <c r="CW37" s="659"/>
      <c r="CX37" s="659"/>
      <c r="CY37" s="660"/>
      <c r="CZ37" s="643">
        <v>
1.7</v>
      </c>
      <c r="DA37" s="661"/>
      <c r="DB37" s="661"/>
      <c r="DC37" s="662"/>
      <c r="DD37" s="646">
        <v>
292627</v>
      </c>
      <c r="DE37" s="659"/>
      <c r="DF37" s="659"/>
      <c r="DG37" s="659"/>
      <c r="DH37" s="659"/>
      <c r="DI37" s="659"/>
      <c r="DJ37" s="659"/>
      <c r="DK37" s="660"/>
      <c r="DL37" s="646">
        <v>
241120</v>
      </c>
      <c r="DM37" s="659"/>
      <c r="DN37" s="659"/>
      <c r="DO37" s="659"/>
      <c r="DP37" s="659"/>
      <c r="DQ37" s="659"/>
      <c r="DR37" s="659"/>
      <c r="DS37" s="659"/>
      <c r="DT37" s="659"/>
      <c r="DU37" s="659"/>
      <c r="DV37" s="660"/>
      <c r="DW37" s="643">
        <v>
1.1000000000000001</v>
      </c>
      <c r="DX37" s="661"/>
      <c r="DY37" s="661"/>
      <c r="DZ37" s="661"/>
      <c r="EA37" s="661"/>
      <c r="EB37" s="661"/>
      <c r="EC37" s="676"/>
    </row>
    <row r="38" spans="2:133" ht="11.25" customHeight="1" x14ac:dyDescent="0.15">
      <c r="B38" s="637" t="s">
        <v>
343</v>
      </c>
      <c r="C38" s="638"/>
      <c r="D38" s="638"/>
      <c r="E38" s="638"/>
      <c r="F38" s="638"/>
      <c r="G38" s="638"/>
      <c r="H38" s="638"/>
      <c r="I38" s="638"/>
      <c r="J38" s="638"/>
      <c r="K38" s="638"/>
      <c r="L38" s="638"/>
      <c r="M38" s="638"/>
      <c r="N38" s="638"/>
      <c r="O38" s="638"/>
      <c r="P38" s="638"/>
      <c r="Q38" s="639"/>
      <c r="R38" s="640">
        <v>
351860</v>
      </c>
      <c r="S38" s="641"/>
      <c r="T38" s="641"/>
      <c r="U38" s="641"/>
      <c r="V38" s="641"/>
      <c r="W38" s="641"/>
      <c r="X38" s="641"/>
      <c r="Y38" s="642"/>
      <c r="Z38" s="677">
        <v>
0.7</v>
      </c>
      <c r="AA38" s="677"/>
      <c r="AB38" s="677"/>
      <c r="AC38" s="677"/>
      <c r="AD38" s="678">
        <v>
321</v>
      </c>
      <c r="AE38" s="678"/>
      <c r="AF38" s="678"/>
      <c r="AG38" s="678"/>
      <c r="AH38" s="678"/>
      <c r="AI38" s="678"/>
      <c r="AJ38" s="678"/>
      <c r="AK38" s="678"/>
      <c r="AL38" s="643">
        <v>
0</v>
      </c>
      <c r="AM38" s="644"/>
      <c r="AN38" s="644"/>
      <c r="AO38" s="679"/>
      <c r="AQ38" s="680" t="s">
        <v>
344</v>
      </c>
      <c r="AR38" s="681"/>
      <c r="AS38" s="681"/>
      <c r="AT38" s="681"/>
      <c r="AU38" s="681"/>
      <c r="AV38" s="681"/>
      <c r="AW38" s="681"/>
      <c r="AX38" s="681"/>
      <c r="AY38" s="682"/>
      <c r="AZ38" s="640">
        <v>
60718</v>
      </c>
      <c r="BA38" s="641"/>
      <c r="BB38" s="641"/>
      <c r="BC38" s="641"/>
      <c r="BD38" s="659"/>
      <c r="BE38" s="659"/>
      <c r="BF38" s="683"/>
      <c r="BG38" s="673" t="s">
        <v>
345</v>
      </c>
      <c r="BH38" s="674"/>
      <c r="BI38" s="674"/>
      <c r="BJ38" s="674"/>
      <c r="BK38" s="674"/>
      <c r="BL38" s="674"/>
      <c r="BM38" s="674"/>
      <c r="BN38" s="674"/>
      <c r="BO38" s="674"/>
      <c r="BP38" s="674"/>
      <c r="BQ38" s="674"/>
      <c r="BR38" s="674"/>
      <c r="BS38" s="674"/>
      <c r="BT38" s="674"/>
      <c r="BU38" s="675"/>
      <c r="BV38" s="640">
        <v>
15807</v>
      </c>
      <c r="BW38" s="641"/>
      <c r="BX38" s="641"/>
      <c r="BY38" s="641"/>
      <c r="BZ38" s="641"/>
      <c r="CA38" s="641"/>
      <c r="CB38" s="684"/>
      <c r="CD38" s="673" t="s">
        <v>
346</v>
      </c>
      <c r="CE38" s="674"/>
      <c r="CF38" s="674"/>
      <c r="CG38" s="674"/>
      <c r="CH38" s="674"/>
      <c r="CI38" s="674"/>
      <c r="CJ38" s="674"/>
      <c r="CK38" s="674"/>
      <c r="CL38" s="674"/>
      <c r="CM38" s="674"/>
      <c r="CN38" s="674"/>
      <c r="CO38" s="674"/>
      <c r="CP38" s="674"/>
      <c r="CQ38" s="675"/>
      <c r="CR38" s="640">
        <v>
3848298</v>
      </c>
      <c r="CS38" s="641"/>
      <c r="CT38" s="641"/>
      <c r="CU38" s="641"/>
      <c r="CV38" s="641"/>
      <c r="CW38" s="641"/>
      <c r="CX38" s="641"/>
      <c r="CY38" s="642"/>
      <c r="CZ38" s="643">
        <v>
8.6</v>
      </c>
      <c r="DA38" s="661"/>
      <c r="DB38" s="661"/>
      <c r="DC38" s="662"/>
      <c r="DD38" s="646">
        <v>
3399609</v>
      </c>
      <c r="DE38" s="641"/>
      <c r="DF38" s="641"/>
      <c r="DG38" s="641"/>
      <c r="DH38" s="641"/>
      <c r="DI38" s="641"/>
      <c r="DJ38" s="641"/>
      <c r="DK38" s="642"/>
      <c r="DL38" s="646">
        <v>
2854374</v>
      </c>
      <c r="DM38" s="641"/>
      <c r="DN38" s="641"/>
      <c r="DO38" s="641"/>
      <c r="DP38" s="641"/>
      <c r="DQ38" s="641"/>
      <c r="DR38" s="641"/>
      <c r="DS38" s="641"/>
      <c r="DT38" s="641"/>
      <c r="DU38" s="641"/>
      <c r="DV38" s="642"/>
      <c r="DW38" s="643">
        <v>
12.5</v>
      </c>
      <c r="DX38" s="661"/>
      <c r="DY38" s="661"/>
      <c r="DZ38" s="661"/>
      <c r="EA38" s="661"/>
      <c r="EB38" s="661"/>
      <c r="EC38" s="676"/>
    </row>
    <row r="39" spans="2:133" ht="11.25" customHeight="1" x14ac:dyDescent="0.15">
      <c r="B39" s="637" t="s">
        <v>
347</v>
      </c>
      <c r="C39" s="638"/>
      <c r="D39" s="638"/>
      <c r="E39" s="638"/>
      <c r="F39" s="638"/>
      <c r="G39" s="638"/>
      <c r="H39" s="638"/>
      <c r="I39" s="638"/>
      <c r="J39" s="638"/>
      <c r="K39" s="638"/>
      <c r="L39" s="638"/>
      <c r="M39" s="638"/>
      <c r="N39" s="638"/>
      <c r="O39" s="638"/>
      <c r="P39" s="638"/>
      <c r="Q39" s="639"/>
      <c r="R39" s="640">
        <v>
1342200</v>
      </c>
      <c r="S39" s="641"/>
      <c r="T39" s="641"/>
      <c r="U39" s="641"/>
      <c r="V39" s="641"/>
      <c r="W39" s="641"/>
      <c r="X39" s="641"/>
      <c r="Y39" s="642"/>
      <c r="Z39" s="677">
        <v>
2.9</v>
      </c>
      <c r="AA39" s="677"/>
      <c r="AB39" s="677"/>
      <c r="AC39" s="677"/>
      <c r="AD39" s="678" t="s">
        <v>
179</v>
      </c>
      <c r="AE39" s="678"/>
      <c r="AF39" s="678"/>
      <c r="AG39" s="678"/>
      <c r="AH39" s="678"/>
      <c r="AI39" s="678"/>
      <c r="AJ39" s="678"/>
      <c r="AK39" s="678"/>
      <c r="AL39" s="643" t="s">
        <v>
179</v>
      </c>
      <c r="AM39" s="644"/>
      <c r="AN39" s="644"/>
      <c r="AO39" s="679"/>
      <c r="AQ39" s="680" t="s">
        <v>
348</v>
      </c>
      <c r="AR39" s="681"/>
      <c r="AS39" s="681"/>
      <c r="AT39" s="681"/>
      <c r="AU39" s="681"/>
      <c r="AV39" s="681"/>
      <c r="AW39" s="681"/>
      <c r="AX39" s="681"/>
      <c r="AY39" s="682"/>
      <c r="AZ39" s="640">
        <v>
10217</v>
      </c>
      <c r="BA39" s="641"/>
      <c r="BB39" s="641"/>
      <c r="BC39" s="641"/>
      <c r="BD39" s="659"/>
      <c r="BE39" s="659"/>
      <c r="BF39" s="683"/>
      <c r="BG39" s="673" t="s">
        <v>
349</v>
      </c>
      <c r="BH39" s="674"/>
      <c r="BI39" s="674"/>
      <c r="BJ39" s="674"/>
      <c r="BK39" s="674"/>
      <c r="BL39" s="674"/>
      <c r="BM39" s="674"/>
      <c r="BN39" s="674"/>
      <c r="BO39" s="674"/>
      <c r="BP39" s="674"/>
      <c r="BQ39" s="674"/>
      <c r="BR39" s="674"/>
      <c r="BS39" s="674"/>
      <c r="BT39" s="674"/>
      <c r="BU39" s="675"/>
      <c r="BV39" s="640">
        <v>
22673</v>
      </c>
      <c r="BW39" s="641"/>
      <c r="BX39" s="641"/>
      <c r="BY39" s="641"/>
      <c r="BZ39" s="641"/>
      <c r="CA39" s="641"/>
      <c r="CB39" s="684"/>
      <c r="CD39" s="673" t="s">
        <v>
350</v>
      </c>
      <c r="CE39" s="674"/>
      <c r="CF39" s="674"/>
      <c r="CG39" s="674"/>
      <c r="CH39" s="674"/>
      <c r="CI39" s="674"/>
      <c r="CJ39" s="674"/>
      <c r="CK39" s="674"/>
      <c r="CL39" s="674"/>
      <c r="CM39" s="674"/>
      <c r="CN39" s="674"/>
      <c r="CO39" s="674"/>
      <c r="CP39" s="674"/>
      <c r="CQ39" s="675"/>
      <c r="CR39" s="640">
        <v>
2028360</v>
      </c>
      <c r="CS39" s="659"/>
      <c r="CT39" s="659"/>
      <c r="CU39" s="659"/>
      <c r="CV39" s="659"/>
      <c r="CW39" s="659"/>
      <c r="CX39" s="659"/>
      <c r="CY39" s="660"/>
      <c r="CZ39" s="643">
        <v>
4.5</v>
      </c>
      <c r="DA39" s="661"/>
      <c r="DB39" s="661"/>
      <c r="DC39" s="662"/>
      <c r="DD39" s="646">
        <v>
1947235</v>
      </c>
      <c r="DE39" s="659"/>
      <c r="DF39" s="659"/>
      <c r="DG39" s="659"/>
      <c r="DH39" s="659"/>
      <c r="DI39" s="659"/>
      <c r="DJ39" s="659"/>
      <c r="DK39" s="660"/>
      <c r="DL39" s="646" t="s">
        <v>
241</v>
      </c>
      <c r="DM39" s="659"/>
      <c r="DN39" s="659"/>
      <c r="DO39" s="659"/>
      <c r="DP39" s="659"/>
      <c r="DQ39" s="659"/>
      <c r="DR39" s="659"/>
      <c r="DS39" s="659"/>
      <c r="DT39" s="659"/>
      <c r="DU39" s="659"/>
      <c r="DV39" s="660"/>
      <c r="DW39" s="643" t="s">
        <v>
179</v>
      </c>
      <c r="DX39" s="661"/>
      <c r="DY39" s="661"/>
      <c r="DZ39" s="661"/>
      <c r="EA39" s="661"/>
      <c r="EB39" s="661"/>
      <c r="EC39" s="676"/>
    </row>
    <row r="40" spans="2:133" ht="11.25" customHeight="1" x14ac:dyDescent="0.15">
      <c r="B40" s="637" t="s">
        <v>
351</v>
      </c>
      <c r="C40" s="638"/>
      <c r="D40" s="638"/>
      <c r="E40" s="638"/>
      <c r="F40" s="638"/>
      <c r="G40" s="638"/>
      <c r="H40" s="638"/>
      <c r="I40" s="638"/>
      <c r="J40" s="638"/>
      <c r="K40" s="638"/>
      <c r="L40" s="638"/>
      <c r="M40" s="638"/>
      <c r="N40" s="638"/>
      <c r="O40" s="638"/>
      <c r="P40" s="638"/>
      <c r="Q40" s="639"/>
      <c r="R40" s="640" t="s">
        <v>
179</v>
      </c>
      <c r="S40" s="641"/>
      <c r="T40" s="641"/>
      <c r="U40" s="641"/>
      <c r="V40" s="641"/>
      <c r="W40" s="641"/>
      <c r="X40" s="641"/>
      <c r="Y40" s="642"/>
      <c r="Z40" s="677" t="s">
        <v>
241</v>
      </c>
      <c r="AA40" s="677"/>
      <c r="AB40" s="677"/>
      <c r="AC40" s="677"/>
      <c r="AD40" s="678" t="s">
        <v>
241</v>
      </c>
      <c r="AE40" s="678"/>
      <c r="AF40" s="678"/>
      <c r="AG40" s="678"/>
      <c r="AH40" s="678"/>
      <c r="AI40" s="678"/>
      <c r="AJ40" s="678"/>
      <c r="AK40" s="678"/>
      <c r="AL40" s="643" t="s">
        <v>
241</v>
      </c>
      <c r="AM40" s="644"/>
      <c r="AN40" s="644"/>
      <c r="AO40" s="679"/>
      <c r="AQ40" s="680" t="s">
        <v>
352</v>
      </c>
      <c r="AR40" s="681"/>
      <c r="AS40" s="681"/>
      <c r="AT40" s="681"/>
      <c r="AU40" s="681"/>
      <c r="AV40" s="681"/>
      <c r="AW40" s="681"/>
      <c r="AX40" s="681"/>
      <c r="AY40" s="682"/>
      <c r="AZ40" s="640">
        <v>
6251</v>
      </c>
      <c r="BA40" s="641"/>
      <c r="BB40" s="641"/>
      <c r="BC40" s="641"/>
      <c r="BD40" s="659"/>
      <c r="BE40" s="659"/>
      <c r="BF40" s="683"/>
      <c r="BG40" s="685" t="s">
        <v>
353</v>
      </c>
      <c r="BH40" s="686"/>
      <c r="BI40" s="686"/>
      <c r="BJ40" s="686"/>
      <c r="BK40" s="686"/>
      <c r="BL40" s="236"/>
      <c r="BM40" s="674" t="s">
        <v>
354</v>
      </c>
      <c r="BN40" s="674"/>
      <c r="BO40" s="674"/>
      <c r="BP40" s="674"/>
      <c r="BQ40" s="674"/>
      <c r="BR40" s="674"/>
      <c r="BS40" s="674"/>
      <c r="BT40" s="674"/>
      <c r="BU40" s="675"/>
      <c r="BV40" s="640">
        <v>
107</v>
      </c>
      <c r="BW40" s="641"/>
      <c r="BX40" s="641"/>
      <c r="BY40" s="641"/>
      <c r="BZ40" s="641"/>
      <c r="CA40" s="641"/>
      <c r="CB40" s="684"/>
      <c r="CD40" s="673" t="s">
        <v>
355</v>
      </c>
      <c r="CE40" s="674"/>
      <c r="CF40" s="674"/>
      <c r="CG40" s="674"/>
      <c r="CH40" s="674"/>
      <c r="CI40" s="674"/>
      <c r="CJ40" s="674"/>
      <c r="CK40" s="674"/>
      <c r="CL40" s="674"/>
      <c r="CM40" s="674"/>
      <c r="CN40" s="674"/>
      <c r="CO40" s="674"/>
      <c r="CP40" s="674"/>
      <c r="CQ40" s="675"/>
      <c r="CR40" s="640">
        <v>
85</v>
      </c>
      <c r="CS40" s="641"/>
      <c r="CT40" s="641"/>
      <c r="CU40" s="641"/>
      <c r="CV40" s="641"/>
      <c r="CW40" s="641"/>
      <c r="CX40" s="641"/>
      <c r="CY40" s="642"/>
      <c r="CZ40" s="643">
        <v>
0</v>
      </c>
      <c r="DA40" s="661"/>
      <c r="DB40" s="661"/>
      <c r="DC40" s="662"/>
      <c r="DD40" s="646">
        <v>
85</v>
      </c>
      <c r="DE40" s="641"/>
      <c r="DF40" s="641"/>
      <c r="DG40" s="641"/>
      <c r="DH40" s="641"/>
      <c r="DI40" s="641"/>
      <c r="DJ40" s="641"/>
      <c r="DK40" s="642"/>
      <c r="DL40" s="646" t="s">
        <v>
179</v>
      </c>
      <c r="DM40" s="641"/>
      <c r="DN40" s="641"/>
      <c r="DO40" s="641"/>
      <c r="DP40" s="641"/>
      <c r="DQ40" s="641"/>
      <c r="DR40" s="641"/>
      <c r="DS40" s="641"/>
      <c r="DT40" s="641"/>
      <c r="DU40" s="641"/>
      <c r="DV40" s="642"/>
      <c r="DW40" s="643" t="s">
        <v>
179</v>
      </c>
      <c r="DX40" s="661"/>
      <c r="DY40" s="661"/>
      <c r="DZ40" s="661"/>
      <c r="EA40" s="661"/>
      <c r="EB40" s="661"/>
      <c r="EC40" s="676"/>
    </row>
    <row r="41" spans="2:133" ht="11.25" customHeight="1" x14ac:dyDescent="0.15">
      <c r="B41" s="637" t="s">
        <v>
356</v>
      </c>
      <c r="C41" s="638"/>
      <c r="D41" s="638"/>
      <c r="E41" s="638"/>
      <c r="F41" s="638"/>
      <c r="G41" s="638"/>
      <c r="H41" s="638"/>
      <c r="I41" s="638"/>
      <c r="J41" s="638"/>
      <c r="K41" s="638"/>
      <c r="L41" s="638"/>
      <c r="M41" s="638"/>
      <c r="N41" s="638"/>
      <c r="O41" s="638"/>
      <c r="P41" s="638"/>
      <c r="Q41" s="639"/>
      <c r="R41" s="640" t="s">
        <v>
241</v>
      </c>
      <c r="S41" s="641"/>
      <c r="T41" s="641"/>
      <c r="U41" s="641"/>
      <c r="V41" s="641"/>
      <c r="W41" s="641"/>
      <c r="X41" s="641"/>
      <c r="Y41" s="642"/>
      <c r="Z41" s="677" t="s">
        <v>
179</v>
      </c>
      <c r="AA41" s="677"/>
      <c r="AB41" s="677"/>
      <c r="AC41" s="677"/>
      <c r="AD41" s="678" t="s">
        <v>
179</v>
      </c>
      <c r="AE41" s="678"/>
      <c r="AF41" s="678"/>
      <c r="AG41" s="678"/>
      <c r="AH41" s="678"/>
      <c r="AI41" s="678"/>
      <c r="AJ41" s="678"/>
      <c r="AK41" s="678"/>
      <c r="AL41" s="643" t="s">
        <v>
241</v>
      </c>
      <c r="AM41" s="644"/>
      <c r="AN41" s="644"/>
      <c r="AO41" s="679"/>
      <c r="AQ41" s="680" t="s">
        <v>
357</v>
      </c>
      <c r="AR41" s="681"/>
      <c r="AS41" s="681"/>
      <c r="AT41" s="681"/>
      <c r="AU41" s="681"/>
      <c r="AV41" s="681"/>
      <c r="AW41" s="681"/>
      <c r="AX41" s="681"/>
      <c r="AY41" s="682"/>
      <c r="AZ41" s="640">
        <v>
1028005</v>
      </c>
      <c r="BA41" s="641"/>
      <c r="BB41" s="641"/>
      <c r="BC41" s="641"/>
      <c r="BD41" s="659"/>
      <c r="BE41" s="659"/>
      <c r="BF41" s="683"/>
      <c r="BG41" s="685"/>
      <c r="BH41" s="686"/>
      <c r="BI41" s="686"/>
      <c r="BJ41" s="686"/>
      <c r="BK41" s="686"/>
      <c r="BL41" s="236"/>
      <c r="BM41" s="674" t="s">
        <v>
358</v>
      </c>
      <c r="BN41" s="674"/>
      <c r="BO41" s="674"/>
      <c r="BP41" s="674"/>
      <c r="BQ41" s="674"/>
      <c r="BR41" s="674"/>
      <c r="BS41" s="674"/>
      <c r="BT41" s="674"/>
      <c r="BU41" s="675"/>
      <c r="BV41" s="640" t="s">
        <v>
241</v>
      </c>
      <c r="BW41" s="641"/>
      <c r="BX41" s="641"/>
      <c r="BY41" s="641"/>
      <c r="BZ41" s="641"/>
      <c r="CA41" s="641"/>
      <c r="CB41" s="684"/>
      <c r="CD41" s="673" t="s">
        <v>
359</v>
      </c>
      <c r="CE41" s="674"/>
      <c r="CF41" s="674"/>
      <c r="CG41" s="674"/>
      <c r="CH41" s="674"/>
      <c r="CI41" s="674"/>
      <c r="CJ41" s="674"/>
      <c r="CK41" s="674"/>
      <c r="CL41" s="674"/>
      <c r="CM41" s="674"/>
      <c r="CN41" s="674"/>
      <c r="CO41" s="674"/>
      <c r="CP41" s="674"/>
      <c r="CQ41" s="675"/>
      <c r="CR41" s="640" t="s">
        <v>
179</v>
      </c>
      <c r="CS41" s="659"/>
      <c r="CT41" s="659"/>
      <c r="CU41" s="659"/>
      <c r="CV41" s="659"/>
      <c r="CW41" s="659"/>
      <c r="CX41" s="659"/>
      <c r="CY41" s="660"/>
      <c r="CZ41" s="643" t="s">
        <v>
241</v>
      </c>
      <c r="DA41" s="661"/>
      <c r="DB41" s="661"/>
      <c r="DC41" s="662"/>
      <c r="DD41" s="646" t="s">
        <v>
241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
360</v>
      </c>
      <c r="C42" s="622"/>
      <c r="D42" s="622"/>
      <c r="E42" s="622"/>
      <c r="F42" s="622"/>
      <c r="G42" s="622"/>
      <c r="H42" s="622"/>
      <c r="I42" s="622"/>
      <c r="J42" s="622"/>
      <c r="K42" s="622"/>
      <c r="L42" s="622"/>
      <c r="M42" s="622"/>
      <c r="N42" s="622"/>
      <c r="O42" s="622"/>
      <c r="P42" s="622"/>
      <c r="Q42" s="623"/>
      <c r="R42" s="624">
        <v>
46998282</v>
      </c>
      <c r="S42" s="663"/>
      <c r="T42" s="663"/>
      <c r="U42" s="663"/>
      <c r="V42" s="663"/>
      <c r="W42" s="663"/>
      <c r="X42" s="663"/>
      <c r="Y42" s="665"/>
      <c r="Z42" s="666">
        <v>
100</v>
      </c>
      <c r="AA42" s="666"/>
      <c r="AB42" s="666"/>
      <c r="AC42" s="666"/>
      <c r="AD42" s="667">
        <v>
22916689</v>
      </c>
      <c r="AE42" s="667"/>
      <c r="AF42" s="667"/>
      <c r="AG42" s="667"/>
      <c r="AH42" s="667"/>
      <c r="AI42" s="667"/>
      <c r="AJ42" s="667"/>
      <c r="AK42" s="667"/>
      <c r="AL42" s="627">
        <v>
100</v>
      </c>
      <c r="AM42" s="668"/>
      <c r="AN42" s="668"/>
      <c r="AO42" s="669"/>
      <c r="AQ42" s="670" t="s">
        <v>
361</v>
      </c>
      <c r="AR42" s="671"/>
      <c r="AS42" s="671"/>
      <c r="AT42" s="671"/>
      <c r="AU42" s="671"/>
      <c r="AV42" s="671"/>
      <c r="AW42" s="671"/>
      <c r="AX42" s="671"/>
      <c r="AY42" s="672"/>
      <c r="AZ42" s="624">
        <v>
2406102</v>
      </c>
      <c r="BA42" s="663"/>
      <c r="BB42" s="663"/>
      <c r="BC42" s="663"/>
      <c r="BD42" s="625"/>
      <c r="BE42" s="625"/>
      <c r="BF42" s="689"/>
      <c r="BG42" s="687"/>
      <c r="BH42" s="688"/>
      <c r="BI42" s="688"/>
      <c r="BJ42" s="688"/>
      <c r="BK42" s="688"/>
      <c r="BL42" s="237"/>
      <c r="BM42" s="690" t="s">
        <v>
362</v>
      </c>
      <c r="BN42" s="690"/>
      <c r="BO42" s="690"/>
      <c r="BP42" s="690"/>
      <c r="BQ42" s="690"/>
      <c r="BR42" s="690"/>
      <c r="BS42" s="690"/>
      <c r="BT42" s="690"/>
      <c r="BU42" s="691"/>
      <c r="BV42" s="624">
        <v>
277</v>
      </c>
      <c r="BW42" s="663"/>
      <c r="BX42" s="663"/>
      <c r="BY42" s="663"/>
      <c r="BZ42" s="663"/>
      <c r="CA42" s="663"/>
      <c r="CB42" s="664"/>
      <c r="CD42" s="637" t="s">
        <v>
363</v>
      </c>
      <c r="CE42" s="638"/>
      <c r="CF42" s="638"/>
      <c r="CG42" s="638"/>
      <c r="CH42" s="638"/>
      <c r="CI42" s="638"/>
      <c r="CJ42" s="638"/>
      <c r="CK42" s="638"/>
      <c r="CL42" s="638"/>
      <c r="CM42" s="638"/>
      <c r="CN42" s="638"/>
      <c r="CO42" s="638"/>
      <c r="CP42" s="638"/>
      <c r="CQ42" s="639"/>
      <c r="CR42" s="640">
        <v>
4642017</v>
      </c>
      <c r="CS42" s="641"/>
      <c r="CT42" s="641"/>
      <c r="CU42" s="641"/>
      <c r="CV42" s="641"/>
      <c r="CW42" s="641"/>
      <c r="CX42" s="641"/>
      <c r="CY42" s="642"/>
      <c r="CZ42" s="643">
        <v>
10.4</v>
      </c>
      <c r="DA42" s="644"/>
      <c r="DB42" s="644"/>
      <c r="DC42" s="645"/>
      <c r="DD42" s="646">
        <v>
398615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
364</v>
      </c>
      <c r="CE43" s="638"/>
      <c r="CF43" s="638"/>
      <c r="CG43" s="638"/>
      <c r="CH43" s="638"/>
      <c r="CI43" s="638"/>
      <c r="CJ43" s="638"/>
      <c r="CK43" s="638"/>
      <c r="CL43" s="638"/>
      <c r="CM43" s="638"/>
      <c r="CN43" s="638"/>
      <c r="CO43" s="638"/>
      <c r="CP43" s="638"/>
      <c r="CQ43" s="639"/>
      <c r="CR43" s="640">
        <v>
73174</v>
      </c>
      <c r="CS43" s="659"/>
      <c r="CT43" s="659"/>
      <c r="CU43" s="659"/>
      <c r="CV43" s="659"/>
      <c r="CW43" s="659"/>
      <c r="CX43" s="659"/>
      <c r="CY43" s="660"/>
      <c r="CZ43" s="643">
        <v>
0.2</v>
      </c>
      <c r="DA43" s="661"/>
      <c r="DB43" s="661"/>
      <c r="DC43" s="662"/>
      <c r="DD43" s="646">
        <v>
65230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
312</v>
      </c>
      <c r="CE44" s="654"/>
      <c r="CF44" s="637" t="s">
        <v>
365</v>
      </c>
      <c r="CG44" s="638"/>
      <c r="CH44" s="638"/>
      <c r="CI44" s="638"/>
      <c r="CJ44" s="638"/>
      <c r="CK44" s="638"/>
      <c r="CL44" s="638"/>
      <c r="CM44" s="638"/>
      <c r="CN44" s="638"/>
      <c r="CO44" s="638"/>
      <c r="CP44" s="638"/>
      <c r="CQ44" s="639"/>
      <c r="CR44" s="640">
        <v>
4642017</v>
      </c>
      <c r="CS44" s="641"/>
      <c r="CT44" s="641"/>
      <c r="CU44" s="641"/>
      <c r="CV44" s="641"/>
      <c r="CW44" s="641"/>
      <c r="CX44" s="641"/>
      <c r="CY44" s="642"/>
      <c r="CZ44" s="643">
        <v>
10.4</v>
      </c>
      <c r="DA44" s="644"/>
      <c r="DB44" s="644"/>
      <c r="DC44" s="645"/>
      <c r="DD44" s="646">
        <v>
398615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
366</v>
      </c>
      <c r="CG45" s="638"/>
      <c r="CH45" s="638"/>
      <c r="CI45" s="638"/>
      <c r="CJ45" s="638"/>
      <c r="CK45" s="638"/>
      <c r="CL45" s="638"/>
      <c r="CM45" s="638"/>
      <c r="CN45" s="638"/>
      <c r="CO45" s="638"/>
      <c r="CP45" s="638"/>
      <c r="CQ45" s="639"/>
      <c r="CR45" s="640">
        <v>
2273815</v>
      </c>
      <c r="CS45" s="659"/>
      <c r="CT45" s="659"/>
      <c r="CU45" s="659"/>
      <c r="CV45" s="659"/>
      <c r="CW45" s="659"/>
      <c r="CX45" s="659"/>
      <c r="CY45" s="660"/>
      <c r="CZ45" s="643">
        <v>
5.0999999999999996</v>
      </c>
      <c r="DA45" s="661"/>
      <c r="DB45" s="661"/>
      <c r="DC45" s="662"/>
      <c r="DD45" s="646">
        <v>
61574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
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
368</v>
      </c>
      <c r="CG46" s="638"/>
      <c r="CH46" s="638"/>
      <c r="CI46" s="638"/>
      <c r="CJ46" s="638"/>
      <c r="CK46" s="638"/>
      <c r="CL46" s="638"/>
      <c r="CM46" s="638"/>
      <c r="CN46" s="638"/>
      <c r="CO46" s="638"/>
      <c r="CP46" s="638"/>
      <c r="CQ46" s="639"/>
      <c r="CR46" s="640">
        <v>
2368202</v>
      </c>
      <c r="CS46" s="641"/>
      <c r="CT46" s="641"/>
      <c r="CU46" s="641"/>
      <c r="CV46" s="641"/>
      <c r="CW46" s="641"/>
      <c r="CX46" s="641"/>
      <c r="CY46" s="642"/>
      <c r="CZ46" s="643">
        <v>
5.3</v>
      </c>
      <c r="DA46" s="644"/>
      <c r="DB46" s="644"/>
      <c r="DC46" s="645"/>
      <c r="DD46" s="646">
        <v>
337041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
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
370</v>
      </c>
      <c r="CG47" s="638"/>
      <c r="CH47" s="638"/>
      <c r="CI47" s="638"/>
      <c r="CJ47" s="638"/>
      <c r="CK47" s="638"/>
      <c r="CL47" s="638"/>
      <c r="CM47" s="638"/>
      <c r="CN47" s="638"/>
      <c r="CO47" s="638"/>
      <c r="CP47" s="638"/>
      <c r="CQ47" s="639"/>
      <c r="CR47" s="640" t="s">
        <v>
179</v>
      </c>
      <c r="CS47" s="659"/>
      <c r="CT47" s="659"/>
      <c r="CU47" s="659"/>
      <c r="CV47" s="659"/>
      <c r="CW47" s="659"/>
      <c r="CX47" s="659"/>
      <c r="CY47" s="660"/>
      <c r="CZ47" s="643" t="s">
        <v>
179</v>
      </c>
      <c r="DA47" s="661"/>
      <c r="DB47" s="661"/>
      <c r="DC47" s="662"/>
      <c r="DD47" s="646" t="s">
        <v>
179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
371</v>
      </c>
      <c r="CD48" s="657"/>
      <c r="CE48" s="658"/>
      <c r="CF48" s="637" t="s">
        <v>
372</v>
      </c>
      <c r="CG48" s="638"/>
      <c r="CH48" s="638"/>
      <c r="CI48" s="638"/>
      <c r="CJ48" s="638"/>
      <c r="CK48" s="638"/>
      <c r="CL48" s="638"/>
      <c r="CM48" s="638"/>
      <c r="CN48" s="638"/>
      <c r="CO48" s="638"/>
      <c r="CP48" s="638"/>
      <c r="CQ48" s="639"/>
      <c r="CR48" s="640" t="s">
        <v>
179</v>
      </c>
      <c r="CS48" s="641"/>
      <c r="CT48" s="641"/>
      <c r="CU48" s="641"/>
      <c r="CV48" s="641"/>
      <c r="CW48" s="641"/>
      <c r="CX48" s="641"/>
      <c r="CY48" s="642"/>
      <c r="CZ48" s="643" t="s">
        <v>
241</v>
      </c>
      <c r="DA48" s="644"/>
      <c r="DB48" s="644"/>
      <c r="DC48" s="645"/>
      <c r="DD48" s="646" t="s">
        <v>
179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
373</v>
      </c>
      <c r="CE49" s="622"/>
      <c r="CF49" s="622"/>
      <c r="CG49" s="622"/>
      <c r="CH49" s="622"/>
      <c r="CI49" s="622"/>
      <c r="CJ49" s="622"/>
      <c r="CK49" s="622"/>
      <c r="CL49" s="622"/>
      <c r="CM49" s="622"/>
      <c r="CN49" s="622"/>
      <c r="CO49" s="622"/>
      <c r="CP49" s="622"/>
      <c r="CQ49" s="623"/>
      <c r="CR49" s="624">
        <v>
44760300</v>
      </c>
      <c r="CS49" s="625"/>
      <c r="CT49" s="625"/>
      <c r="CU49" s="625"/>
      <c r="CV49" s="625"/>
      <c r="CW49" s="625"/>
      <c r="CX49" s="625"/>
      <c r="CY49" s="626"/>
      <c r="CZ49" s="627">
        <v>
100</v>
      </c>
      <c r="DA49" s="628"/>
      <c r="DB49" s="628"/>
      <c r="DC49" s="629"/>
      <c r="DD49" s="630">
        <v>
26098417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g91CMBsjQBvWxuRj6brOwdsBXp0CLAtKqykVK+pTSgEY9kx3kuvo7Eah2PVtDkK6NxvZEMFwI7DPhJOKa0mJmw==" saltValue="A1cYEsUnNDvpshzGBbWV8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
375</v>
      </c>
      <c r="DK2" s="1166"/>
      <c r="DL2" s="1166"/>
      <c r="DM2" s="1166"/>
      <c r="DN2" s="1166"/>
      <c r="DO2" s="1167"/>
      <c r="DP2" s="250"/>
      <c r="DQ2" s="1165" t="s">
        <v>
376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
377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
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
379</v>
      </c>
      <c r="B5" s="1051"/>
      <c r="C5" s="1051"/>
      <c r="D5" s="1051"/>
      <c r="E5" s="1051"/>
      <c r="F5" s="1051"/>
      <c r="G5" s="1051"/>
      <c r="H5" s="1051"/>
      <c r="I5" s="1051"/>
      <c r="J5" s="1051"/>
      <c r="K5" s="1051"/>
      <c r="L5" s="1051"/>
      <c r="M5" s="1051"/>
      <c r="N5" s="1051"/>
      <c r="O5" s="1051"/>
      <c r="P5" s="1052"/>
      <c r="Q5" s="1056" t="s">
        <v>
380</v>
      </c>
      <c r="R5" s="1057"/>
      <c r="S5" s="1057"/>
      <c r="T5" s="1057"/>
      <c r="U5" s="1058"/>
      <c r="V5" s="1056" t="s">
        <v>
381</v>
      </c>
      <c r="W5" s="1057"/>
      <c r="X5" s="1057"/>
      <c r="Y5" s="1057"/>
      <c r="Z5" s="1058"/>
      <c r="AA5" s="1056" t="s">
        <v>
382</v>
      </c>
      <c r="AB5" s="1057"/>
      <c r="AC5" s="1057"/>
      <c r="AD5" s="1057"/>
      <c r="AE5" s="1057"/>
      <c r="AF5" s="1168" t="s">
        <v>
383</v>
      </c>
      <c r="AG5" s="1057"/>
      <c r="AH5" s="1057"/>
      <c r="AI5" s="1057"/>
      <c r="AJ5" s="1072"/>
      <c r="AK5" s="1057" t="s">
        <v>
384</v>
      </c>
      <c r="AL5" s="1057"/>
      <c r="AM5" s="1057"/>
      <c r="AN5" s="1057"/>
      <c r="AO5" s="1058"/>
      <c r="AP5" s="1056" t="s">
        <v>
385</v>
      </c>
      <c r="AQ5" s="1057"/>
      <c r="AR5" s="1057"/>
      <c r="AS5" s="1057"/>
      <c r="AT5" s="1058"/>
      <c r="AU5" s="1056" t="s">
        <v>
386</v>
      </c>
      <c r="AV5" s="1057"/>
      <c r="AW5" s="1057"/>
      <c r="AX5" s="1057"/>
      <c r="AY5" s="1072"/>
      <c r="AZ5" s="257"/>
      <c r="BA5" s="257"/>
      <c r="BB5" s="257"/>
      <c r="BC5" s="257"/>
      <c r="BD5" s="257"/>
      <c r="BE5" s="258"/>
      <c r="BF5" s="258"/>
      <c r="BG5" s="258"/>
      <c r="BH5" s="258"/>
      <c r="BI5" s="258"/>
      <c r="BJ5" s="258"/>
      <c r="BK5" s="258"/>
      <c r="BL5" s="258"/>
      <c r="BM5" s="258"/>
      <c r="BN5" s="258"/>
      <c r="BO5" s="258"/>
      <c r="BP5" s="258"/>
      <c r="BQ5" s="1050" t="s">
        <v>
387</v>
      </c>
      <c r="BR5" s="1051"/>
      <c r="BS5" s="1051"/>
      <c r="BT5" s="1051"/>
      <c r="BU5" s="1051"/>
      <c r="BV5" s="1051"/>
      <c r="BW5" s="1051"/>
      <c r="BX5" s="1051"/>
      <c r="BY5" s="1051"/>
      <c r="BZ5" s="1051"/>
      <c r="CA5" s="1051"/>
      <c r="CB5" s="1051"/>
      <c r="CC5" s="1051"/>
      <c r="CD5" s="1051"/>
      <c r="CE5" s="1051"/>
      <c r="CF5" s="1051"/>
      <c r="CG5" s="1052"/>
      <c r="CH5" s="1056" t="s">
        <v>
388</v>
      </c>
      <c r="CI5" s="1057"/>
      <c r="CJ5" s="1057"/>
      <c r="CK5" s="1057"/>
      <c r="CL5" s="1058"/>
      <c r="CM5" s="1056" t="s">
        <v>
389</v>
      </c>
      <c r="CN5" s="1057"/>
      <c r="CO5" s="1057"/>
      <c r="CP5" s="1057"/>
      <c r="CQ5" s="1058"/>
      <c r="CR5" s="1056" t="s">
        <v>
390</v>
      </c>
      <c r="CS5" s="1057"/>
      <c r="CT5" s="1057"/>
      <c r="CU5" s="1057"/>
      <c r="CV5" s="1058"/>
      <c r="CW5" s="1056" t="s">
        <v>
391</v>
      </c>
      <c r="CX5" s="1057"/>
      <c r="CY5" s="1057"/>
      <c r="CZ5" s="1057"/>
      <c r="DA5" s="1058"/>
      <c r="DB5" s="1056" t="s">
        <v>
392</v>
      </c>
      <c r="DC5" s="1057"/>
      <c r="DD5" s="1057"/>
      <c r="DE5" s="1057"/>
      <c r="DF5" s="1058"/>
      <c r="DG5" s="1153" t="s">
        <v>
393</v>
      </c>
      <c r="DH5" s="1154"/>
      <c r="DI5" s="1154"/>
      <c r="DJ5" s="1154"/>
      <c r="DK5" s="1155"/>
      <c r="DL5" s="1153" t="s">
        <v>
394</v>
      </c>
      <c r="DM5" s="1154"/>
      <c r="DN5" s="1154"/>
      <c r="DO5" s="1154"/>
      <c r="DP5" s="1155"/>
      <c r="DQ5" s="1056" t="s">
        <v>
395</v>
      </c>
      <c r="DR5" s="1057"/>
      <c r="DS5" s="1057"/>
      <c r="DT5" s="1057"/>
      <c r="DU5" s="1058"/>
      <c r="DV5" s="1056" t="s">
        <v>
386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
1</v>
      </c>
      <c r="B7" s="1105" t="s">
        <v>
396</v>
      </c>
      <c r="C7" s="1106"/>
      <c r="D7" s="1106"/>
      <c r="E7" s="1106"/>
      <c r="F7" s="1106"/>
      <c r="G7" s="1106"/>
      <c r="H7" s="1106"/>
      <c r="I7" s="1106"/>
      <c r="J7" s="1106"/>
      <c r="K7" s="1106"/>
      <c r="L7" s="1106"/>
      <c r="M7" s="1106"/>
      <c r="N7" s="1106"/>
      <c r="O7" s="1106"/>
      <c r="P7" s="1107"/>
      <c r="Q7" s="1159">
        <v>
46998</v>
      </c>
      <c r="R7" s="1160"/>
      <c r="S7" s="1160"/>
      <c r="T7" s="1160"/>
      <c r="U7" s="1160"/>
      <c r="V7" s="1160">
        <v>
44760</v>
      </c>
      <c r="W7" s="1160"/>
      <c r="X7" s="1160"/>
      <c r="Y7" s="1160"/>
      <c r="Z7" s="1160"/>
      <c r="AA7" s="1160">
        <v>
2238</v>
      </c>
      <c r="AB7" s="1160"/>
      <c r="AC7" s="1160"/>
      <c r="AD7" s="1160"/>
      <c r="AE7" s="1161"/>
      <c r="AF7" s="1162">
        <v>
2225</v>
      </c>
      <c r="AG7" s="1163"/>
      <c r="AH7" s="1163"/>
      <c r="AI7" s="1163"/>
      <c r="AJ7" s="1164"/>
      <c r="AK7" s="1146">
        <v>
1881</v>
      </c>
      <c r="AL7" s="1147"/>
      <c r="AM7" s="1147"/>
      <c r="AN7" s="1147"/>
      <c r="AO7" s="1147"/>
      <c r="AP7" s="1147">
        <v>
20636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
1</v>
      </c>
      <c r="BR7" s="261"/>
      <c r="BS7" s="1150" t="s">
        <v>
584</v>
      </c>
      <c r="BT7" s="1151"/>
      <c r="BU7" s="1151"/>
      <c r="BV7" s="1151"/>
      <c r="BW7" s="1151"/>
      <c r="BX7" s="1151"/>
      <c r="BY7" s="1151"/>
      <c r="BZ7" s="1151"/>
      <c r="CA7" s="1151"/>
      <c r="CB7" s="1151"/>
      <c r="CC7" s="1151"/>
      <c r="CD7" s="1151"/>
      <c r="CE7" s="1151"/>
      <c r="CF7" s="1151"/>
      <c r="CG7" s="1152"/>
      <c r="CH7" s="1143">
        <v>
-5</v>
      </c>
      <c r="CI7" s="1144"/>
      <c r="CJ7" s="1144"/>
      <c r="CK7" s="1144"/>
      <c r="CL7" s="1145"/>
      <c r="CM7" s="1143">
        <v>
18</v>
      </c>
      <c r="CN7" s="1144"/>
      <c r="CO7" s="1144"/>
      <c r="CP7" s="1144"/>
      <c r="CQ7" s="1145"/>
      <c r="CR7" s="1143">
        <v>
5</v>
      </c>
      <c r="CS7" s="1144"/>
      <c r="CT7" s="1144"/>
      <c r="CU7" s="1144"/>
      <c r="CV7" s="1145"/>
      <c r="CW7" s="1143">
        <v>
9</v>
      </c>
      <c r="CX7" s="1144"/>
      <c r="CY7" s="1144"/>
      <c r="CZ7" s="1144"/>
      <c r="DA7" s="1145"/>
      <c r="DB7" s="1143" t="s">
        <v>
591</v>
      </c>
      <c r="DC7" s="1144"/>
      <c r="DD7" s="1144"/>
      <c r="DE7" s="1144"/>
      <c r="DF7" s="1145"/>
      <c r="DG7" s="1143" t="s">
        <v>
591</v>
      </c>
      <c r="DH7" s="1144"/>
      <c r="DI7" s="1144"/>
      <c r="DJ7" s="1144"/>
      <c r="DK7" s="1145"/>
      <c r="DL7" s="1143" t="s">
        <v>
591</v>
      </c>
      <c r="DM7" s="1144"/>
      <c r="DN7" s="1144"/>
      <c r="DO7" s="1144"/>
      <c r="DP7" s="1145"/>
      <c r="DQ7" s="1143" t="s">
        <v>
591</v>
      </c>
      <c r="DR7" s="1144"/>
      <c r="DS7" s="1144"/>
      <c r="DT7" s="1144"/>
      <c r="DU7" s="1145"/>
      <c r="DV7" s="1170"/>
      <c r="DW7" s="1171"/>
      <c r="DX7" s="1171"/>
      <c r="DY7" s="1171"/>
      <c r="DZ7" s="1172"/>
      <c r="EA7" s="255"/>
    </row>
    <row r="8" spans="1:131" s="256" customFormat="1" ht="26.25" customHeight="1" x14ac:dyDescent="0.15">
      <c r="A8" s="262">
        <v>
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
2</v>
      </c>
      <c r="BR8" s="264" t="s">
        <v>
592</v>
      </c>
      <c r="BS8" s="1069" t="s">
        <v>
585</v>
      </c>
      <c r="BT8" s="1070"/>
      <c r="BU8" s="1070"/>
      <c r="BV8" s="1070"/>
      <c r="BW8" s="1070"/>
      <c r="BX8" s="1070"/>
      <c r="BY8" s="1070"/>
      <c r="BZ8" s="1070"/>
      <c r="CA8" s="1070"/>
      <c r="CB8" s="1070"/>
      <c r="CC8" s="1070"/>
      <c r="CD8" s="1070"/>
      <c r="CE8" s="1070"/>
      <c r="CF8" s="1070"/>
      <c r="CG8" s="1071"/>
      <c r="CH8" s="1044">
        <v>
0</v>
      </c>
      <c r="CI8" s="1045"/>
      <c r="CJ8" s="1045"/>
      <c r="CK8" s="1045"/>
      <c r="CL8" s="1046"/>
      <c r="CM8" s="1044">
        <v>
501</v>
      </c>
      <c r="CN8" s="1045"/>
      <c r="CO8" s="1045"/>
      <c r="CP8" s="1045"/>
      <c r="CQ8" s="1046"/>
      <c r="CR8" s="1044">
        <v>
5</v>
      </c>
      <c r="CS8" s="1045"/>
      <c r="CT8" s="1045"/>
      <c r="CU8" s="1045"/>
      <c r="CV8" s="1046"/>
      <c r="CW8" s="1044">
        <v>
19</v>
      </c>
      <c r="CX8" s="1045"/>
      <c r="CY8" s="1045"/>
      <c r="CZ8" s="1045"/>
      <c r="DA8" s="1046"/>
      <c r="DB8" s="1044" t="s">
        <v>
591</v>
      </c>
      <c r="DC8" s="1045"/>
      <c r="DD8" s="1045"/>
      <c r="DE8" s="1045"/>
      <c r="DF8" s="1046"/>
      <c r="DG8" s="1044">
        <v>
666</v>
      </c>
      <c r="DH8" s="1045"/>
      <c r="DI8" s="1045"/>
      <c r="DJ8" s="1045"/>
      <c r="DK8" s="1046"/>
      <c r="DL8" s="1044" t="s">
        <v>
591</v>
      </c>
      <c r="DM8" s="1045"/>
      <c r="DN8" s="1045"/>
      <c r="DO8" s="1045"/>
      <c r="DP8" s="1046"/>
      <c r="DQ8" s="1044" t="s">
        <v>
591</v>
      </c>
      <c r="DR8" s="1045"/>
      <c r="DS8" s="1045"/>
      <c r="DT8" s="1045"/>
      <c r="DU8" s="1046"/>
      <c r="DV8" s="1047"/>
      <c r="DW8" s="1048"/>
      <c r="DX8" s="1048"/>
      <c r="DY8" s="1048"/>
      <c r="DZ8" s="1049"/>
      <c r="EA8" s="255"/>
    </row>
    <row r="9" spans="1:131" s="256" customFormat="1" ht="26.25" customHeight="1" x14ac:dyDescent="0.15">
      <c r="A9" s="262">
        <v>
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
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
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
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
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
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
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
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
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
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
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
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
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
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
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
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
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
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
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
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
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
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
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
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
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
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
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
397</v>
      </c>
      <c r="BA22" s="1084"/>
      <c r="BB22" s="1084"/>
      <c r="BC22" s="1084"/>
      <c r="BD22" s="1085"/>
      <c r="BE22" s="254"/>
      <c r="BF22" s="254"/>
      <c r="BG22" s="254"/>
      <c r="BH22" s="254"/>
      <c r="BI22" s="254"/>
      <c r="BJ22" s="254"/>
      <c r="BK22" s="254"/>
      <c r="BL22" s="254"/>
      <c r="BM22" s="254"/>
      <c r="BN22" s="254"/>
      <c r="BO22" s="254"/>
      <c r="BP22" s="254"/>
      <c r="BQ22" s="263">
        <v>
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
398</v>
      </c>
      <c r="B23" s="999" t="s">
        <v>
399</v>
      </c>
      <c r="C23" s="1000"/>
      <c r="D23" s="1000"/>
      <c r="E23" s="1000"/>
      <c r="F23" s="1000"/>
      <c r="G23" s="1000"/>
      <c r="H23" s="1000"/>
      <c r="I23" s="1000"/>
      <c r="J23" s="1000"/>
      <c r="K23" s="1000"/>
      <c r="L23" s="1000"/>
      <c r="M23" s="1000"/>
      <c r="N23" s="1000"/>
      <c r="O23" s="1000"/>
      <c r="P23" s="1001"/>
      <c r="Q23" s="1123">
        <v>
46998</v>
      </c>
      <c r="R23" s="1124"/>
      <c r="S23" s="1124"/>
      <c r="T23" s="1124"/>
      <c r="U23" s="1124"/>
      <c r="V23" s="1124">
        <v>
44760</v>
      </c>
      <c r="W23" s="1124"/>
      <c r="X23" s="1124"/>
      <c r="Y23" s="1124"/>
      <c r="Z23" s="1124"/>
      <c r="AA23" s="1124">
        <v>
2238</v>
      </c>
      <c r="AB23" s="1124"/>
      <c r="AC23" s="1124"/>
      <c r="AD23" s="1124"/>
      <c r="AE23" s="1125"/>
      <c r="AF23" s="1126">
        <v>
2225</v>
      </c>
      <c r="AG23" s="1124"/>
      <c r="AH23" s="1124"/>
      <c r="AI23" s="1124"/>
      <c r="AJ23" s="1127"/>
      <c r="AK23" s="1128"/>
      <c r="AL23" s="1129"/>
      <c r="AM23" s="1129"/>
      <c r="AN23" s="1129"/>
      <c r="AO23" s="1129"/>
      <c r="AP23" s="1124">
        <v>
20636</v>
      </c>
      <c r="AQ23" s="1124"/>
      <c r="AR23" s="1124"/>
      <c r="AS23" s="1124"/>
      <c r="AT23" s="1124"/>
      <c r="AU23" s="1130"/>
      <c r="AV23" s="1130"/>
      <c r="AW23" s="1130"/>
      <c r="AX23" s="1130"/>
      <c r="AY23" s="1131"/>
      <c r="AZ23" s="1120" t="s">
        <v>
178</v>
      </c>
      <c r="BA23" s="1121"/>
      <c r="BB23" s="1121"/>
      <c r="BC23" s="1121"/>
      <c r="BD23" s="1122"/>
      <c r="BE23" s="254"/>
      <c r="BF23" s="254"/>
      <c r="BG23" s="254"/>
      <c r="BH23" s="254"/>
      <c r="BI23" s="254"/>
      <c r="BJ23" s="254"/>
      <c r="BK23" s="254"/>
      <c r="BL23" s="254"/>
      <c r="BM23" s="254"/>
      <c r="BN23" s="254"/>
      <c r="BO23" s="254"/>
      <c r="BP23" s="254"/>
      <c r="BQ23" s="263">
        <v>
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
400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
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
401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
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
379</v>
      </c>
      <c r="B26" s="1051"/>
      <c r="C26" s="1051"/>
      <c r="D26" s="1051"/>
      <c r="E26" s="1051"/>
      <c r="F26" s="1051"/>
      <c r="G26" s="1051"/>
      <c r="H26" s="1051"/>
      <c r="I26" s="1051"/>
      <c r="J26" s="1051"/>
      <c r="K26" s="1051"/>
      <c r="L26" s="1051"/>
      <c r="M26" s="1051"/>
      <c r="N26" s="1051"/>
      <c r="O26" s="1051"/>
      <c r="P26" s="1052"/>
      <c r="Q26" s="1056" t="s">
        <v>
402</v>
      </c>
      <c r="R26" s="1057"/>
      <c r="S26" s="1057"/>
      <c r="T26" s="1057"/>
      <c r="U26" s="1058"/>
      <c r="V26" s="1056" t="s">
        <v>
403</v>
      </c>
      <c r="W26" s="1057"/>
      <c r="X26" s="1057"/>
      <c r="Y26" s="1057"/>
      <c r="Z26" s="1058"/>
      <c r="AA26" s="1056" t="s">
        <v>
404</v>
      </c>
      <c r="AB26" s="1057"/>
      <c r="AC26" s="1057"/>
      <c r="AD26" s="1057"/>
      <c r="AE26" s="1057"/>
      <c r="AF26" s="1114" t="s">
        <v>
405</v>
      </c>
      <c r="AG26" s="1063"/>
      <c r="AH26" s="1063"/>
      <c r="AI26" s="1063"/>
      <c r="AJ26" s="1115"/>
      <c r="AK26" s="1057" t="s">
        <v>
406</v>
      </c>
      <c r="AL26" s="1057"/>
      <c r="AM26" s="1057"/>
      <c r="AN26" s="1057"/>
      <c r="AO26" s="1058"/>
      <c r="AP26" s="1056" t="s">
        <v>
407</v>
      </c>
      <c r="AQ26" s="1057"/>
      <c r="AR26" s="1057"/>
      <c r="AS26" s="1057"/>
      <c r="AT26" s="1058"/>
      <c r="AU26" s="1056" t="s">
        <v>
408</v>
      </c>
      <c r="AV26" s="1057"/>
      <c r="AW26" s="1057"/>
      <c r="AX26" s="1057"/>
      <c r="AY26" s="1058"/>
      <c r="AZ26" s="1056" t="s">
        <v>
409</v>
      </c>
      <c r="BA26" s="1057"/>
      <c r="BB26" s="1057"/>
      <c r="BC26" s="1057"/>
      <c r="BD26" s="1058"/>
      <c r="BE26" s="1056" t="s">
        <v>
386</v>
      </c>
      <c r="BF26" s="1057"/>
      <c r="BG26" s="1057"/>
      <c r="BH26" s="1057"/>
      <c r="BI26" s="1072"/>
      <c r="BJ26" s="253"/>
      <c r="BK26" s="253"/>
      <c r="BL26" s="253"/>
      <c r="BM26" s="253"/>
      <c r="BN26" s="253"/>
      <c r="BO26" s="266"/>
      <c r="BP26" s="266"/>
      <c r="BQ26" s="263">
        <v>
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
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
1</v>
      </c>
      <c r="B28" s="1105" t="s">
        <v>
410</v>
      </c>
      <c r="C28" s="1106"/>
      <c r="D28" s="1106"/>
      <c r="E28" s="1106"/>
      <c r="F28" s="1106"/>
      <c r="G28" s="1106"/>
      <c r="H28" s="1106"/>
      <c r="I28" s="1106"/>
      <c r="J28" s="1106"/>
      <c r="K28" s="1106"/>
      <c r="L28" s="1106"/>
      <c r="M28" s="1106"/>
      <c r="N28" s="1106"/>
      <c r="O28" s="1106"/>
      <c r="P28" s="1107"/>
      <c r="Q28" s="1108">
        <v>
10203</v>
      </c>
      <c r="R28" s="1109"/>
      <c r="S28" s="1109"/>
      <c r="T28" s="1109"/>
      <c r="U28" s="1109"/>
      <c r="V28" s="1109">
        <v>
10159</v>
      </c>
      <c r="W28" s="1109"/>
      <c r="X28" s="1109"/>
      <c r="Y28" s="1109"/>
      <c r="Z28" s="1109"/>
      <c r="AA28" s="1109">
        <v>
44</v>
      </c>
      <c r="AB28" s="1109"/>
      <c r="AC28" s="1109"/>
      <c r="AD28" s="1109"/>
      <c r="AE28" s="1110"/>
      <c r="AF28" s="1111">
        <v>
44</v>
      </c>
      <c r="AG28" s="1109"/>
      <c r="AH28" s="1109"/>
      <c r="AI28" s="1109"/>
      <c r="AJ28" s="1112"/>
      <c r="AK28" s="1113">
        <v>
1028</v>
      </c>
      <c r="AL28" s="1101"/>
      <c r="AM28" s="1101"/>
      <c r="AN28" s="1101"/>
      <c r="AO28" s="1101"/>
      <c r="AP28" s="1101" t="s">
        <v>
591</v>
      </c>
      <c r="AQ28" s="1101"/>
      <c r="AR28" s="1101"/>
      <c r="AS28" s="1101"/>
      <c r="AT28" s="1101"/>
      <c r="AU28" s="1101" t="s">
        <v>
591</v>
      </c>
      <c r="AV28" s="1101"/>
      <c r="AW28" s="1101"/>
      <c r="AX28" s="1101"/>
      <c r="AY28" s="1101"/>
      <c r="AZ28" s="1102" t="s">
        <v>
591</v>
      </c>
      <c r="BA28" s="1102"/>
      <c r="BB28" s="1102"/>
      <c r="BC28" s="1102"/>
      <c r="BD28" s="1102"/>
      <c r="BE28" s="1103"/>
      <c r="BF28" s="1103"/>
      <c r="BG28" s="1103"/>
      <c r="BH28" s="1103"/>
      <c r="BI28" s="1104"/>
      <c r="BJ28" s="253"/>
      <c r="BK28" s="253"/>
      <c r="BL28" s="253"/>
      <c r="BM28" s="253"/>
      <c r="BN28" s="253"/>
      <c r="BO28" s="266"/>
      <c r="BP28" s="266"/>
      <c r="BQ28" s="263">
        <v>
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
2</v>
      </c>
      <c r="B29" s="1086" t="s">
        <v>
411</v>
      </c>
      <c r="C29" s="1087"/>
      <c r="D29" s="1087"/>
      <c r="E29" s="1087"/>
      <c r="F29" s="1087"/>
      <c r="G29" s="1087"/>
      <c r="H29" s="1087"/>
      <c r="I29" s="1087"/>
      <c r="J29" s="1087"/>
      <c r="K29" s="1087"/>
      <c r="L29" s="1087"/>
      <c r="M29" s="1087"/>
      <c r="N29" s="1087"/>
      <c r="O29" s="1087"/>
      <c r="P29" s="1088"/>
      <c r="Q29" s="1098">
        <v>
8199</v>
      </c>
      <c r="R29" s="1099"/>
      <c r="S29" s="1099"/>
      <c r="T29" s="1099"/>
      <c r="U29" s="1099"/>
      <c r="V29" s="1099">
        <v>
8192</v>
      </c>
      <c r="W29" s="1099"/>
      <c r="X29" s="1099"/>
      <c r="Y29" s="1099"/>
      <c r="Z29" s="1099"/>
      <c r="AA29" s="1099">
        <v>
7</v>
      </c>
      <c r="AB29" s="1099"/>
      <c r="AC29" s="1099"/>
      <c r="AD29" s="1099"/>
      <c r="AE29" s="1100"/>
      <c r="AF29" s="1092">
        <v>
7</v>
      </c>
      <c r="AG29" s="1093"/>
      <c r="AH29" s="1093"/>
      <c r="AI29" s="1093"/>
      <c r="AJ29" s="1094"/>
      <c r="AK29" s="1035">
        <v>
1413</v>
      </c>
      <c r="AL29" s="1026"/>
      <c r="AM29" s="1026"/>
      <c r="AN29" s="1026"/>
      <c r="AO29" s="1026"/>
      <c r="AP29" s="1026" t="s">
        <v>
591</v>
      </c>
      <c r="AQ29" s="1026"/>
      <c r="AR29" s="1026"/>
      <c r="AS29" s="1026"/>
      <c r="AT29" s="1026"/>
      <c r="AU29" s="1026" t="s">
        <v>
591</v>
      </c>
      <c r="AV29" s="1026"/>
      <c r="AW29" s="1026"/>
      <c r="AX29" s="1026"/>
      <c r="AY29" s="1026"/>
      <c r="AZ29" s="1097" t="s">
        <v>
591</v>
      </c>
      <c r="BA29" s="1097"/>
      <c r="BB29" s="1097"/>
      <c r="BC29" s="1097"/>
      <c r="BD29" s="1097"/>
      <c r="BE29" s="1081"/>
      <c r="BF29" s="1081"/>
      <c r="BG29" s="1081"/>
      <c r="BH29" s="1081"/>
      <c r="BI29" s="1082"/>
      <c r="BJ29" s="253"/>
      <c r="BK29" s="253"/>
      <c r="BL29" s="253"/>
      <c r="BM29" s="253"/>
      <c r="BN29" s="253"/>
      <c r="BO29" s="266"/>
      <c r="BP29" s="266"/>
      <c r="BQ29" s="263">
        <v>
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
3</v>
      </c>
      <c r="B30" s="1086" t="s">
        <v>
412</v>
      </c>
      <c r="C30" s="1087"/>
      <c r="D30" s="1087"/>
      <c r="E30" s="1087"/>
      <c r="F30" s="1087"/>
      <c r="G30" s="1087"/>
      <c r="H30" s="1087"/>
      <c r="I30" s="1087"/>
      <c r="J30" s="1087"/>
      <c r="K30" s="1087"/>
      <c r="L30" s="1087"/>
      <c r="M30" s="1087"/>
      <c r="N30" s="1087"/>
      <c r="O30" s="1087"/>
      <c r="P30" s="1088"/>
      <c r="Q30" s="1098">
        <v>
2652</v>
      </c>
      <c r="R30" s="1099"/>
      <c r="S30" s="1099"/>
      <c r="T30" s="1099"/>
      <c r="U30" s="1099"/>
      <c r="V30" s="1099">
        <v>
2629</v>
      </c>
      <c r="W30" s="1099"/>
      <c r="X30" s="1099"/>
      <c r="Y30" s="1099"/>
      <c r="Z30" s="1099"/>
      <c r="AA30" s="1099">
        <v>
23</v>
      </c>
      <c r="AB30" s="1099"/>
      <c r="AC30" s="1099"/>
      <c r="AD30" s="1099"/>
      <c r="AE30" s="1100"/>
      <c r="AF30" s="1092">
        <v>
23</v>
      </c>
      <c r="AG30" s="1093"/>
      <c r="AH30" s="1093"/>
      <c r="AI30" s="1093"/>
      <c r="AJ30" s="1094"/>
      <c r="AK30" s="1035">
        <v>
1075</v>
      </c>
      <c r="AL30" s="1026"/>
      <c r="AM30" s="1026"/>
      <c r="AN30" s="1026"/>
      <c r="AO30" s="1026"/>
      <c r="AP30" s="1026" t="s">
        <v>
591</v>
      </c>
      <c r="AQ30" s="1026"/>
      <c r="AR30" s="1026"/>
      <c r="AS30" s="1026"/>
      <c r="AT30" s="1026"/>
      <c r="AU30" s="1026" t="s">
        <v>
591</v>
      </c>
      <c r="AV30" s="1026"/>
      <c r="AW30" s="1026"/>
      <c r="AX30" s="1026"/>
      <c r="AY30" s="1026"/>
      <c r="AZ30" s="1097" t="s">
        <v>
591</v>
      </c>
      <c r="BA30" s="1097"/>
      <c r="BB30" s="1097"/>
      <c r="BC30" s="1097"/>
      <c r="BD30" s="1097"/>
      <c r="BE30" s="1081"/>
      <c r="BF30" s="1081"/>
      <c r="BG30" s="1081"/>
      <c r="BH30" s="1081"/>
      <c r="BI30" s="1082"/>
      <c r="BJ30" s="253"/>
      <c r="BK30" s="253"/>
      <c r="BL30" s="253"/>
      <c r="BM30" s="253"/>
      <c r="BN30" s="253"/>
      <c r="BO30" s="266"/>
      <c r="BP30" s="266"/>
      <c r="BQ30" s="263">
        <v>
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
4</v>
      </c>
      <c r="B31" s="1086" t="s">
        <v>
413</v>
      </c>
      <c r="C31" s="1087"/>
      <c r="D31" s="1087"/>
      <c r="E31" s="1087"/>
      <c r="F31" s="1087"/>
      <c r="G31" s="1087"/>
      <c r="H31" s="1087"/>
      <c r="I31" s="1087"/>
      <c r="J31" s="1087"/>
      <c r="K31" s="1087"/>
      <c r="L31" s="1087"/>
      <c r="M31" s="1087"/>
      <c r="N31" s="1087"/>
      <c r="O31" s="1087"/>
      <c r="P31" s="1088"/>
      <c r="Q31" s="1098">
        <v>
1653</v>
      </c>
      <c r="R31" s="1099"/>
      <c r="S31" s="1099"/>
      <c r="T31" s="1099"/>
      <c r="U31" s="1099"/>
      <c r="V31" s="1099">
        <v>
1216</v>
      </c>
      <c r="W31" s="1099"/>
      <c r="X31" s="1099"/>
      <c r="Y31" s="1099"/>
      <c r="Z31" s="1099"/>
      <c r="AA31" s="1099">
        <v>
437</v>
      </c>
      <c r="AB31" s="1099"/>
      <c r="AC31" s="1099"/>
      <c r="AD31" s="1099"/>
      <c r="AE31" s="1100"/>
      <c r="AF31" s="1092">
        <v>
437</v>
      </c>
      <c r="AG31" s="1093"/>
      <c r="AH31" s="1093"/>
      <c r="AI31" s="1093"/>
      <c r="AJ31" s="1094"/>
      <c r="AK31" s="1035">
        <v>
584</v>
      </c>
      <c r="AL31" s="1026"/>
      <c r="AM31" s="1026"/>
      <c r="AN31" s="1026"/>
      <c r="AO31" s="1026"/>
      <c r="AP31" s="1026">
        <v>
1164</v>
      </c>
      <c r="AQ31" s="1026"/>
      <c r="AR31" s="1026"/>
      <c r="AS31" s="1026"/>
      <c r="AT31" s="1026"/>
      <c r="AU31" s="1026">
        <v>
845</v>
      </c>
      <c r="AV31" s="1026"/>
      <c r="AW31" s="1026"/>
      <c r="AX31" s="1026"/>
      <c r="AY31" s="1026"/>
      <c r="AZ31" s="1097" t="s">
        <v>
591</v>
      </c>
      <c r="BA31" s="1097"/>
      <c r="BB31" s="1097"/>
      <c r="BC31" s="1097"/>
      <c r="BD31" s="1097"/>
      <c r="BE31" s="1081" t="s">
        <v>
414</v>
      </c>
      <c r="BF31" s="1081"/>
      <c r="BG31" s="1081"/>
      <c r="BH31" s="1081"/>
      <c r="BI31" s="1082"/>
      <c r="BJ31" s="253"/>
      <c r="BK31" s="253"/>
      <c r="BL31" s="253"/>
      <c r="BM31" s="253"/>
      <c r="BN31" s="253"/>
      <c r="BO31" s="266"/>
      <c r="BP31" s="266"/>
      <c r="BQ31" s="263">
        <v>
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
5</v>
      </c>
      <c r="B32" s="1086"/>
      <c r="C32" s="1087"/>
      <c r="D32" s="1087"/>
      <c r="E32" s="1087"/>
      <c r="F32" s="1087"/>
      <c r="G32" s="1087"/>
      <c r="H32" s="1087"/>
      <c r="I32" s="1087"/>
      <c r="J32" s="1087"/>
      <c r="K32" s="1087"/>
      <c r="L32" s="1087"/>
      <c r="M32" s="1087"/>
      <c r="N32" s="1087"/>
      <c r="O32" s="1087"/>
      <c r="P32" s="1088"/>
      <c r="Q32" s="1098"/>
      <c r="R32" s="1099"/>
      <c r="S32" s="1099"/>
      <c r="T32" s="1099"/>
      <c r="U32" s="1099"/>
      <c r="V32" s="1099"/>
      <c r="W32" s="1099"/>
      <c r="X32" s="1099"/>
      <c r="Y32" s="1099"/>
      <c r="Z32" s="1099"/>
      <c r="AA32" s="1099"/>
      <c r="AB32" s="1099"/>
      <c r="AC32" s="1099"/>
      <c r="AD32" s="1099"/>
      <c r="AE32" s="1100"/>
      <c r="AF32" s="1092"/>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
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
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
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
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
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
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
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
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
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
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
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
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
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
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
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
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
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
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
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
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
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
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
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
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
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
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
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
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
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
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
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
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
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
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
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
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
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
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
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
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
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
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
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
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
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
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
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
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
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
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
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
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
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
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
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
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
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
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
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
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
415</v>
      </c>
      <c r="BK62" s="1084"/>
      <c r="BL62" s="1084"/>
      <c r="BM62" s="1084"/>
      <c r="BN62" s="1085"/>
      <c r="BO62" s="266"/>
      <c r="BP62" s="266"/>
      <c r="BQ62" s="263">
        <v>
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
398</v>
      </c>
      <c r="B63" s="999" t="s">
        <v>
416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
512</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
179</v>
      </c>
      <c r="BK63" s="1006"/>
      <c r="BL63" s="1006"/>
      <c r="BM63" s="1006"/>
      <c r="BN63" s="1076"/>
      <c r="BO63" s="266"/>
      <c r="BP63" s="266"/>
      <c r="BQ63" s="263">
        <v>
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
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
418</v>
      </c>
      <c r="B66" s="1051"/>
      <c r="C66" s="1051"/>
      <c r="D66" s="1051"/>
      <c r="E66" s="1051"/>
      <c r="F66" s="1051"/>
      <c r="G66" s="1051"/>
      <c r="H66" s="1051"/>
      <c r="I66" s="1051"/>
      <c r="J66" s="1051"/>
      <c r="K66" s="1051"/>
      <c r="L66" s="1051"/>
      <c r="M66" s="1051"/>
      <c r="N66" s="1051"/>
      <c r="O66" s="1051"/>
      <c r="P66" s="1052"/>
      <c r="Q66" s="1056" t="s">
        <v>
402</v>
      </c>
      <c r="R66" s="1057"/>
      <c r="S66" s="1057"/>
      <c r="T66" s="1057"/>
      <c r="U66" s="1058"/>
      <c r="V66" s="1056" t="s">
        <v>
419</v>
      </c>
      <c r="W66" s="1057"/>
      <c r="X66" s="1057"/>
      <c r="Y66" s="1057"/>
      <c r="Z66" s="1058"/>
      <c r="AA66" s="1056" t="s">
        <v>
420</v>
      </c>
      <c r="AB66" s="1057"/>
      <c r="AC66" s="1057"/>
      <c r="AD66" s="1057"/>
      <c r="AE66" s="1058"/>
      <c r="AF66" s="1062" t="s">
        <v>
405</v>
      </c>
      <c r="AG66" s="1063"/>
      <c r="AH66" s="1063"/>
      <c r="AI66" s="1063"/>
      <c r="AJ66" s="1064"/>
      <c r="AK66" s="1056" t="s">
        <v>
406</v>
      </c>
      <c r="AL66" s="1051"/>
      <c r="AM66" s="1051"/>
      <c r="AN66" s="1051"/>
      <c r="AO66" s="1052"/>
      <c r="AP66" s="1056" t="s">
        <v>
407</v>
      </c>
      <c r="AQ66" s="1057"/>
      <c r="AR66" s="1057"/>
      <c r="AS66" s="1057"/>
      <c r="AT66" s="1058"/>
      <c r="AU66" s="1056" t="s">
        <v>
421</v>
      </c>
      <c r="AV66" s="1057"/>
      <c r="AW66" s="1057"/>
      <c r="AX66" s="1057"/>
      <c r="AY66" s="1058"/>
      <c r="AZ66" s="1056" t="s">
        <v>
386</v>
      </c>
      <c r="BA66" s="1057"/>
      <c r="BB66" s="1057"/>
      <c r="BC66" s="1057"/>
      <c r="BD66" s="1072"/>
      <c r="BE66" s="266"/>
      <c r="BF66" s="266"/>
      <c r="BG66" s="266"/>
      <c r="BH66" s="266"/>
      <c r="BI66" s="266"/>
      <c r="BJ66" s="266"/>
      <c r="BK66" s="266"/>
      <c r="BL66" s="266"/>
      <c r="BM66" s="266"/>
      <c r="BN66" s="266"/>
      <c r="BO66" s="266"/>
      <c r="BP66" s="266"/>
      <c r="BQ66" s="263">
        <v>
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
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
1</v>
      </c>
      <c r="B68" s="1040" t="s">
        <v>
574</v>
      </c>
      <c r="C68" s="1041"/>
      <c r="D68" s="1041"/>
      <c r="E68" s="1041"/>
      <c r="F68" s="1041"/>
      <c r="G68" s="1041"/>
      <c r="H68" s="1041"/>
      <c r="I68" s="1041"/>
      <c r="J68" s="1041"/>
      <c r="K68" s="1041"/>
      <c r="L68" s="1041"/>
      <c r="M68" s="1041"/>
      <c r="N68" s="1041"/>
      <c r="O68" s="1041"/>
      <c r="P68" s="1042"/>
      <c r="Q68" s="1043">
        <v>
10992</v>
      </c>
      <c r="R68" s="1037"/>
      <c r="S68" s="1037"/>
      <c r="T68" s="1037"/>
      <c r="U68" s="1037"/>
      <c r="V68" s="1037">
        <v>
10500</v>
      </c>
      <c r="W68" s="1037"/>
      <c r="X68" s="1037"/>
      <c r="Y68" s="1037"/>
      <c r="Z68" s="1037"/>
      <c r="AA68" s="1037">
        <v>
491</v>
      </c>
      <c r="AB68" s="1037"/>
      <c r="AC68" s="1037"/>
      <c r="AD68" s="1037"/>
      <c r="AE68" s="1037"/>
      <c r="AF68" s="1037">
        <v>
491</v>
      </c>
      <c r="AG68" s="1037"/>
      <c r="AH68" s="1037"/>
      <c r="AI68" s="1037"/>
      <c r="AJ68" s="1037"/>
      <c r="AK68" s="1037" t="s">
        <v>
591</v>
      </c>
      <c r="AL68" s="1037"/>
      <c r="AM68" s="1037"/>
      <c r="AN68" s="1037"/>
      <c r="AO68" s="1037"/>
      <c r="AP68" s="1037">
        <v>
799</v>
      </c>
      <c r="AQ68" s="1037"/>
      <c r="AR68" s="1037"/>
      <c r="AS68" s="1037"/>
      <c r="AT68" s="1037"/>
      <c r="AU68" s="1037">
        <v>
17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
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
2</v>
      </c>
      <c r="B69" s="1029" t="s">
        <v>
575</v>
      </c>
      <c r="C69" s="1030"/>
      <c r="D69" s="1030"/>
      <c r="E69" s="1030"/>
      <c r="F69" s="1030"/>
      <c r="G69" s="1030"/>
      <c r="H69" s="1030"/>
      <c r="I69" s="1030"/>
      <c r="J69" s="1030"/>
      <c r="K69" s="1030"/>
      <c r="L69" s="1030"/>
      <c r="M69" s="1030"/>
      <c r="N69" s="1030"/>
      <c r="O69" s="1030"/>
      <c r="P69" s="1031"/>
      <c r="Q69" s="1032">
        <v>
147</v>
      </c>
      <c r="R69" s="1026"/>
      <c r="S69" s="1026"/>
      <c r="T69" s="1026"/>
      <c r="U69" s="1026"/>
      <c r="V69" s="1026">
        <v>
133</v>
      </c>
      <c r="W69" s="1026"/>
      <c r="X69" s="1026"/>
      <c r="Y69" s="1026"/>
      <c r="Z69" s="1026"/>
      <c r="AA69" s="1026">
        <v>
14</v>
      </c>
      <c r="AB69" s="1026"/>
      <c r="AC69" s="1026"/>
      <c r="AD69" s="1026"/>
      <c r="AE69" s="1026"/>
      <c r="AF69" s="1026">
        <v>
14</v>
      </c>
      <c r="AG69" s="1026"/>
      <c r="AH69" s="1026"/>
      <c r="AI69" s="1026"/>
      <c r="AJ69" s="1026"/>
      <c r="AK69" s="1026">
        <v>
16</v>
      </c>
      <c r="AL69" s="1026"/>
      <c r="AM69" s="1026"/>
      <c r="AN69" s="1026"/>
      <c r="AO69" s="1026"/>
      <c r="AP69" s="1026">
        <v>
0</v>
      </c>
      <c r="AQ69" s="1026"/>
      <c r="AR69" s="1026"/>
      <c r="AS69" s="1026"/>
      <c r="AT69" s="1026"/>
      <c r="AU69" s="1026" t="s">
        <v>
591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
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
3</v>
      </c>
      <c r="B70" s="1029" t="s">
        <v>
576</v>
      </c>
      <c r="C70" s="1030"/>
      <c r="D70" s="1030"/>
      <c r="E70" s="1030"/>
      <c r="F70" s="1030"/>
      <c r="G70" s="1030"/>
      <c r="H70" s="1030"/>
      <c r="I70" s="1030"/>
      <c r="J70" s="1030"/>
      <c r="K70" s="1030"/>
      <c r="L70" s="1030"/>
      <c r="M70" s="1030"/>
      <c r="N70" s="1030"/>
      <c r="O70" s="1030"/>
      <c r="P70" s="1031"/>
      <c r="Q70" s="1032">
        <v>
17015</v>
      </c>
      <c r="R70" s="1026"/>
      <c r="S70" s="1026"/>
      <c r="T70" s="1026"/>
      <c r="U70" s="1026"/>
      <c r="V70" s="1026">
        <v>
16873</v>
      </c>
      <c r="W70" s="1026"/>
      <c r="X70" s="1026"/>
      <c r="Y70" s="1026"/>
      <c r="Z70" s="1026"/>
      <c r="AA70" s="1026">
        <v>
142</v>
      </c>
      <c r="AB70" s="1026"/>
      <c r="AC70" s="1026"/>
      <c r="AD70" s="1026"/>
      <c r="AE70" s="1026"/>
      <c r="AF70" s="1026">
        <v>
142</v>
      </c>
      <c r="AG70" s="1026"/>
      <c r="AH70" s="1026"/>
      <c r="AI70" s="1026"/>
      <c r="AJ70" s="1026"/>
      <c r="AK70" s="1026">
        <v>
152</v>
      </c>
      <c r="AL70" s="1026"/>
      <c r="AM70" s="1026"/>
      <c r="AN70" s="1026"/>
      <c r="AO70" s="1026"/>
      <c r="AP70" s="1026" t="s">
        <v>
591</v>
      </c>
      <c r="AQ70" s="1026"/>
      <c r="AR70" s="1026"/>
      <c r="AS70" s="1026"/>
      <c r="AT70" s="1026"/>
      <c r="AU70" s="1026" t="s">
        <v>
591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
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
4</v>
      </c>
      <c r="B71" s="1029" t="s">
        <v>
577</v>
      </c>
      <c r="C71" s="1030"/>
      <c r="D71" s="1030"/>
      <c r="E71" s="1030"/>
      <c r="F71" s="1030"/>
      <c r="G71" s="1030"/>
      <c r="H71" s="1030"/>
      <c r="I71" s="1030"/>
      <c r="J71" s="1030"/>
      <c r="K71" s="1030"/>
      <c r="L71" s="1030"/>
      <c r="M71" s="1030"/>
      <c r="N71" s="1030"/>
      <c r="O71" s="1030"/>
      <c r="P71" s="1031"/>
      <c r="Q71" s="1032">
        <v>
37954</v>
      </c>
      <c r="R71" s="1026"/>
      <c r="S71" s="1026"/>
      <c r="T71" s="1026"/>
      <c r="U71" s="1026"/>
      <c r="V71" s="1026">
        <v>
37089</v>
      </c>
      <c r="W71" s="1026"/>
      <c r="X71" s="1026"/>
      <c r="Y71" s="1026"/>
      <c r="Z71" s="1026"/>
      <c r="AA71" s="1026">
        <v>
865</v>
      </c>
      <c r="AB71" s="1026"/>
      <c r="AC71" s="1026"/>
      <c r="AD71" s="1026"/>
      <c r="AE71" s="1026"/>
      <c r="AF71" s="1026">
        <v>
865</v>
      </c>
      <c r="AG71" s="1026"/>
      <c r="AH71" s="1026"/>
      <c r="AI71" s="1026"/>
      <c r="AJ71" s="1026"/>
      <c r="AK71" s="1026" t="s">
        <v>
591</v>
      </c>
      <c r="AL71" s="1026"/>
      <c r="AM71" s="1026"/>
      <c r="AN71" s="1026"/>
      <c r="AO71" s="1026"/>
      <c r="AP71" s="1026" t="s">
        <v>
591</v>
      </c>
      <c r="AQ71" s="1026"/>
      <c r="AR71" s="1026"/>
      <c r="AS71" s="1026"/>
      <c r="AT71" s="1026"/>
      <c r="AU71" s="1026" t="s">
        <v>
591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
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
5</v>
      </c>
      <c r="B72" s="1029" t="s">
        <v>
578</v>
      </c>
      <c r="C72" s="1030"/>
      <c r="D72" s="1030"/>
      <c r="E72" s="1030"/>
      <c r="F72" s="1030"/>
      <c r="G72" s="1030"/>
      <c r="H72" s="1030"/>
      <c r="I72" s="1030"/>
      <c r="J72" s="1030"/>
      <c r="K72" s="1030"/>
      <c r="L72" s="1030"/>
      <c r="M72" s="1030"/>
      <c r="N72" s="1030"/>
      <c r="O72" s="1030"/>
      <c r="P72" s="1031"/>
      <c r="Q72" s="1032">
        <v>
986</v>
      </c>
      <c r="R72" s="1026"/>
      <c r="S72" s="1026"/>
      <c r="T72" s="1026"/>
      <c r="U72" s="1026"/>
      <c r="V72" s="1026">
        <v>
974</v>
      </c>
      <c r="W72" s="1026"/>
      <c r="X72" s="1026"/>
      <c r="Y72" s="1026"/>
      <c r="Z72" s="1026"/>
      <c r="AA72" s="1026">
        <v>
12</v>
      </c>
      <c r="AB72" s="1026"/>
      <c r="AC72" s="1026"/>
      <c r="AD72" s="1026"/>
      <c r="AE72" s="1026"/>
      <c r="AF72" s="1026">
        <v>
12</v>
      </c>
      <c r="AG72" s="1026"/>
      <c r="AH72" s="1026"/>
      <c r="AI72" s="1026"/>
      <c r="AJ72" s="1026"/>
      <c r="AK72" s="1026">
        <v>
12</v>
      </c>
      <c r="AL72" s="1026"/>
      <c r="AM72" s="1026"/>
      <c r="AN72" s="1026"/>
      <c r="AO72" s="1026"/>
      <c r="AP72" s="1026" t="s">
        <v>
591</v>
      </c>
      <c r="AQ72" s="1026"/>
      <c r="AR72" s="1026"/>
      <c r="AS72" s="1026"/>
      <c r="AT72" s="1026"/>
      <c r="AU72" s="1026" t="s">
        <v>
591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
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
6</v>
      </c>
      <c r="B73" s="1029" t="s">
        <v>
579</v>
      </c>
      <c r="C73" s="1030"/>
      <c r="D73" s="1030"/>
      <c r="E73" s="1030"/>
      <c r="F73" s="1030"/>
      <c r="G73" s="1030"/>
      <c r="H73" s="1030"/>
      <c r="I73" s="1030"/>
      <c r="J73" s="1030"/>
      <c r="K73" s="1030"/>
      <c r="L73" s="1030"/>
      <c r="M73" s="1030"/>
      <c r="N73" s="1030"/>
      <c r="O73" s="1030"/>
      <c r="P73" s="1031"/>
      <c r="Q73" s="1032">
        <v>
288</v>
      </c>
      <c r="R73" s="1026"/>
      <c r="S73" s="1026"/>
      <c r="T73" s="1026"/>
      <c r="U73" s="1026"/>
      <c r="V73" s="1026">
        <v>
206</v>
      </c>
      <c r="W73" s="1026"/>
      <c r="X73" s="1026"/>
      <c r="Y73" s="1026"/>
      <c r="Z73" s="1026"/>
      <c r="AA73" s="1026">
        <v>
82</v>
      </c>
      <c r="AB73" s="1026"/>
      <c r="AC73" s="1026"/>
      <c r="AD73" s="1026"/>
      <c r="AE73" s="1026"/>
      <c r="AF73" s="1026">
        <v>
82</v>
      </c>
      <c r="AG73" s="1026"/>
      <c r="AH73" s="1026"/>
      <c r="AI73" s="1026"/>
      <c r="AJ73" s="1026"/>
      <c r="AK73" s="1026">
        <v>
47</v>
      </c>
      <c r="AL73" s="1026"/>
      <c r="AM73" s="1026"/>
      <c r="AN73" s="1026"/>
      <c r="AO73" s="1026"/>
      <c r="AP73" s="1026" t="s">
        <v>
591</v>
      </c>
      <c r="AQ73" s="1026"/>
      <c r="AR73" s="1026"/>
      <c r="AS73" s="1026"/>
      <c r="AT73" s="1026"/>
      <c r="AU73" s="1026" t="s">
        <v>
591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
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
7</v>
      </c>
      <c r="B74" s="1029" t="s">
        <v>
580</v>
      </c>
      <c r="C74" s="1030"/>
      <c r="D74" s="1030"/>
      <c r="E74" s="1030"/>
      <c r="F74" s="1030"/>
      <c r="G74" s="1030"/>
      <c r="H74" s="1030"/>
      <c r="I74" s="1030"/>
      <c r="J74" s="1030"/>
      <c r="K74" s="1030"/>
      <c r="L74" s="1030"/>
      <c r="M74" s="1030"/>
      <c r="N74" s="1030"/>
      <c r="O74" s="1030"/>
      <c r="P74" s="1031"/>
      <c r="Q74" s="1032">
        <v>
18602</v>
      </c>
      <c r="R74" s="1026"/>
      <c r="S74" s="1026"/>
      <c r="T74" s="1026"/>
      <c r="U74" s="1026"/>
      <c r="V74" s="1026">
        <v>
18989</v>
      </c>
      <c r="W74" s="1026"/>
      <c r="X74" s="1026"/>
      <c r="Y74" s="1026"/>
      <c r="Z74" s="1026"/>
      <c r="AA74" s="1026">
        <v>
-387</v>
      </c>
      <c r="AB74" s="1026"/>
      <c r="AC74" s="1026"/>
      <c r="AD74" s="1026"/>
      <c r="AE74" s="1026"/>
      <c r="AF74" s="1026">
        <v>
5323</v>
      </c>
      <c r="AG74" s="1026"/>
      <c r="AH74" s="1026"/>
      <c r="AI74" s="1026"/>
      <c r="AJ74" s="1026"/>
      <c r="AK74" s="1026" t="s">
        <v>
591</v>
      </c>
      <c r="AL74" s="1026"/>
      <c r="AM74" s="1026"/>
      <c r="AN74" s="1026"/>
      <c r="AO74" s="1026"/>
      <c r="AP74" s="1026">
        <v>
8005</v>
      </c>
      <c r="AQ74" s="1026"/>
      <c r="AR74" s="1026"/>
      <c r="AS74" s="1026"/>
      <c r="AT74" s="1026"/>
      <c r="AU74" s="1026">
        <v>
56</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
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
8</v>
      </c>
      <c r="B75" s="1029" t="s">
        <v>
581</v>
      </c>
      <c r="C75" s="1030"/>
      <c r="D75" s="1030"/>
      <c r="E75" s="1030"/>
      <c r="F75" s="1030"/>
      <c r="G75" s="1030"/>
      <c r="H75" s="1030"/>
      <c r="I75" s="1030"/>
      <c r="J75" s="1030"/>
      <c r="K75" s="1030"/>
      <c r="L75" s="1030"/>
      <c r="M75" s="1030"/>
      <c r="N75" s="1030"/>
      <c r="O75" s="1030"/>
      <c r="P75" s="1031"/>
      <c r="Q75" s="1033">
        <v>
6529</v>
      </c>
      <c r="R75" s="1034"/>
      <c r="S75" s="1034"/>
      <c r="T75" s="1034"/>
      <c r="U75" s="1035"/>
      <c r="V75" s="1036">
        <v>
6443</v>
      </c>
      <c r="W75" s="1034"/>
      <c r="X75" s="1034"/>
      <c r="Y75" s="1034"/>
      <c r="Z75" s="1035"/>
      <c r="AA75" s="1036">
        <v>
86</v>
      </c>
      <c r="AB75" s="1034"/>
      <c r="AC75" s="1034"/>
      <c r="AD75" s="1034"/>
      <c r="AE75" s="1035"/>
      <c r="AF75" s="1036">
        <v>
86</v>
      </c>
      <c r="AG75" s="1034"/>
      <c r="AH75" s="1034"/>
      <c r="AI75" s="1034"/>
      <c r="AJ75" s="1035"/>
      <c r="AK75" s="1036">
        <v>
1926</v>
      </c>
      <c r="AL75" s="1034"/>
      <c r="AM75" s="1034"/>
      <c r="AN75" s="1034"/>
      <c r="AO75" s="1035"/>
      <c r="AP75" s="1036" t="s">
        <v>
591</v>
      </c>
      <c r="AQ75" s="1034"/>
      <c r="AR75" s="1034"/>
      <c r="AS75" s="1034"/>
      <c r="AT75" s="1035"/>
      <c r="AU75" s="1036" t="s">
        <v>
591</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
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
9</v>
      </c>
      <c r="B76" s="1029" t="s">
        <v>
582</v>
      </c>
      <c r="C76" s="1030"/>
      <c r="D76" s="1030"/>
      <c r="E76" s="1030"/>
      <c r="F76" s="1030"/>
      <c r="G76" s="1030"/>
      <c r="H76" s="1030"/>
      <c r="I76" s="1030"/>
      <c r="J76" s="1030"/>
      <c r="K76" s="1030"/>
      <c r="L76" s="1030"/>
      <c r="M76" s="1030"/>
      <c r="N76" s="1030"/>
      <c r="O76" s="1030"/>
      <c r="P76" s="1031"/>
      <c r="Q76" s="1033">
        <v>
1444184</v>
      </c>
      <c r="R76" s="1034"/>
      <c r="S76" s="1034"/>
      <c r="T76" s="1034"/>
      <c r="U76" s="1035"/>
      <c r="V76" s="1036">
        <v>
1404896</v>
      </c>
      <c r="W76" s="1034"/>
      <c r="X76" s="1034"/>
      <c r="Y76" s="1034"/>
      <c r="Z76" s="1035"/>
      <c r="AA76" s="1036">
        <v>
39288</v>
      </c>
      <c r="AB76" s="1034"/>
      <c r="AC76" s="1034"/>
      <c r="AD76" s="1034"/>
      <c r="AE76" s="1035"/>
      <c r="AF76" s="1036">
        <v>
39288</v>
      </c>
      <c r="AG76" s="1034"/>
      <c r="AH76" s="1034"/>
      <c r="AI76" s="1034"/>
      <c r="AJ76" s="1035"/>
      <c r="AK76" s="1036">
        <v>
16623</v>
      </c>
      <c r="AL76" s="1034"/>
      <c r="AM76" s="1034"/>
      <c r="AN76" s="1034"/>
      <c r="AO76" s="1035"/>
      <c r="AP76" s="1036" t="s">
        <v>
591</v>
      </c>
      <c r="AQ76" s="1034"/>
      <c r="AR76" s="1034"/>
      <c r="AS76" s="1034"/>
      <c r="AT76" s="1035"/>
      <c r="AU76" s="1036" t="s">
        <v>
591</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
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
10</v>
      </c>
      <c r="B77" s="1029" t="s">
        <v>
583</v>
      </c>
      <c r="C77" s="1030"/>
      <c r="D77" s="1030"/>
      <c r="E77" s="1030"/>
      <c r="F77" s="1030"/>
      <c r="G77" s="1030"/>
      <c r="H77" s="1030"/>
      <c r="I77" s="1030"/>
      <c r="J77" s="1030"/>
      <c r="K77" s="1030"/>
      <c r="L77" s="1030"/>
      <c r="M77" s="1030"/>
      <c r="N77" s="1030"/>
      <c r="O77" s="1030"/>
      <c r="P77" s="1031"/>
      <c r="Q77" s="1033">
        <v>
12602</v>
      </c>
      <c r="R77" s="1034"/>
      <c r="S77" s="1034"/>
      <c r="T77" s="1034"/>
      <c r="U77" s="1035"/>
      <c r="V77" s="1036">
        <v>
12528</v>
      </c>
      <c r="W77" s="1034"/>
      <c r="X77" s="1034"/>
      <c r="Y77" s="1034"/>
      <c r="Z77" s="1035"/>
      <c r="AA77" s="1036">
        <v>
75</v>
      </c>
      <c r="AB77" s="1034"/>
      <c r="AC77" s="1034"/>
      <c r="AD77" s="1034"/>
      <c r="AE77" s="1035"/>
      <c r="AF77" s="1036">
        <v>
75</v>
      </c>
      <c r="AG77" s="1034"/>
      <c r="AH77" s="1034"/>
      <c r="AI77" s="1034"/>
      <c r="AJ77" s="1035"/>
      <c r="AK77" s="1036" t="s">
        <v>
591</v>
      </c>
      <c r="AL77" s="1034"/>
      <c r="AM77" s="1034"/>
      <c r="AN77" s="1034"/>
      <c r="AO77" s="1035"/>
      <c r="AP77" s="1036">
        <v>
11441</v>
      </c>
      <c r="AQ77" s="1034"/>
      <c r="AR77" s="1034"/>
      <c r="AS77" s="1034"/>
      <c r="AT77" s="1035"/>
      <c r="AU77" s="1036">
        <v>
3814</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
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
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
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
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
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
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
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
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
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
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
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
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
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
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
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
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
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
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
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
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
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
398</v>
      </c>
      <c r="B88" s="999" t="s">
        <v>
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
46378</v>
      </c>
      <c r="AG88" s="1014"/>
      <c r="AH88" s="1014"/>
      <c r="AI88" s="1014"/>
      <c r="AJ88" s="1014"/>
      <c r="AK88" s="1018"/>
      <c r="AL88" s="1018"/>
      <c r="AM88" s="1018"/>
      <c r="AN88" s="1018"/>
      <c r="AO88" s="1018"/>
      <c r="AP88" s="1014">
        <v>
20245</v>
      </c>
      <c r="AQ88" s="1014"/>
      <c r="AR88" s="1014"/>
      <c r="AS88" s="1014"/>
      <c r="AT88" s="1014"/>
      <c r="AU88" s="1014">
        <v>
3887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
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398</v>
      </c>
      <c r="BR102" s="999" t="s">
        <v>
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
10</v>
      </c>
      <c r="CS102" s="1006"/>
      <c r="CT102" s="1006"/>
      <c r="CU102" s="1006"/>
      <c r="CV102" s="1007"/>
      <c r="CW102" s="1005">
        <v>
28</v>
      </c>
      <c r="CX102" s="1006"/>
      <c r="CY102" s="1006"/>
      <c r="CZ102" s="1006"/>
      <c r="DA102" s="1007"/>
      <c r="DB102" s="1005" t="s">
        <v>
591</v>
      </c>
      <c r="DC102" s="1006"/>
      <c r="DD102" s="1006"/>
      <c r="DE102" s="1006"/>
      <c r="DF102" s="1007"/>
      <c r="DG102" s="1005">
        <v>
666</v>
      </c>
      <c r="DH102" s="1006"/>
      <c r="DI102" s="1006"/>
      <c r="DJ102" s="1006"/>
      <c r="DK102" s="1007"/>
      <c r="DL102" s="1005" t="s">
        <v>
591</v>
      </c>
      <c r="DM102" s="1006"/>
      <c r="DN102" s="1006"/>
      <c r="DO102" s="1006"/>
      <c r="DP102" s="1007"/>
      <c r="DQ102" s="1005" t="s">
        <v>
591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
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
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
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
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
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
431</v>
      </c>
      <c r="AB109" s="949"/>
      <c r="AC109" s="949"/>
      <c r="AD109" s="949"/>
      <c r="AE109" s="950"/>
      <c r="AF109" s="951" t="s">
        <v>
316</v>
      </c>
      <c r="AG109" s="949"/>
      <c r="AH109" s="949"/>
      <c r="AI109" s="949"/>
      <c r="AJ109" s="950"/>
      <c r="AK109" s="951" t="s">
        <v>
315</v>
      </c>
      <c r="AL109" s="949"/>
      <c r="AM109" s="949"/>
      <c r="AN109" s="949"/>
      <c r="AO109" s="950"/>
      <c r="AP109" s="951" t="s">
        <v>
432</v>
      </c>
      <c r="AQ109" s="949"/>
      <c r="AR109" s="949"/>
      <c r="AS109" s="949"/>
      <c r="AT109" s="980"/>
      <c r="AU109" s="948" t="s">
        <v>
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
431</v>
      </c>
      <c r="BR109" s="949"/>
      <c r="BS109" s="949"/>
      <c r="BT109" s="949"/>
      <c r="BU109" s="950"/>
      <c r="BV109" s="951" t="s">
        <v>
316</v>
      </c>
      <c r="BW109" s="949"/>
      <c r="BX109" s="949"/>
      <c r="BY109" s="949"/>
      <c r="BZ109" s="950"/>
      <c r="CA109" s="951" t="s">
        <v>
315</v>
      </c>
      <c r="CB109" s="949"/>
      <c r="CC109" s="949"/>
      <c r="CD109" s="949"/>
      <c r="CE109" s="950"/>
      <c r="CF109" s="987" t="s">
        <v>
432</v>
      </c>
      <c r="CG109" s="987"/>
      <c r="CH109" s="987"/>
      <c r="CI109" s="987"/>
      <c r="CJ109" s="987"/>
      <c r="CK109" s="951" t="s">
        <v>
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
431</v>
      </c>
      <c r="DH109" s="949"/>
      <c r="DI109" s="949"/>
      <c r="DJ109" s="949"/>
      <c r="DK109" s="950"/>
      <c r="DL109" s="951" t="s">
        <v>
316</v>
      </c>
      <c r="DM109" s="949"/>
      <c r="DN109" s="949"/>
      <c r="DO109" s="949"/>
      <c r="DP109" s="950"/>
      <c r="DQ109" s="951" t="s">
        <v>
315</v>
      </c>
      <c r="DR109" s="949"/>
      <c r="DS109" s="949"/>
      <c r="DT109" s="949"/>
      <c r="DU109" s="950"/>
      <c r="DV109" s="951" t="s">
        <v>
432</v>
      </c>
      <c r="DW109" s="949"/>
      <c r="DX109" s="949"/>
      <c r="DY109" s="949"/>
      <c r="DZ109" s="980"/>
    </row>
    <row r="110" spans="1:131" s="247" customFormat="1" ht="26.25" customHeight="1" x14ac:dyDescent="0.15">
      <c r="A110" s="851" t="s">
        <v>
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
2680454</v>
      </c>
      <c r="AB110" s="942"/>
      <c r="AC110" s="942"/>
      <c r="AD110" s="942"/>
      <c r="AE110" s="943"/>
      <c r="AF110" s="944">
        <v>
2503253</v>
      </c>
      <c r="AG110" s="942"/>
      <c r="AH110" s="942"/>
      <c r="AI110" s="942"/>
      <c r="AJ110" s="943"/>
      <c r="AK110" s="944">
        <v>
2374961</v>
      </c>
      <c r="AL110" s="942"/>
      <c r="AM110" s="942"/>
      <c r="AN110" s="942"/>
      <c r="AO110" s="943"/>
      <c r="AP110" s="945">
        <v>
11.2</v>
      </c>
      <c r="AQ110" s="946"/>
      <c r="AR110" s="946"/>
      <c r="AS110" s="946"/>
      <c r="AT110" s="947"/>
      <c r="AU110" s="981" t="s">
        <v>
73</v>
      </c>
      <c r="AV110" s="982"/>
      <c r="AW110" s="982"/>
      <c r="AX110" s="982"/>
      <c r="AY110" s="982"/>
      <c r="AZ110" s="907" t="s">
        <v>
435</v>
      </c>
      <c r="BA110" s="852"/>
      <c r="BB110" s="852"/>
      <c r="BC110" s="852"/>
      <c r="BD110" s="852"/>
      <c r="BE110" s="852"/>
      <c r="BF110" s="852"/>
      <c r="BG110" s="852"/>
      <c r="BH110" s="852"/>
      <c r="BI110" s="852"/>
      <c r="BJ110" s="852"/>
      <c r="BK110" s="852"/>
      <c r="BL110" s="852"/>
      <c r="BM110" s="852"/>
      <c r="BN110" s="852"/>
      <c r="BO110" s="852"/>
      <c r="BP110" s="853"/>
      <c r="BQ110" s="908">
        <v>
21914646</v>
      </c>
      <c r="BR110" s="889"/>
      <c r="BS110" s="889"/>
      <c r="BT110" s="889"/>
      <c r="BU110" s="889"/>
      <c r="BV110" s="889">
        <v>
21510530</v>
      </c>
      <c r="BW110" s="889"/>
      <c r="BX110" s="889"/>
      <c r="BY110" s="889"/>
      <c r="BZ110" s="889"/>
      <c r="CA110" s="889">
        <v>
20635629</v>
      </c>
      <c r="CB110" s="889"/>
      <c r="CC110" s="889"/>
      <c r="CD110" s="889"/>
      <c r="CE110" s="889"/>
      <c r="CF110" s="913">
        <v>
97.1</v>
      </c>
      <c r="CG110" s="914"/>
      <c r="CH110" s="914"/>
      <c r="CI110" s="914"/>
      <c r="CJ110" s="914"/>
      <c r="CK110" s="977" t="s">
        <v>
436</v>
      </c>
      <c r="CL110" s="863"/>
      <c r="CM110" s="938" t="s">
        <v>
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
438</v>
      </c>
      <c r="DH110" s="889"/>
      <c r="DI110" s="889"/>
      <c r="DJ110" s="889"/>
      <c r="DK110" s="889"/>
      <c r="DL110" s="889" t="s">
        <v>
438</v>
      </c>
      <c r="DM110" s="889"/>
      <c r="DN110" s="889"/>
      <c r="DO110" s="889"/>
      <c r="DP110" s="889"/>
      <c r="DQ110" s="889" t="s">
        <v>
438</v>
      </c>
      <c r="DR110" s="889"/>
      <c r="DS110" s="889"/>
      <c r="DT110" s="889"/>
      <c r="DU110" s="889"/>
      <c r="DV110" s="890" t="s">
        <v>
439</v>
      </c>
      <c r="DW110" s="890"/>
      <c r="DX110" s="890"/>
      <c r="DY110" s="890"/>
      <c r="DZ110" s="891"/>
    </row>
    <row r="111" spans="1:131" s="247" customFormat="1" ht="26.25" customHeight="1" x14ac:dyDescent="0.15">
      <c r="A111" s="818" t="s">
        <v>
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
439</v>
      </c>
      <c r="AB111" s="970"/>
      <c r="AC111" s="970"/>
      <c r="AD111" s="970"/>
      <c r="AE111" s="971"/>
      <c r="AF111" s="972" t="s">
        <v>
438</v>
      </c>
      <c r="AG111" s="970"/>
      <c r="AH111" s="970"/>
      <c r="AI111" s="970"/>
      <c r="AJ111" s="971"/>
      <c r="AK111" s="972" t="s">
        <v>
438</v>
      </c>
      <c r="AL111" s="970"/>
      <c r="AM111" s="970"/>
      <c r="AN111" s="970"/>
      <c r="AO111" s="971"/>
      <c r="AP111" s="973" t="s">
        <v>
178</v>
      </c>
      <c r="AQ111" s="974"/>
      <c r="AR111" s="974"/>
      <c r="AS111" s="974"/>
      <c r="AT111" s="975"/>
      <c r="AU111" s="983"/>
      <c r="AV111" s="984"/>
      <c r="AW111" s="984"/>
      <c r="AX111" s="984"/>
      <c r="AY111" s="984"/>
      <c r="AZ111" s="859" t="s">
        <v>
441</v>
      </c>
      <c r="BA111" s="794"/>
      <c r="BB111" s="794"/>
      <c r="BC111" s="794"/>
      <c r="BD111" s="794"/>
      <c r="BE111" s="794"/>
      <c r="BF111" s="794"/>
      <c r="BG111" s="794"/>
      <c r="BH111" s="794"/>
      <c r="BI111" s="794"/>
      <c r="BJ111" s="794"/>
      <c r="BK111" s="794"/>
      <c r="BL111" s="794"/>
      <c r="BM111" s="794"/>
      <c r="BN111" s="794"/>
      <c r="BO111" s="794"/>
      <c r="BP111" s="795"/>
      <c r="BQ111" s="860">
        <v>
1661436</v>
      </c>
      <c r="BR111" s="861"/>
      <c r="BS111" s="861"/>
      <c r="BT111" s="861"/>
      <c r="BU111" s="861"/>
      <c r="BV111" s="861">
        <v>
942507</v>
      </c>
      <c r="BW111" s="861"/>
      <c r="BX111" s="861"/>
      <c r="BY111" s="861"/>
      <c r="BZ111" s="861"/>
      <c r="CA111" s="861">
        <v>
665659</v>
      </c>
      <c r="CB111" s="861"/>
      <c r="CC111" s="861"/>
      <c r="CD111" s="861"/>
      <c r="CE111" s="861"/>
      <c r="CF111" s="922">
        <v>
3.1</v>
      </c>
      <c r="CG111" s="923"/>
      <c r="CH111" s="923"/>
      <c r="CI111" s="923"/>
      <c r="CJ111" s="923"/>
      <c r="CK111" s="978"/>
      <c r="CL111" s="865"/>
      <c r="CM111" s="868" t="s">
        <v>
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
179</v>
      </c>
      <c r="DH111" s="861"/>
      <c r="DI111" s="861"/>
      <c r="DJ111" s="861"/>
      <c r="DK111" s="861"/>
      <c r="DL111" s="861" t="s">
        <v>
438</v>
      </c>
      <c r="DM111" s="861"/>
      <c r="DN111" s="861"/>
      <c r="DO111" s="861"/>
      <c r="DP111" s="861"/>
      <c r="DQ111" s="861" t="s">
        <v>
438</v>
      </c>
      <c r="DR111" s="861"/>
      <c r="DS111" s="861"/>
      <c r="DT111" s="861"/>
      <c r="DU111" s="861"/>
      <c r="DV111" s="838" t="s">
        <v>
179</v>
      </c>
      <c r="DW111" s="838"/>
      <c r="DX111" s="838"/>
      <c r="DY111" s="838"/>
      <c r="DZ111" s="839"/>
    </row>
    <row r="112" spans="1:131" s="247" customFormat="1" ht="26.25" customHeight="1" x14ac:dyDescent="0.15">
      <c r="A112" s="963" t="s">
        <v>
443</v>
      </c>
      <c r="B112" s="964"/>
      <c r="C112" s="794" t="s">
        <v>
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
438</v>
      </c>
      <c r="AB112" s="824"/>
      <c r="AC112" s="824"/>
      <c r="AD112" s="824"/>
      <c r="AE112" s="825"/>
      <c r="AF112" s="826" t="s">
        <v>
439</v>
      </c>
      <c r="AG112" s="824"/>
      <c r="AH112" s="824"/>
      <c r="AI112" s="824"/>
      <c r="AJ112" s="825"/>
      <c r="AK112" s="826" t="s">
        <v>
179</v>
      </c>
      <c r="AL112" s="824"/>
      <c r="AM112" s="824"/>
      <c r="AN112" s="824"/>
      <c r="AO112" s="825"/>
      <c r="AP112" s="871" t="s">
        <v>
179</v>
      </c>
      <c r="AQ112" s="872"/>
      <c r="AR112" s="872"/>
      <c r="AS112" s="872"/>
      <c r="AT112" s="873"/>
      <c r="AU112" s="983"/>
      <c r="AV112" s="984"/>
      <c r="AW112" s="984"/>
      <c r="AX112" s="984"/>
      <c r="AY112" s="984"/>
      <c r="AZ112" s="859" t="s">
        <v>
445</v>
      </c>
      <c r="BA112" s="794"/>
      <c r="BB112" s="794"/>
      <c r="BC112" s="794"/>
      <c r="BD112" s="794"/>
      <c r="BE112" s="794"/>
      <c r="BF112" s="794"/>
      <c r="BG112" s="794"/>
      <c r="BH112" s="794"/>
      <c r="BI112" s="794"/>
      <c r="BJ112" s="794"/>
      <c r="BK112" s="794"/>
      <c r="BL112" s="794"/>
      <c r="BM112" s="794"/>
      <c r="BN112" s="794"/>
      <c r="BO112" s="794"/>
      <c r="BP112" s="795"/>
      <c r="BQ112" s="860">
        <v>
987045</v>
      </c>
      <c r="BR112" s="861"/>
      <c r="BS112" s="861"/>
      <c r="BT112" s="861"/>
      <c r="BU112" s="861"/>
      <c r="BV112" s="861">
        <v>
917111</v>
      </c>
      <c r="BW112" s="861"/>
      <c r="BX112" s="861"/>
      <c r="BY112" s="861"/>
      <c r="BZ112" s="861"/>
      <c r="CA112" s="861">
        <v>
845283</v>
      </c>
      <c r="CB112" s="861"/>
      <c r="CC112" s="861"/>
      <c r="CD112" s="861"/>
      <c r="CE112" s="861"/>
      <c r="CF112" s="922">
        <v>
4</v>
      </c>
      <c r="CG112" s="923"/>
      <c r="CH112" s="923"/>
      <c r="CI112" s="923"/>
      <c r="CJ112" s="923"/>
      <c r="CK112" s="978"/>
      <c r="CL112" s="865"/>
      <c r="CM112" s="868" t="s">
        <v>
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
179</v>
      </c>
      <c r="DH112" s="861"/>
      <c r="DI112" s="861"/>
      <c r="DJ112" s="861"/>
      <c r="DK112" s="861"/>
      <c r="DL112" s="861" t="s">
        <v>
438</v>
      </c>
      <c r="DM112" s="861"/>
      <c r="DN112" s="861"/>
      <c r="DO112" s="861"/>
      <c r="DP112" s="861"/>
      <c r="DQ112" s="861" t="s">
        <v>
179</v>
      </c>
      <c r="DR112" s="861"/>
      <c r="DS112" s="861"/>
      <c r="DT112" s="861"/>
      <c r="DU112" s="861"/>
      <c r="DV112" s="838" t="s">
        <v>
179</v>
      </c>
      <c r="DW112" s="838"/>
      <c r="DX112" s="838"/>
      <c r="DY112" s="838"/>
      <c r="DZ112" s="839"/>
    </row>
    <row r="113" spans="1:130" s="247" customFormat="1" ht="26.25" customHeight="1" x14ac:dyDescent="0.15">
      <c r="A113" s="965"/>
      <c r="B113" s="966"/>
      <c r="C113" s="794" t="s">
        <v>
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
96960</v>
      </c>
      <c r="AB113" s="970"/>
      <c r="AC113" s="970"/>
      <c r="AD113" s="970"/>
      <c r="AE113" s="971"/>
      <c r="AF113" s="972">
        <v>
95835</v>
      </c>
      <c r="AG113" s="970"/>
      <c r="AH113" s="970"/>
      <c r="AI113" s="970"/>
      <c r="AJ113" s="971"/>
      <c r="AK113" s="972">
        <v>
90840</v>
      </c>
      <c r="AL113" s="970"/>
      <c r="AM113" s="970"/>
      <c r="AN113" s="970"/>
      <c r="AO113" s="971"/>
      <c r="AP113" s="973">
        <v>
0.4</v>
      </c>
      <c r="AQ113" s="974"/>
      <c r="AR113" s="974"/>
      <c r="AS113" s="974"/>
      <c r="AT113" s="975"/>
      <c r="AU113" s="983"/>
      <c r="AV113" s="984"/>
      <c r="AW113" s="984"/>
      <c r="AX113" s="984"/>
      <c r="AY113" s="984"/>
      <c r="AZ113" s="859" t="s">
        <v>
448</v>
      </c>
      <c r="BA113" s="794"/>
      <c r="BB113" s="794"/>
      <c r="BC113" s="794"/>
      <c r="BD113" s="794"/>
      <c r="BE113" s="794"/>
      <c r="BF113" s="794"/>
      <c r="BG113" s="794"/>
      <c r="BH113" s="794"/>
      <c r="BI113" s="794"/>
      <c r="BJ113" s="794"/>
      <c r="BK113" s="794"/>
      <c r="BL113" s="794"/>
      <c r="BM113" s="794"/>
      <c r="BN113" s="794"/>
      <c r="BO113" s="794"/>
      <c r="BP113" s="795"/>
      <c r="BQ113" s="860">
        <v>
133460</v>
      </c>
      <c r="BR113" s="861"/>
      <c r="BS113" s="861"/>
      <c r="BT113" s="861"/>
      <c r="BU113" s="861"/>
      <c r="BV113" s="861">
        <v>
1012474</v>
      </c>
      <c r="BW113" s="861"/>
      <c r="BX113" s="861"/>
      <c r="BY113" s="861"/>
      <c r="BZ113" s="861"/>
      <c r="CA113" s="861">
        <v>
3886589</v>
      </c>
      <c r="CB113" s="861"/>
      <c r="CC113" s="861"/>
      <c r="CD113" s="861"/>
      <c r="CE113" s="861"/>
      <c r="CF113" s="922">
        <v>
18.3</v>
      </c>
      <c r="CG113" s="923"/>
      <c r="CH113" s="923"/>
      <c r="CI113" s="923"/>
      <c r="CJ113" s="923"/>
      <c r="CK113" s="978"/>
      <c r="CL113" s="865"/>
      <c r="CM113" s="868" t="s">
        <v>
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
179</v>
      </c>
      <c r="DH113" s="824"/>
      <c r="DI113" s="824"/>
      <c r="DJ113" s="824"/>
      <c r="DK113" s="825"/>
      <c r="DL113" s="826" t="s">
        <v>
179</v>
      </c>
      <c r="DM113" s="824"/>
      <c r="DN113" s="824"/>
      <c r="DO113" s="824"/>
      <c r="DP113" s="825"/>
      <c r="DQ113" s="826" t="s">
        <v>
179</v>
      </c>
      <c r="DR113" s="824"/>
      <c r="DS113" s="824"/>
      <c r="DT113" s="824"/>
      <c r="DU113" s="825"/>
      <c r="DV113" s="871" t="s">
        <v>
179</v>
      </c>
      <c r="DW113" s="872"/>
      <c r="DX113" s="872"/>
      <c r="DY113" s="872"/>
      <c r="DZ113" s="873"/>
    </row>
    <row r="114" spans="1:130" s="247" customFormat="1" ht="26.25" customHeight="1" x14ac:dyDescent="0.15">
      <c r="A114" s="965"/>
      <c r="B114" s="966"/>
      <c r="C114" s="794" t="s">
        <v>
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
40012</v>
      </c>
      <c r="AB114" s="824"/>
      <c r="AC114" s="824"/>
      <c r="AD114" s="824"/>
      <c r="AE114" s="825"/>
      <c r="AF114" s="826">
        <v>
35793</v>
      </c>
      <c r="AG114" s="824"/>
      <c r="AH114" s="824"/>
      <c r="AI114" s="824"/>
      <c r="AJ114" s="825"/>
      <c r="AK114" s="826">
        <v>
31242</v>
      </c>
      <c r="AL114" s="824"/>
      <c r="AM114" s="824"/>
      <c r="AN114" s="824"/>
      <c r="AO114" s="825"/>
      <c r="AP114" s="871">
        <v>
0.1</v>
      </c>
      <c r="AQ114" s="872"/>
      <c r="AR114" s="872"/>
      <c r="AS114" s="872"/>
      <c r="AT114" s="873"/>
      <c r="AU114" s="983"/>
      <c r="AV114" s="984"/>
      <c r="AW114" s="984"/>
      <c r="AX114" s="984"/>
      <c r="AY114" s="984"/>
      <c r="AZ114" s="859" t="s">
        <v>
451</v>
      </c>
      <c r="BA114" s="794"/>
      <c r="BB114" s="794"/>
      <c r="BC114" s="794"/>
      <c r="BD114" s="794"/>
      <c r="BE114" s="794"/>
      <c r="BF114" s="794"/>
      <c r="BG114" s="794"/>
      <c r="BH114" s="794"/>
      <c r="BI114" s="794"/>
      <c r="BJ114" s="794"/>
      <c r="BK114" s="794"/>
      <c r="BL114" s="794"/>
      <c r="BM114" s="794"/>
      <c r="BN114" s="794"/>
      <c r="BO114" s="794"/>
      <c r="BP114" s="795"/>
      <c r="BQ114" s="860">
        <v>
3835900</v>
      </c>
      <c r="BR114" s="861"/>
      <c r="BS114" s="861"/>
      <c r="BT114" s="861"/>
      <c r="BU114" s="861"/>
      <c r="BV114" s="861">
        <v>
3928284</v>
      </c>
      <c r="BW114" s="861"/>
      <c r="BX114" s="861"/>
      <c r="BY114" s="861"/>
      <c r="BZ114" s="861"/>
      <c r="CA114" s="861">
        <v>
4051568</v>
      </c>
      <c r="CB114" s="861"/>
      <c r="CC114" s="861"/>
      <c r="CD114" s="861"/>
      <c r="CE114" s="861"/>
      <c r="CF114" s="922">
        <v>
19.100000000000001</v>
      </c>
      <c r="CG114" s="923"/>
      <c r="CH114" s="923"/>
      <c r="CI114" s="923"/>
      <c r="CJ114" s="923"/>
      <c r="CK114" s="978"/>
      <c r="CL114" s="865"/>
      <c r="CM114" s="868" t="s">
        <v>
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
438</v>
      </c>
      <c r="DH114" s="824"/>
      <c r="DI114" s="824"/>
      <c r="DJ114" s="824"/>
      <c r="DK114" s="825"/>
      <c r="DL114" s="826" t="s">
        <v>
179</v>
      </c>
      <c r="DM114" s="824"/>
      <c r="DN114" s="824"/>
      <c r="DO114" s="824"/>
      <c r="DP114" s="825"/>
      <c r="DQ114" s="826" t="s">
        <v>
179</v>
      </c>
      <c r="DR114" s="824"/>
      <c r="DS114" s="824"/>
      <c r="DT114" s="824"/>
      <c r="DU114" s="825"/>
      <c r="DV114" s="871" t="s">
        <v>
179</v>
      </c>
      <c r="DW114" s="872"/>
      <c r="DX114" s="872"/>
      <c r="DY114" s="872"/>
      <c r="DZ114" s="873"/>
    </row>
    <row r="115" spans="1:130" s="247" customFormat="1" ht="26.25" customHeight="1" x14ac:dyDescent="0.15">
      <c r="A115" s="965"/>
      <c r="B115" s="966"/>
      <c r="C115" s="794" t="s">
        <v>
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
25221</v>
      </c>
      <c r="AB115" s="970"/>
      <c r="AC115" s="970"/>
      <c r="AD115" s="970"/>
      <c r="AE115" s="971"/>
      <c r="AF115" s="972">
        <v>
122529</v>
      </c>
      <c r="AG115" s="970"/>
      <c r="AH115" s="970"/>
      <c r="AI115" s="970"/>
      <c r="AJ115" s="971"/>
      <c r="AK115" s="972">
        <v>
8663</v>
      </c>
      <c r="AL115" s="970"/>
      <c r="AM115" s="970"/>
      <c r="AN115" s="970"/>
      <c r="AO115" s="971"/>
      <c r="AP115" s="973">
        <v>
0</v>
      </c>
      <c r="AQ115" s="974"/>
      <c r="AR115" s="974"/>
      <c r="AS115" s="974"/>
      <c r="AT115" s="975"/>
      <c r="AU115" s="983"/>
      <c r="AV115" s="984"/>
      <c r="AW115" s="984"/>
      <c r="AX115" s="984"/>
      <c r="AY115" s="984"/>
      <c r="AZ115" s="859" t="s">
        <v>
454</v>
      </c>
      <c r="BA115" s="794"/>
      <c r="BB115" s="794"/>
      <c r="BC115" s="794"/>
      <c r="BD115" s="794"/>
      <c r="BE115" s="794"/>
      <c r="BF115" s="794"/>
      <c r="BG115" s="794"/>
      <c r="BH115" s="794"/>
      <c r="BI115" s="794"/>
      <c r="BJ115" s="794"/>
      <c r="BK115" s="794"/>
      <c r="BL115" s="794"/>
      <c r="BM115" s="794"/>
      <c r="BN115" s="794"/>
      <c r="BO115" s="794"/>
      <c r="BP115" s="795"/>
      <c r="BQ115" s="860" t="s">
        <v>
179</v>
      </c>
      <c r="BR115" s="861"/>
      <c r="BS115" s="861"/>
      <c r="BT115" s="861"/>
      <c r="BU115" s="861"/>
      <c r="BV115" s="861" t="s">
        <v>
179</v>
      </c>
      <c r="BW115" s="861"/>
      <c r="BX115" s="861"/>
      <c r="BY115" s="861"/>
      <c r="BZ115" s="861"/>
      <c r="CA115" s="861" t="s">
        <v>
438</v>
      </c>
      <c r="CB115" s="861"/>
      <c r="CC115" s="861"/>
      <c r="CD115" s="861"/>
      <c r="CE115" s="861"/>
      <c r="CF115" s="922" t="s">
        <v>
179</v>
      </c>
      <c r="CG115" s="923"/>
      <c r="CH115" s="923"/>
      <c r="CI115" s="923"/>
      <c r="CJ115" s="923"/>
      <c r="CK115" s="978"/>
      <c r="CL115" s="865"/>
      <c r="CM115" s="859" t="s">
        <v>
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
1661436</v>
      </c>
      <c r="DH115" s="824"/>
      <c r="DI115" s="824"/>
      <c r="DJ115" s="824"/>
      <c r="DK115" s="825"/>
      <c r="DL115" s="826">
        <v>
942507</v>
      </c>
      <c r="DM115" s="824"/>
      <c r="DN115" s="824"/>
      <c r="DO115" s="824"/>
      <c r="DP115" s="825"/>
      <c r="DQ115" s="826">
        <v>
665659</v>
      </c>
      <c r="DR115" s="824"/>
      <c r="DS115" s="824"/>
      <c r="DT115" s="824"/>
      <c r="DU115" s="825"/>
      <c r="DV115" s="871">
        <v>
3.1</v>
      </c>
      <c r="DW115" s="872"/>
      <c r="DX115" s="872"/>
      <c r="DY115" s="872"/>
      <c r="DZ115" s="873"/>
    </row>
    <row r="116" spans="1:130" s="247" customFormat="1" ht="26.25" customHeight="1" x14ac:dyDescent="0.15">
      <c r="A116" s="967"/>
      <c r="B116" s="968"/>
      <c r="C116" s="927" t="s">
        <v>
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
438</v>
      </c>
      <c r="AB116" s="824"/>
      <c r="AC116" s="824"/>
      <c r="AD116" s="824"/>
      <c r="AE116" s="825"/>
      <c r="AF116" s="826" t="s">
        <v>
179</v>
      </c>
      <c r="AG116" s="824"/>
      <c r="AH116" s="824"/>
      <c r="AI116" s="824"/>
      <c r="AJ116" s="825"/>
      <c r="AK116" s="826" t="s">
        <v>
438</v>
      </c>
      <c r="AL116" s="824"/>
      <c r="AM116" s="824"/>
      <c r="AN116" s="824"/>
      <c r="AO116" s="825"/>
      <c r="AP116" s="871" t="s">
        <v>
179</v>
      </c>
      <c r="AQ116" s="872"/>
      <c r="AR116" s="872"/>
      <c r="AS116" s="872"/>
      <c r="AT116" s="873"/>
      <c r="AU116" s="983"/>
      <c r="AV116" s="984"/>
      <c r="AW116" s="984"/>
      <c r="AX116" s="984"/>
      <c r="AY116" s="984"/>
      <c r="AZ116" s="910" t="s">
        <v>
457</v>
      </c>
      <c r="BA116" s="911"/>
      <c r="BB116" s="911"/>
      <c r="BC116" s="911"/>
      <c r="BD116" s="911"/>
      <c r="BE116" s="911"/>
      <c r="BF116" s="911"/>
      <c r="BG116" s="911"/>
      <c r="BH116" s="911"/>
      <c r="BI116" s="911"/>
      <c r="BJ116" s="911"/>
      <c r="BK116" s="911"/>
      <c r="BL116" s="911"/>
      <c r="BM116" s="911"/>
      <c r="BN116" s="911"/>
      <c r="BO116" s="911"/>
      <c r="BP116" s="912"/>
      <c r="BQ116" s="860" t="s">
        <v>
179</v>
      </c>
      <c r="BR116" s="861"/>
      <c r="BS116" s="861"/>
      <c r="BT116" s="861"/>
      <c r="BU116" s="861"/>
      <c r="BV116" s="861" t="s">
        <v>
439</v>
      </c>
      <c r="BW116" s="861"/>
      <c r="BX116" s="861"/>
      <c r="BY116" s="861"/>
      <c r="BZ116" s="861"/>
      <c r="CA116" s="861" t="s">
        <v>
439</v>
      </c>
      <c r="CB116" s="861"/>
      <c r="CC116" s="861"/>
      <c r="CD116" s="861"/>
      <c r="CE116" s="861"/>
      <c r="CF116" s="922" t="s">
        <v>
179</v>
      </c>
      <c r="CG116" s="923"/>
      <c r="CH116" s="923"/>
      <c r="CI116" s="923"/>
      <c r="CJ116" s="923"/>
      <c r="CK116" s="978"/>
      <c r="CL116" s="865"/>
      <c r="CM116" s="868" t="s">
        <v>
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
439</v>
      </c>
      <c r="DH116" s="824"/>
      <c r="DI116" s="824"/>
      <c r="DJ116" s="824"/>
      <c r="DK116" s="825"/>
      <c r="DL116" s="826" t="s">
        <v>
179</v>
      </c>
      <c r="DM116" s="824"/>
      <c r="DN116" s="824"/>
      <c r="DO116" s="824"/>
      <c r="DP116" s="825"/>
      <c r="DQ116" s="826" t="s">
        <v>
179</v>
      </c>
      <c r="DR116" s="824"/>
      <c r="DS116" s="824"/>
      <c r="DT116" s="824"/>
      <c r="DU116" s="825"/>
      <c r="DV116" s="871" t="s">
        <v>
178</v>
      </c>
      <c r="DW116" s="872"/>
      <c r="DX116" s="872"/>
      <c r="DY116" s="872"/>
      <c r="DZ116" s="873"/>
    </row>
    <row r="117" spans="1:130" s="247" customFormat="1" ht="26.25" customHeight="1" x14ac:dyDescent="0.15">
      <c r="A117" s="948" t="s">
        <v>
193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
459</v>
      </c>
      <c r="Z117" s="950"/>
      <c r="AA117" s="955">
        <v>
2842647</v>
      </c>
      <c r="AB117" s="956"/>
      <c r="AC117" s="956"/>
      <c r="AD117" s="956"/>
      <c r="AE117" s="957"/>
      <c r="AF117" s="958">
        <v>
2757410</v>
      </c>
      <c r="AG117" s="956"/>
      <c r="AH117" s="956"/>
      <c r="AI117" s="956"/>
      <c r="AJ117" s="957"/>
      <c r="AK117" s="958">
        <v>
2505706</v>
      </c>
      <c r="AL117" s="956"/>
      <c r="AM117" s="956"/>
      <c r="AN117" s="956"/>
      <c r="AO117" s="957"/>
      <c r="AP117" s="959"/>
      <c r="AQ117" s="960"/>
      <c r="AR117" s="960"/>
      <c r="AS117" s="960"/>
      <c r="AT117" s="961"/>
      <c r="AU117" s="983"/>
      <c r="AV117" s="984"/>
      <c r="AW117" s="984"/>
      <c r="AX117" s="984"/>
      <c r="AY117" s="984"/>
      <c r="AZ117" s="910" t="s">
        <v>
460</v>
      </c>
      <c r="BA117" s="911"/>
      <c r="BB117" s="911"/>
      <c r="BC117" s="911"/>
      <c r="BD117" s="911"/>
      <c r="BE117" s="911"/>
      <c r="BF117" s="911"/>
      <c r="BG117" s="911"/>
      <c r="BH117" s="911"/>
      <c r="BI117" s="911"/>
      <c r="BJ117" s="911"/>
      <c r="BK117" s="911"/>
      <c r="BL117" s="911"/>
      <c r="BM117" s="911"/>
      <c r="BN117" s="911"/>
      <c r="BO117" s="911"/>
      <c r="BP117" s="912"/>
      <c r="BQ117" s="860" t="s">
        <v>
179</v>
      </c>
      <c r="BR117" s="861"/>
      <c r="BS117" s="861"/>
      <c r="BT117" s="861"/>
      <c r="BU117" s="861"/>
      <c r="BV117" s="861" t="s">
        <v>
178</v>
      </c>
      <c r="BW117" s="861"/>
      <c r="BX117" s="861"/>
      <c r="BY117" s="861"/>
      <c r="BZ117" s="861"/>
      <c r="CA117" s="861" t="s">
        <v>
178</v>
      </c>
      <c r="CB117" s="861"/>
      <c r="CC117" s="861"/>
      <c r="CD117" s="861"/>
      <c r="CE117" s="861"/>
      <c r="CF117" s="922" t="s">
        <v>
178</v>
      </c>
      <c r="CG117" s="923"/>
      <c r="CH117" s="923"/>
      <c r="CI117" s="923"/>
      <c r="CJ117" s="923"/>
      <c r="CK117" s="978"/>
      <c r="CL117" s="865"/>
      <c r="CM117" s="868" t="s">
        <v>
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
178</v>
      </c>
      <c r="DH117" s="824"/>
      <c r="DI117" s="824"/>
      <c r="DJ117" s="824"/>
      <c r="DK117" s="825"/>
      <c r="DL117" s="826" t="s">
        <v>
438</v>
      </c>
      <c r="DM117" s="824"/>
      <c r="DN117" s="824"/>
      <c r="DO117" s="824"/>
      <c r="DP117" s="825"/>
      <c r="DQ117" s="826" t="s">
        <v>
179</v>
      </c>
      <c r="DR117" s="824"/>
      <c r="DS117" s="824"/>
      <c r="DT117" s="824"/>
      <c r="DU117" s="825"/>
      <c r="DV117" s="871" t="s">
        <v>
178</v>
      </c>
      <c r="DW117" s="872"/>
      <c r="DX117" s="872"/>
      <c r="DY117" s="872"/>
      <c r="DZ117" s="873"/>
    </row>
    <row r="118" spans="1:130" s="247" customFormat="1" ht="26.25" customHeight="1" x14ac:dyDescent="0.15">
      <c r="A118" s="948" t="s">
        <v>
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
431</v>
      </c>
      <c r="AB118" s="949"/>
      <c r="AC118" s="949"/>
      <c r="AD118" s="949"/>
      <c r="AE118" s="950"/>
      <c r="AF118" s="951" t="s">
        <v>
316</v>
      </c>
      <c r="AG118" s="949"/>
      <c r="AH118" s="949"/>
      <c r="AI118" s="949"/>
      <c r="AJ118" s="950"/>
      <c r="AK118" s="951" t="s">
        <v>
315</v>
      </c>
      <c r="AL118" s="949"/>
      <c r="AM118" s="949"/>
      <c r="AN118" s="949"/>
      <c r="AO118" s="950"/>
      <c r="AP118" s="952" t="s">
        <v>
432</v>
      </c>
      <c r="AQ118" s="953"/>
      <c r="AR118" s="953"/>
      <c r="AS118" s="953"/>
      <c r="AT118" s="954"/>
      <c r="AU118" s="983"/>
      <c r="AV118" s="984"/>
      <c r="AW118" s="984"/>
      <c r="AX118" s="984"/>
      <c r="AY118" s="984"/>
      <c r="AZ118" s="926" t="s">
        <v>
462</v>
      </c>
      <c r="BA118" s="927"/>
      <c r="BB118" s="927"/>
      <c r="BC118" s="927"/>
      <c r="BD118" s="927"/>
      <c r="BE118" s="927"/>
      <c r="BF118" s="927"/>
      <c r="BG118" s="927"/>
      <c r="BH118" s="927"/>
      <c r="BI118" s="927"/>
      <c r="BJ118" s="927"/>
      <c r="BK118" s="927"/>
      <c r="BL118" s="927"/>
      <c r="BM118" s="927"/>
      <c r="BN118" s="927"/>
      <c r="BO118" s="927"/>
      <c r="BP118" s="928"/>
      <c r="BQ118" s="929" t="s">
        <v>
179</v>
      </c>
      <c r="BR118" s="892"/>
      <c r="BS118" s="892"/>
      <c r="BT118" s="892"/>
      <c r="BU118" s="892"/>
      <c r="BV118" s="892" t="s">
        <v>
178</v>
      </c>
      <c r="BW118" s="892"/>
      <c r="BX118" s="892"/>
      <c r="BY118" s="892"/>
      <c r="BZ118" s="892"/>
      <c r="CA118" s="892" t="s">
        <v>
439</v>
      </c>
      <c r="CB118" s="892"/>
      <c r="CC118" s="892"/>
      <c r="CD118" s="892"/>
      <c r="CE118" s="892"/>
      <c r="CF118" s="922" t="s">
        <v>
439</v>
      </c>
      <c r="CG118" s="923"/>
      <c r="CH118" s="923"/>
      <c r="CI118" s="923"/>
      <c r="CJ118" s="923"/>
      <c r="CK118" s="978"/>
      <c r="CL118" s="865"/>
      <c r="CM118" s="868" t="s">
        <v>
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
178</v>
      </c>
      <c r="DH118" s="824"/>
      <c r="DI118" s="824"/>
      <c r="DJ118" s="824"/>
      <c r="DK118" s="825"/>
      <c r="DL118" s="826" t="s">
        <v>
439</v>
      </c>
      <c r="DM118" s="824"/>
      <c r="DN118" s="824"/>
      <c r="DO118" s="824"/>
      <c r="DP118" s="825"/>
      <c r="DQ118" s="826" t="s">
        <v>
439</v>
      </c>
      <c r="DR118" s="824"/>
      <c r="DS118" s="824"/>
      <c r="DT118" s="824"/>
      <c r="DU118" s="825"/>
      <c r="DV118" s="871" t="s">
        <v>
439</v>
      </c>
      <c r="DW118" s="872"/>
      <c r="DX118" s="872"/>
      <c r="DY118" s="872"/>
      <c r="DZ118" s="873"/>
    </row>
    <row r="119" spans="1:130" s="247" customFormat="1" ht="26.25" customHeight="1" x14ac:dyDescent="0.15">
      <c r="A119" s="862" t="s">
        <v>
436</v>
      </c>
      <c r="B119" s="863"/>
      <c r="C119" s="938" t="s">
        <v>
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
178</v>
      </c>
      <c r="AB119" s="942"/>
      <c r="AC119" s="942"/>
      <c r="AD119" s="942"/>
      <c r="AE119" s="943"/>
      <c r="AF119" s="944" t="s">
        <v>
178</v>
      </c>
      <c r="AG119" s="942"/>
      <c r="AH119" s="942"/>
      <c r="AI119" s="942"/>
      <c r="AJ119" s="943"/>
      <c r="AK119" s="944" t="s">
        <v>
438</v>
      </c>
      <c r="AL119" s="942"/>
      <c r="AM119" s="942"/>
      <c r="AN119" s="942"/>
      <c r="AO119" s="943"/>
      <c r="AP119" s="945" t="s">
        <v>
439</v>
      </c>
      <c r="AQ119" s="946"/>
      <c r="AR119" s="946"/>
      <c r="AS119" s="946"/>
      <c r="AT119" s="947"/>
      <c r="AU119" s="985"/>
      <c r="AV119" s="986"/>
      <c r="AW119" s="986"/>
      <c r="AX119" s="986"/>
      <c r="AY119" s="986"/>
      <c r="AZ119" s="278" t="s">
        <v>
193</v>
      </c>
      <c r="BA119" s="278"/>
      <c r="BB119" s="278"/>
      <c r="BC119" s="278"/>
      <c r="BD119" s="278"/>
      <c r="BE119" s="278"/>
      <c r="BF119" s="278"/>
      <c r="BG119" s="278"/>
      <c r="BH119" s="278"/>
      <c r="BI119" s="278"/>
      <c r="BJ119" s="278"/>
      <c r="BK119" s="278"/>
      <c r="BL119" s="278"/>
      <c r="BM119" s="278"/>
      <c r="BN119" s="278"/>
      <c r="BO119" s="924" t="s">
        <v>
464</v>
      </c>
      <c r="BP119" s="925"/>
      <c r="BQ119" s="929">
        <v>
28532487</v>
      </c>
      <c r="BR119" s="892"/>
      <c r="BS119" s="892"/>
      <c r="BT119" s="892"/>
      <c r="BU119" s="892"/>
      <c r="BV119" s="892">
        <v>
28310906</v>
      </c>
      <c r="BW119" s="892"/>
      <c r="BX119" s="892"/>
      <c r="BY119" s="892"/>
      <c r="BZ119" s="892"/>
      <c r="CA119" s="892">
        <v>
30084728</v>
      </c>
      <c r="CB119" s="892"/>
      <c r="CC119" s="892"/>
      <c r="CD119" s="892"/>
      <c r="CE119" s="892"/>
      <c r="CF119" s="790"/>
      <c r="CG119" s="791"/>
      <c r="CH119" s="791"/>
      <c r="CI119" s="791"/>
      <c r="CJ119" s="881"/>
      <c r="CK119" s="979"/>
      <c r="CL119" s="867"/>
      <c r="CM119" s="885" t="s">
        <v>
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
179</v>
      </c>
      <c r="DH119" s="807"/>
      <c r="DI119" s="807"/>
      <c r="DJ119" s="807"/>
      <c r="DK119" s="808"/>
      <c r="DL119" s="809" t="s">
        <v>
439</v>
      </c>
      <c r="DM119" s="807"/>
      <c r="DN119" s="807"/>
      <c r="DO119" s="807"/>
      <c r="DP119" s="808"/>
      <c r="DQ119" s="809" t="s">
        <v>
439</v>
      </c>
      <c r="DR119" s="807"/>
      <c r="DS119" s="807"/>
      <c r="DT119" s="807"/>
      <c r="DU119" s="808"/>
      <c r="DV119" s="895" t="s">
        <v>
179</v>
      </c>
      <c r="DW119" s="896"/>
      <c r="DX119" s="896"/>
      <c r="DY119" s="896"/>
      <c r="DZ119" s="897"/>
    </row>
    <row r="120" spans="1:130" s="247" customFormat="1" ht="26.25" customHeight="1" x14ac:dyDescent="0.15">
      <c r="A120" s="864"/>
      <c r="B120" s="865"/>
      <c r="C120" s="868" t="s">
        <v>
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
438</v>
      </c>
      <c r="AB120" s="824"/>
      <c r="AC120" s="824"/>
      <c r="AD120" s="824"/>
      <c r="AE120" s="825"/>
      <c r="AF120" s="826" t="s">
        <v>
179</v>
      </c>
      <c r="AG120" s="824"/>
      <c r="AH120" s="824"/>
      <c r="AI120" s="824"/>
      <c r="AJ120" s="825"/>
      <c r="AK120" s="826" t="s">
        <v>
179</v>
      </c>
      <c r="AL120" s="824"/>
      <c r="AM120" s="824"/>
      <c r="AN120" s="824"/>
      <c r="AO120" s="825"/>
      <c r="AP120" s="871" t="s">
        <v>
179</v>
      </c>
      <c r="AQ120" s="872"/>
      <c r="AR120" s="872"/>
      <c r="AS120" s="872"/>
      <c r="AT120" s="873"/>
      <c r="AU120" s="930" t="s">
        <v>
466</v>
      </c>
      <c r="AV120" s="931"/>
      <c r="AW120" s="931"/>
      <c r="AX120" s="931"/>
      <c r="AY120" s="932"/>
      <c r="AZ120" s="907" t="s">
        <v>
467</v>
      </c>
      <c r="BA120" s="852"/>
      <c r="BB120" s="852"/>
      <c r="BC120" s="852"/>
      <c r="BD120" s="852"/>
      <c r="BE120" s="852"/>
      <c r="BF120" s="852"/>
      <c r="BG120" s="852"/>
      <c r="BH120" s="852"/>
      <c r="BI120" s="852"/>
      <c r="BJ120" s="852"/>
      <c r="BK120" s="852"/>
      <c r="BL120" s="852"/>
      <c r="BM120" s="852"/>
      <c r="BN120" s="852"/>
      <c r="BO120" s="852"/>
      <c r="BP120" s="853"/>
      <c r="BQ120" s="908">
        <v>
8010808</v>
      </c>
      <c r="BR120" s="889"/>
      <c r="BS120" s="889"/>
      <c r="BT120" s="889"/>
      <c r="BU120" s="889"/>
      <c r="BV120" s="889">
        <v>
8978251</v>
      </c>
      <c r="BW120" s="889"/>
      <c r="BX120" s="889"/>
      <c r="BY120" s="889"/>
      <c r="BZ120" s="889"/>
      <c r="CA120" s="889">
        <v>
9140724</v>
      </c>
      <c r="CB120" s="889"/>
      <c r="CC120" s="889"/>
      <c r="CD120" s="889"/>
      <c r="CE120" s="889"/>
      <c r="CF120" s="913">
        <v>
43</v>
      </c>
      <c r="CG120" s="914"/>
      <c r="CH120" s="914"/>
      <c r="CI120" s="914"/>
      <c r="CJ120" s="914"/>
      <c r="CK120" s="915" t="s">
        <v>
468</v>
      </c>
      <c r="CL120" s="899"/>
      <c r="CM120" s="899"/>
      <c r="CN120" s="899"/>
      <c r="CO120" s="900"/>
      <c r="CP120" s="919" t="s">
        <v>
469</v>
      </c>
      <c r="CQ120" s="920"/>
      <c r="CR120" s="920"/>
      <c r="CS120" s="920"/>
      <c r="CT120" s="920"/>
      <c r="CU120" s="920"/>
      <c r="CV120" s="920"/>
      <c r="CW120" s="920"/>
      <c r="CX120" s="920"/>
      <c r="CY120" s="920"/>
      <c r="CZ120" s="920"/>
      <c r="DA120" s="920"/>
      <c r="DB120" s="920"/>
      <c r="DC120" s="920"/>
      <c r="DD120" s="920"/>
      <c r="DE120" s="920"/>
      <c r="DF120" s="921"/>
      <c r="DG120" s="908">
        <v>
987045</v>
      </c>
      <c r="DH120" s="889"/>
      <c r="DI120" s="889"/>
      <c r="DJ120" s="889"/>
      <c r="DK120" s="889"/>
      <c r="DL120" s="889">
        <v>
917111</v>
      </c>
      <c r="DM120" s="889"/>
      <c r="DN120" s="889"/>
      <c r="DO120" s="889"/>
      <c r="DP120" s="889"/>
      <c r="DQ120" s="889">
        <v>
845283</v>
      </c>
      <c r="DR120" s="889"/>
      <c r="DS120" s="889"/>
      <c r="DT120" s="889"/>
      <c r="DU120" s="889"/>
      <c r="DV120" s="890">
        <v>
4</v>
      </c>
      <c r="DW120" s="890"/>
      <c r="DX120" s="890"/>
      <c r="DY120" s="890"/>
      <c r="DZ120" s="891"/>
    </row>
    <row r="121" spans="1:130" s="247" customFormat="1" ht="26.25" customHeight="1" x14ac:dyDescent="0.15">
      <c r="A121" s="864"/>
      <c r="B121" s="865"/>
      <c r="C121" s="910" t="s">
        <v>
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
179</v>
      </c>
      <c r="AB121" s="824"/>
      <c r="AC121" s="824"/>
      <c r="AD121" s="824"/>
      <c r="AE121" s="825"/>
      <c r="AF121" s="826" t="s">
        <v>
179</v>
      </c>
      <c r="AG121" s="824"/>
      <c r="AH121" s="824"/>
      <c r="AI121" s="824"/>
      <c r="AJ121" s="825"/>
      <c r="AK121" s="826" t="s">
        <v>
179</v>
      </c>
      <c r="AL121" s="824"/>
      <c r="AM121" s="824"/>
      <c r="AN121" s="824"/>
      <c r="AO121" s="825"/>
      <c r="AP121" s="871" t="s">
        <v>
179</v>
      </c>
      <c r="AQ121" s="872"/>
      <c r="AR121" s="872"/>
      <c r="AS121" s="872"/>
      <c r="AT121" s="873"/>
      <c r="AU121" s="933"/>
      <c r="AV121" s="934"/>
      <c r="AW121" s="934"/>
      <c r="AX121" s="934"/>
      <c r="AY121" s="935"/>
      <c r="AZ121" s="859" t="s">
        <v>
471</v>
      </c>
      <c r="BA121" s="794"/>
      <c r="BB121" s="794"/>
      <c r="BC121" s="794"/>
      <c r="BD121" s="794"/>
      <c r="BE121" s="794"/>
      <c r="BF121" s="794"/>
      <c r="BG121" s="794"/>
      <c r="BH121" s="794"/>
      <c r="BI121" s="794"/>
      <c r="BJ121" s="794"/>
      <c r="BK121" s="794"/>
      <c r="BL121" s="794"/>
      <c r="BM121" s="794"/>
      <c r="BN121" s="794"/>
      <c r="BO121" s="794"/>
      <c r="BP121" s="795"/>
      <c r="BQ121" s="860">
        <v>
7399183</v>
      </c>
      <c r="BR121" s="861"/>
      <c r="BS121" s="861"/>
      <c r="BT121" s="861"/>
      <c r="BU121" s="861"/>
      <c r="BV121" s="861">
        <v>
7492432</v>
      </c>
      <c r="BW121" s="861"/>
      <c r="BX121" s="861"/>
      <c r="BY121" s="861"/>
      <c r="BZ121" s="861"/>
      <c r="CA121" s="861">
        <v>
7101144</v>
      </c>
      <c r="CB121" s="861"/>
      <c r="CC121" s="861"/>
      <c r="CD121" s="861"/>
      <c r="CE121" s="861"/>
      <c r="CF121" s="922">
        <v>
33.4</v>
      </c>
      <c r="CG121" s="923"/>
      <c r="CH121" s="923"/>
      <c r="CI121" s="923"/>
      <c r="CJ121" s="923"/>
      <c r="CK121" s="916"/>
      <c r="CL121" s="902"/>
      <c r="CM121" s="902"/>
      <c r="CN121" s="902"/>
      <c r="CO121" s="903"/>
      <c r="CP121" s="882" t="s">
        <v>
411</v>
      </c>
      <c r="CQ121" s="883"/>
      <c r="CR121" s="883"/>
      <c r="CS121" s="883"/>
      <c r="CT121" s="883"/>
      <c r="CU121" s="883"/>
      <c r="CV121" s="883"/>
      <c r="CW121" s="883"/>
      <c r="CX121" s="883"/>
      <c r="CY121" s="883"/>
      <c r="CZ121" s="883"/>
      <c r="DA121" s="883"/>
      <c r="DB121" s="883"/>
      <c r="DC121" s="883"/>
      <c r="DD121" s="883"/>
      <c r="DE121" s="883"/>
      <c r="DF121" s="884"/>
      <c r="DG121" s="860" t="s">
        <v>
179</v>
      </c>
      <c r="DH121" s="861"/>
      <c r="DI121" s="861"/>
      <c r="DJ121" s="861"/>
      <c r="DK121" s="861"/>
      <c r="DL121" s="861" t="s">
        <v>
179</v>
      </c>
      <c r="DM121" s="861"/>
      <c r="DN121" s="861"/>
      <c r="DO121" s="861"/>
      <c r="DP121" s="861"/>
      <c r="DQ121" s="861" t="s">
        <v>
179</v>
      </c>
      <c r="DR121" s="861"/>
      <c r="DS121" s="861"/>
      <c r="DT121" s="861"/>
      <c r="DU121" s="861"/>
      <c r="DV121" s="838" t="s">
        <v>
439</v>
      </c>
      <c r="DW121" s="838"/>
      <c r="DX121" s="838"/>
      <c r="DY121" s="838"/>
      <c r="DZ121" s="839"/>
    </row>
    <row r="122" spans="1:130" s="247" customFormat="1" ht="26.25" customHeight="1" x14ac:dyDescent="0.15">
      <c r="A122" s="864"/>
      <c r="B122" s="865"/>
      <c r="C122" s="868" t="s">
        <v>
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
439</v>
      </c>
      <c r="AB122" s="824"/>
      <c r="AC122" s="824"/>
      <c r="AD122" s="824"/>
      <c r="AE122" s="825"/>
      <c r="AF122" s="826" t="s">
        <v>
179</v>
      </c>
      <c r="AG122" s="824"/>
      <c r="AH122" s="824"/>
      <c r="AI122" s="824"/>
      <c r="AJ122" s="825"/>
      <c r="AK122" s="826" t="s">
        <v>
179</v>
      </c>
      <c r="AL122" s="824"/>
      <c r="AM122" s="824"/>
      <c r="AN122" s="824"/>
      <c r="AO122" s="825"/>
      <c r="AP122" s="871" t="s">
        <v>
439</v>
      </c>
      <c r="AQ122" s="872"/>
      <c r="AR122" s="872"/>
      <c r="AS122" s="872"/>
      <c r="AT122" s="873"/>
      <c r="AU122" s="933"/>
      <c r="AV122" s="934"/>
      <c r="AW122" s="934"/>
      <c r="AX122" s="934"/>
      <c r="AY122" s="935"/>
      <c r="AZ122" s="926" t="s">
        <v>
472</v>
      </c>
      <c r="BA122" s="927"/>
      <c r="BB122" s="927"/>
      <c r="BC122" s="927"/>
      <c r="BD122" s="927"/>
      <c r="BE122" s="927"/>
      <c r="BF122" s="927"/>
      <c r="BG122" s="927"/>
      <c r="BH122" s="927"/>
      <c r="BI122" s="927"/>
      <c r="BJ122" s="927"/>
      <c r="BK122" s="927"/>
      <c r="BL122" s="927"/>
      <c r="BM122" s="927"/>
      <c r="BN122" s="927"/>
      <c r="BO122" s="927"/>
      <c r="BP122" s="928"/>
      <c r="BQ122" s="929">
        <v>
11097024</v>
      </c>
      <c r="BR122" s="892"/>
      <c r="BS122" s="892"/>
      <c r="BT122" s="892"/>
      <c r="BU122" s="892"/>
      <c r="BV122" s="892">
        <v>
10244536</v>
      </c>
      <c r="BW122" s="892"/>
      <c r="BX122" s="892"/>
      <c r="BY122" s="892"/>
      <c r="BZ122" s="892"/>
      <c r="CA122" s="892">
        <v>
10029488</v>
      </c>
      <c r="CB122" s="892"/>
      <c r="CC122" s="892"/>
      <c r="CD122" s="892"/>
      <c r="CE122" s="892"/>
      <c r="CF122" s="893">
        <v>
47.2</v>
      </c>
      <c r="CG122" s="894"/>
      <c r="CH122" s="894"/>
      <c r="CI122" s="894"/>
      <c r="CJ122" s="894"/>
      <c r="CK122" s="916"/>
      <c r="CL122" s="902"/>
      <c r="CM122" s="902"/>
      <c r="CN122" s="902"/>
      <c r="CO122" s="903"/>
      <c r="CP122" s="882" t="s">
        <v>
473</v>
      </c>
      <c r="CQ122" s="883"/>
      <c r="CR122" s="883"/>
      <c r="CS122" s="883"/>
      <c r="CT122" s="883"/>
      <c r="CU122" s="883"/>
      <c r="CV122" s="883"/>
      <c r="CW122" s="883"/>
      <c r="CX122" s="883"/>
      <c r="CY122" s="883"/>
      <c r="CZ122" s="883"/>
      <c r="DA122" s="883"/>
      <c r="DB122" s="883"/>
      <c r="DC122" s="883"/>
      <c r="DD122" s="883"/>
      <c r="DE122" s="883"/>
      <c r="DF122" s="884"/>
      <c r="DG122" s="860" t="s">
        <v>
179</v>
      </c>
      <c r="DH122" s="861"/>
      <c r="DI122" s="861"/>
      <c r="DJ122" s="861"/>
      <c r="DK122" s="861"/>
      <c r="DL122" s="861" t="s">
        <v>
179</v>
      </c>
      <c r="DM122" s="861"/>
      <c r="DN122" s="861"/>
      <c r="DO122" s="861"/>
      <c r="DP122" s="861"/>
      <c r="DQ122" s="861" t="s">
        <v>
179</v>
      </c>
      <c r="DR122" s="861"/>
      <c r="DS122" s="861"/>
      <c r="DT122" s="861"/>
      <c r="DU122" s="861"/>
      <c r="DV122" s="838" t="s">
        <v>
179</v>
      </c>
      <c r="DW122" s="838"/>
      <c r="DX122" s="838"/>
      <c r="DY122" s="838"/>
      <c r="DZ122" s="839"/>
    </row>
    <row r="123" spans="1:130" s="247" customFormat="1" ht="26.25" customHeight="1" x14ac:dyDescent="0.15">
      <c r="A123" s="864"/>
      <c r="B123" s="865"/>
      <c r="C123" s="868" t="s">
        <v>
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
179</v>
      </c>
      <c r="AB123" s="824"/>
      <c r="AC123" s="824"/>
      <c r="AD123" s="824"/>
      <c r="AE123" s="825"/>
      <c r="AF123" s="826" t="s">
        <v>
179</v>
      </c>
      <c r="AG123" s="824"/>
      <c r="AH123" s="824"/>
      <c r="AI123" s="824"/>
      <c r="AJ123" s="825"/>
      <c r="AK123" s="826" t="s">
        <v>
179</v>
      </c>
      <c r="AL123" s="824"/>
      <c r="AM123" s="824"/>
      <c r="AN123" s="824"/>
      <c r="AO123" s="825"/>
      <c r="AP123" s="871" t="s">
        <v>
179</v>
      </c>
      <c r="AQ123" s="872"/>
      <c r="AR123" s="872"/>
      <c r="AS123" s="872"/>
      <c r="AT123" s="873"/>
      <c r="AU123" s="936"/>
      <c r="AV123" s="937"/>
      <c r="AW123" s="937"/>
      <c r="AX123" s="937"/>
      <c r="AY123" s="937"/>
      <c r="AZ123" s="278" t="s">
        <v>
193</v>
      </c>
      <c r="BA123" s="278"/>
      <c r="BB123" s="278"/>
      <c r="BC123" s="278"/>
      <c r="BD123" s="278"/>
      <c r="BE123" s="278"/>
      <c r="BF123" s="278"/>
      <c r="BG123" s="278"/>
      <c r="BH123" s="278"/>
      <c r="BI123" s="278"/>
      <c r="BJ123" s="278"/>
      <c r="BK123" s="278"/>
      <c r="BL123" s="278"/>
      <c r="BM123" s="278"/>
      <c r="BN123" s="278"/>
      <c r="BO123" s="924" t="s">
        <v>
474</v>
      </c>
      <c r="BP123" s="925"/>
      <c r="BQ123" s="879">
        <v>
26507015</v>
      </c>
      <c r="BR123" s="880"/>
      <c r="BS123" s="880"/>
      <c r="BT123" s="880"/>
      <c r="BU123" s="880"/>
      <c r="BV123" s="880">
        <v>
26715219</v>
      </c>
      <c r="BW123" s="880"/>
      <c r="BX123" s="880"/>
      <c r="BY123" s="880"/>
      <c r="BZ123" s="880"/>
      <c r="CA123" s="880">
        <v>
26271356</v>
      </c>
      <c r="CB123" s="880"/>
      <c r="CC123" s="880"/>
      <c r="CD123" s="880"/>
      <c r="CE123" s="880"/>
      <c r="CF123" s="790"/>
      <c r="CG123" s="791"/>
      <c r="CH123" s="791"/>
      <c r="CI123" s="791"/>
      <c r="CJ123" s="881"/>
      <c r="CK123" s="916"/>
      <c r="CL123" s="902"/>
      <c r="CM123" s="902"/>
      <c r="CN123" s="902"/>
      <c r="CO123" s="903"/>
      <c r="CP123" s="882" t="s">
        <v>
475</v>
      </c>
      <c r="CQ123" s="883"/>
      <c r="CR123" s="883"/>
      <c r="CS123" s="883"/>
      <c r="CT123" s="883"/>
      <c r="CU123" s="883"/>
      <c r="CV123" s="883"/>
      <c r="CW123" s="883"/>
      <c r="CX123" s="883"/>
      <c r="CY123" s="883"/>
      <c r="CZ123" s="883"/>
      <c r="DA123" s="883"/>
      <c r="DB123" s="883"/>
      <c r="DC123" s="883"/>
      <c r="DD123" s="883"/>
      <c r="DE123" s="883"/>
      <c r="DF123" s="884"/>
      <c r="DG123" s="823" t="s">
        <v>
179</v>
      </c>
      <c r="DH123" s="824"/>
      <c r="DI123" s="824"/>
      <c r="DJ123" s="824"/>
      <c r="DK123" s="825"/>
      <c r="DL123" s="826" t="s">
        <v>
179</v>
      </c>
      <c r="DM123" s="824"/>
      <c r="DN123" s="824"/>
      <c r="DO123" s="824"/>
      <c r="DP123" s="825"/>
      <c r="DQ123" s="826" t="s">
        <v>
179</v>
      </c>
      <c r="DR123" s="824"/>
      <c r="DS123" s="824"/>
      <c r="DT123" s="824"/>
      <c r="DU123" s="825"/>
      <c r="DV123" s="871" t="s">
        <v>
179</v>
      </c>
      <c r="DW123" s="872"/>
      <c r="DX123" s="872"/>
      <c r="DY123" s="872"/>
      <c r="DZ123" s="873"/>
    </row>
    <row r="124" spans="1:130" s="247" customFormat="1" ht="26.25" customHeight="1" thickBot="1" x14ac:dyDescent="0.2">
      <c r="A124" s="864"/>
      <c r="B124" s="865"/>
      <c r="C124" s="868" t="s">
        <v>
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
179</v>
      </c>
      <c r="AB124" s="824"/>
      <c r="AC124" s="824"/>
      <c r="AD124" s="824"/>
      <c r="AE124" s="825"/>
      <c r="AF124" s="826" t="s">
        <v>
438</v>
      </c>
      <c r="AG124" s="824"/>
      <c r="AH124" s="824"/>
      <c r="AI124" s="824"/>
      <c r="AJ124" s="825"/>
      <c r="AK124" s="826" t="s">
        <v>
179</v>
      </c>
      <c r="AL124" s="824"/>
      <c r="AM124" s="824"/>
      <c r="AN124" s="824"/>
      <c r="AO124" s="825"/>
      <c r="AP124" s="871" t="s">
        <v>
179</v>
      </c>
      <c r="AQ124" s="872"/>
      <c r="AR124" s="872"/>
      <c r="AS124" s="872"/>
      <c r="AT124" s="873"/>
      <c r="AU124" s="874" t="s">
        <v>
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
9.6</v>
      </c>
      <c r="BR124" s="878"/>
      <c r="BS124" s="878"/>
      <c r="BT124" s="878"/>
      <c r="BU124" s="878"/>
      <c r="BV124" s="878">
        <v>
7.6</v>
      </c>
      <c r="BW124" s="878"/>
      <c r="BX124" s="878"/>
      <c r="BY124" s="878"/>
      <c r="BZ124" s="878"/>
      <c r="CA124" s="878">
        <v>
17.899999999999999</v>
      </c>
      <c r="CB124" s="878"/>
      <c r="CC124" s="878"/>
      <c r="CD124" s="878"/>
      <c r="CE124" s="878"/>
      <c r="CF124" s="768"/>
      <c r="CG124" s="769"/>
      <c r="CH124" s="769"/>
      <c r="CI124" s="769"/>
      <c r="CJ124" s="909"/>
      <c r="CK124" s="917"/>
      <c r="CL124" s="917"/>
      <c r="CM124" s="917"/>
      <c r="CN124" s="917"/>
      <c r="CO124" s="918"/>
      <c r="CP124" s="882" t="s">
        <v>
477</v>
      </c>
      <c r="CQ124" s="883"/>
      <c r="CR124" s="883"/>
      <c r="CS124" s="883"/>
      <c r="CT124" s="883"/>
      <c r="CU124" s="883"/>
      <c r="CV124" s="883"/>
      <c r="CW124" s="883"/>
      <c r="CX124" s="883"/>
      <c r="CY124" s="883"/>
      <c r="CZ124" s="883"/>
      <c r="DA124" s="883"/>
      <c r="DB124" s="883"/>
      <c r="DC124" s="883"/>
      <c r="DD124" s="883"/>
      <c r="DE124" s="883"/>
      <c r="DF124" s="884"/>
      <c r="DG124" s="806" t="s">
        <v>
179</v>
      </c>
      <c r="DH124" s="807"/>
      <c r="DI124" s="807"/>
      <c r="DJ124" s="807"/>
      <c r="DK124" s="808"/>
      <c r="DL124" s="809" t="s">
        <v>
178</v>
      </c>
      <c r="DM124" s="807"/>
      <c r="DN124" s="807"/>
      <c r="DO124" s="807"/>
      <c r="DP124" s="808"/>
      <c r="DQ124" s="809" t="s">
        <v>
178</v>
      </c>
      <c r="DR124" s="807"/>
      <c r="DS124" s="807"/>
      <c r="DT124" s="807"/>
      <c r="DU124" s="808"/>
      <c r="DV124" s="895" t="s">
        <v>
178</v>
      </c>
      <c r="DW124" s="896"/>
      <c r="DX124" s="896"/>
      <c r="DY124" s="896"/>
      <c r="DZ124" s="897"/>
    </row>
    <row r="125" spans="1:130" s="247" customFormat="1" ht="26.25" customHeight="1" x14ac:dyDescent="0.15">
      <c r="A125" s="864"/>
      <c r="B125" s="865"/>
      <c r="C125" s="868" t="s">
        <v>
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
179</v>
      </c>
      <c r="AB125" s="824"/>
      <c r="AC125" s="824"/>
      <c r="AD125" s="824"/>
      <c r="AE125" s="825"/>
      <c r="AF125" s="826" t="s">
        <v>
179</v>
      </c>
      <c r="AG125" s="824"/>
      <c r="AH125" s="824"/>
      <c r="AI125" s="824"/>
      <c r="AJ125" s="825"/>
      <c r="AK125" s="826" t="s">
        <v>
178</v>
      </c>
      <c r="AL125" s="824"/>
      <c r="AM125" s="824"/>
      <c r="AN125" s="824"/>
      <c r="AO125" s="825"/>
      <c r="AP125" s="871" t="s">
        <v>
179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
478</v>
      </c>
      <c r="CL125" s="899"/>
      <c r="CM125" s="899"/>
      <c r="CN125" s="899"/>
      <c r="CO125" s="900"/>
      <c r="CP125" s="907" t="s">
        <v>
479</v>
      </c>
      <c r="CQ125" s="852"/>
      <c r="CR125" s="852"/>
      <c r="CS125" s="852"/>
      <c r="CT125" s="852"/>
      <c r="CU125" s="852"/>
      <c r="CV125" s="852"/>
      <c r="CW125" s="852"/>
      <c r="CX125" s="852"/>
      <c r="CY125" s="852"/>
      <c r="CZ125" s="852"/>
      <c r="DA125" s="852"/>
      <c r="DB125" s="852"/>
      <c r="DC125" s="852"/>
      <c r="DD125" s="852"/>
      <c r="DE125" s="852"/>
      <c r="DF125" s="853"/>
      <c r="DG125" s="908" t="s">
        <v>
178</v>
      </c>
      <c r="DH125" s="889"/>
      <c r="DI125" s="889"/>
      <c r="DJ125" s="889"/>
      <c r="DK125" s="889"/>
      <c r="DL125" s="889" t="s">
        <v>
178</v>
      </c>
      <c r="DM125" s="889"/>
      <c r="DN125" s="889"/>
      <c r="DO125" s="889"/>
      <c r="DP125" s="889"/>
      <c r="DQ125" s="889" t="s">
        <v>
178</v>
      </c>
      <c r="DR125" s="889"/>
      <c r="DS125" s="889"/>
      <c r="DT125" s="889"/>
      <c r="DU125" s="889"/>
      <c r="DV125" s="890" t="s">
        <v>
179</v>
      </c>
      <c r="DW125" s="890"/>
      <c r="DX125" s="890"/>
      <c r="DY125" s="890"/>
      <c r="DZ125" s="891"/>
    </row>
    <row r="126" spans="1:130" s="247" customFormat="1" ht="26.25" customHeight="1" thickBot="1" x14ac:dyDescent="0.2">
      <c r="A126" s="864"/>
      <c r="B126" s="865"/>
      <c r="C126" s="868" t="s">
        <v>
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
25221</v>
      </c>
      <c r="AB126" s="824"/>
      <c r="AC126" s="824"/>
      <c r="AD126" s="824"/>
      <c r="AE126" s="825"/>
      <c r="AF126" s="826">
        <v>
122529</v>
      </c>
      <c r="AG126" s="824"/>
      <c r="AH126" s="824"/>
      <c r="AI126" s="824"/>
      <c r="AJ126" s="825"/>
      <c r="AK126" s="826">
        <v>
8663</v>
      </c>
      <c r="AL126" s="824"/>
      <c r="AM126" s="824"/>
      <c r="AN126" s="824"/>
      <c r="AO126" s="825"/>
      <c r="AP126" s="871">
        <v>
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
480</v>
      </c>
      <c r="CQ126" s="794"/>
      <c r="CR126" s="794"/>
      <c r="CS126" s="794"/>
      <c r="CT126" s="794"/>
      <c r="CU126" s="794"/>
      <c r="CV126" s="794"/>
      <c r="CW126" s="794"/>
      <c r="CX126" s="794"/>
      <c r="CY126" s="794"/>
      <c r="CZ126" s="794"/>
      <c r="DA126" s="794"/>
      <c r="DB126" s="794"/>
      <c r="DC126" s="794"/>
      <c r="DD126" s="794"/>
      <c r="DE126" s="794"/>
      <c r="DF126" s="795"/>
      <c r="DG126" s="860" t="s">
        <v>
178</v>
      </c>
      <c r="DH126" s="861"/>
      <c r="DI126" s="861"/>
      <c r="DJ126" s="861"/>
      <c r="DK126" s="861"/>
      <c r="DL126" s="861" t="s">
        <v>
178</v>
      </c>
      <c r="DM126" s="861"/>
      <c r="DN126" s="861"/>
      <c r="DO126" s="861"/>
      <c r="DP126" s="861"/>
      <c r="DQ126" s="861" t="s">
        <v>
179</v>
      </c>
      <c r="DR126" s="861"/>
      <c r="DS126" s="861"/>
      <c r="DT126" s="861"/>
      <c r="DU126" s="861"/>
      <c r="DV126" s="838" t="s">
        <v>
179</v>
      </c>
      <c r="DW126" s="838"/>
      <c r="DX126" s="838"/>
      <c r="DY126" s="838"/>
      <c r="DZ126" s="839"/>
    </row>
    <row r="127" spans="1:130" s="247" customFormat="1" ht="26.25" customHeight="1" x14ac:dyDescent="0.15">
      <c r="A127" s="866"/>
      <c r="B127" s="867"/>
      <c r="C127" s="885" t="s">
        <v>
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
178</v>
      </c>
      <c r="AB127" s="824"/>
      <c r="AC127" s="824"/>
      <c r="AD127" s="824"/>
      <c r="AE127" s="825"/>
      <c r="AF127" s="826" t="s">
        <v>
179</v>
      </c>
      <c r="AG127" s="824"/>
      <c r="AH127" s="824"/>
      <c r="AI127" s="824"/>
      <c r="AJ127" s="825"/>
      <c r="AK127" s="826" t="s">
        <v>
178</v>
      </c>
      <c r="AL127" s="824"/>
      <c r="AM127" s="824"/>
      <c r="AN127" s="824"/>
      <c r="AO127" s="825"/>
      <c r="AP127" s="871" t="s">
        <v>
178</v>
      </c>
      <c r="AQ127" s="872"/>
      <c r="AR127" s="872"/>
      <c r="AS127" s="872"/>
      <c r="AT127" s="873"/>
      <c r="AU127" s="283"/>
      <c r="AV127" s="283"/>
      <c r="AW127" s="283"/>
      <c r="AX127" s="888" t="s">
        <v>
482</v>
      </c>
      <c r="AY127" s="856"/>
      <c r="AZ127" s="856"/>
      <c r="BA127" s="856"/>
      <c r="BB127" s="856"/>
      <c r="BC127" s="856"/>
      <c r="BD127" s="856"/>
      <c r="BE127" s="857"/>
      <c r="BF127" s="855" t="s">
        <v>
483</v>
      </c>
      <c r="BG127" s="856"/>
      <c r="BH127" s="856"/>
      <c r="BI127" s="856"/>
      <c r="BJ127" s="856"/>
      <c r="BK127" s="856"/>
      <c r="BL127" s="857"/>
      <c r="BM127" s="855" t="s">
        <v>
484</v>
      </c>
      <c r="BN127" s="856"/>
      <c r="BO127" s="856"/>
      <c r="BP127" s="856"/>
      <c r="BQ127" s="856"/>
      <c r="BR127" s="856"/>
      <c r="BS127" s="857"/>
      <c r="BT127" s="855" t="s">
        <v>
485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
486</v>
      </c>
      <c r="CQ127" s="794"/>
      <c r="CR127" s="794"/>
      <c r="CS127" s="794"/>
      <c r="CT127" s="794"/>
      <c r="CU127" s="794"/>
      <c r="CV127" s="794"/>
      <c r="CW127" s="794"/>
      <c r="CX127" s="794"/>
      <c r="CY127" s="794"/>
      <c r="CZ127" s="794"/>
      <c r="DA127" s="794"/>
      <c r="DB127" s="794"/>
      <c r="DC127" s="794"/>
      <c r="DD127" s="794"/>
      <c r="DE127" s="794"/>
      <c r="DF127" s="795"/>
      <c r="DG127" s="860" t="s">
        <v>
179</v>
      </c>
      <c r="DH127" s="861"/>
      <c r="DI127" s="861"/>
      <c r="DJ127" s="861"/>
      <c r="DK127" s="861"/>
      <c r="DL127" s="861" t="s">
        <v>
178</v>
      </c>
      <c r="DM127" s="861"/>
      <c r="DN127" s="861"/>
      <c r="DO127" s="861"/>
      <c r="DP127" s="861"/>
      <c r="DQ127" s="861" t="s">
        <v>
179</v>
      </c>
      <c r="DR127" s="861"/>
      <c r="DS127" s="861"/>
      <c r="DT127" s="861"/>
      <c r="DU127" s="861"/>
      <c r="DV127" s="838" t="s">
        <v>
178</v>
      </c>
      <c r="DW127" s="838"/>
      <c r="DX127" s="838"/>
      <c r="DY127" s="838"/>
      <c r="DZ127" s="839"/>
    </row>
    <row r="128" spans="1:130" s="247" customFormat="1" ht="26.25" customHeight="1" thickBot="1" x14ac:dyDescent="0.2">
      <c r="A128" s="840" t="s">
        <v>
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
488</v>
      </c>
      <c r="X128" s="842"/>
      <c r="Y128" s="842"/>
      <c r="Z128" s="843"/>
      <c r="AA128" s="844">
        <v>
910493</v>
      </c>
      <c r="AB128" s="845"/>
      <c r="AC128" s="845"/>
      <c r="AD128" s="845"/>
      <c r="AE128" s="846"/>
      <c r="AF128" s="847">
        <v>
871116</v>
      </c>
      <c r="AG128" s="845"/>
      <c r="AH128" s="845"/>
      <c r="AI128" s="845"/>
      <c r="AJ128" s="846"/>
      <c r="AK128" s="847">
        <v>
915302</v>
      </c>
      <c r="AL128" s="845"/>
      <c r="AM128" s="845"/>
      <c r="AN128" s="845"/>
      <c r="AO128" s="846"/>
      <c r="AP128" s="848"/>
      <c r="AQ128" s="849"/>
      <c r="AR128" s="849"/>
      <c r="AS128" s="849"/>
      <c r="AT128" s="850"/>
      <c r="AU128" s="283"/>
      <c r="AV128" s="283"/>
      <c r="AW128" s="283"/>
      <c r="AX128" s="851" t="s">
        <v>
489</v>
      </c>
      <c r="AY128" s="852"/>
      <c r="AZ128" s="852"/>
      <c r="BA128" s="852"/>
      <c r="BB128" s="852"/>
      <c r="BC128" s="852"/>
      <c r="BD128" s="852"/>
      <c r="BE128" s="853"/>
      <c r="BF128" s="830" t="s">
        <v>
178</v>
      </c>
      <c r="BG128" s="831"/>
      <c r="BH128" s="831"/>
      <c r="BI128" s="831"/>
      <c r="BJ128" s="831"/>
      <c r="BK128" s="831"/>
      <c r="BL128" s="854"/>
      <c r="BM128" s="830">
        <v>
12.27</v>
      </c>
      <c r="BN128" s="831"/>
      <c r="BO128" s="831"/>
      <c r="BP128" s="831"/>
      <c r="BQ128" s="831"/>
      <c r="BR128" s="831"/>
      <c r="BS128" s="854"/>
      <c r="BT128" s="830">
        <v>
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
490</v>
      </c>
      <c r="CQ128" s="772"/>
      <c r="CR128" s="772"/>
      <c r="CS128" s="772"/>
      <c r="CT128" s="772"/>
      <c r="CU128" s="772"/>
      <c r="CV128" s="772"/>
      <c r="CW128" s="772"/>
      <c r="CX128" s="772"/>
      <c r="CY128" s="772"/>
      <c r="CZ128" s="772"/>
      <c r="DA128" s="772"/>
      <c r="DB128" s="772"/>
      <c r="DC128" s="772"/>
      <c r="DD128" s="772"/>
      <c r="DE128" s="772"/>
      <c r="DF128" s="773"/>
      <c r="DG128" s="834" t="s">
        <v>
179</v>
      </c>
      <c r="DH128" s="835"/>
      <c r="DI128" s="835"/>
      <c r="DJ128" s="835"/>
      <c r="DK128" s="835"/>
      <c r="DL128" s="835" t="s">
        <v>
179</v>
      </c>
      <c r="DM128" s="835"/>
      <c r="DN128" s="835"/>
      <c r="DO128" s="835"/>
      <c r="DP128" s="835"/>
      <c r="DQ128" s="835" t="s">
        <v>
178</v>
      </c>
      <c r="DR128" s="835"/>
      <c r="DS128" s="835"/>
      <c r="DT128" s="835"/>
      <c r="DU128" s="835"/>
      <c r="DV128" s="836" t="s">
        <v>
178</v>
      </c>
      <c r="DW128" s="836"/>
      <c r="DX128" s="836"/>
      <c r="DY128" s="836"/>
      <c r="DZ128" s="837"/>
    </row>
    <row r="129" spans="1:131" s="247" customFormat="1" ht="26.25" customHeight="1" x14ac:dyDescent="0.15">
      <c r="A129" s="818" t="s">
        <v>
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
491</v>
      </c>
      <c r="X129" s="821"/>
      <c r="Y129" s="821"/>
      <c r="Z129" s="822"/>
      <c r="AA129" s="823">
        <v>
22424521</v>
      </c>
      <c r="AB129" s="824"/>
      <c r="AC129" s="824"/>
      <c r="AD129" s="824"/>
      <c r="AE129" s="825"/>
      <c r="AF129" s="826">
        <v>
22139864</v>
      </c>
      <c r="AG129" s="824"/>
      <c r="AH129" s="824"/>
      <c r="AI129" s="824"/>
      <c r="AJ129" s="825"/>
      <c r="AK129" s="826">
        <v>
22523957</v>
      </c>
      <c r="AL129" s="824"/>
      <c r="AM129" s="824"/>
      <c r="AN129" s="824"/>
      <c r="AO129" s="825"/>
      <c r="AP129" s="827"/>
      <c r="AQ129" s="828"/>
      <c r="AR129" s="828"/>
      <c r="AS129" s="828"/>
      <c r="AT129" s="829"/>
      <c r="AU129" s="285"/>
      <c r="AV129" s="285"/>
      <c r="AW129" s="285"/>
      <c r="AX129" s="793" t="s">
        <v>
492</v>
      </c>
      <c r="AY129" s="794"/>
      <c r="AZ129" s="794"/>
      <c r="BA129" s="794"/>
      <c r="BB129" s="794"/>
      <c r="BC129" s="794"/>
      <c r="BD129" s="794"/>
      <c r="BE129" s="795"/>
      <c r="BF129" s="813" t="s">
        <v>
179</v>
      </c>
      <c r="BG129" s="814"/>
      <c r="BH129" s="814"/>
      <c r="BI129" s="814"/>
      <c r="BJ129" s="814"/>
      <c r="BK129" s="814"/>
      <c r="BL129" s="815"/>
      <c r="BM129" s="813">
        <v>
17.27</v>
      </c>
      <c r="BN129" s="814"/>
      <c r="BO129" s="814"/>
      <c r="BP129" s="814"/>
      <c r="BQ129" s="814"/>
      <c r="BR129" s="814"/>
      <c r="BS129" s="815"/>
      <c r="BT129" s="813">
        <v>
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
493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
494</v>
      </c>
      <c r="X130" s="821"/>
      <c r="Y130" s="821"/>
      <c r="Z130" s="822"/>
      <c r="AA130" s="823">
        <v>
1417382</v>
      </c>
      <c r="AB130" s="824"/>
      <c r="AC130" s="824"/>
      <c r="AD130" s="824"/>
      <c r="AE130" s="825"/>
      <c r="AF130" s="826">
        <v>
1372718</v>
      </c>
      <c r="AG130" s="824"/>
      <c r="AH130" s="824"/>
      <c r="AI130" s="824"/>
      <c r="AJ130" s="825"/>
      <c r="AK130" s="826">
        <v>
1266928</v>
      </c>
      <c r="AL130" s="824"/>
      <c r="AM130" s="824"/>
      <c r="AN130" s="824"/>
      <c r="AO130" s="825"/>
      <c r="AP130" s="827"/>
      <c r="AQ130" s="828"/>
      <c r="AR130" s="828"/>
      <c r="AS130" s="828"/>
      <c r="AT130" s="829"/>
      <c r="AU130" s="285"/>
      <c r="AV130" s="285"/>
      <c r="AW130" s="285"/>
      <c r="AX130" s="793" t="s">
        <v>
495</v>
      </c>
      <c r="AY130" s="794"/>
      <c r="AZ130" s="794"/>
      <c r="BA130" s="794"/>
      <c r="BB130" s="794"/>
      <c r="BC130" s="794"/>
      <c r="BD130" s="794"/>
      <c r="BE130" s="795"/>
      <c r="BF130" s="796">
        <v>
2.1</v>
      </c>
      <c r="BG130" s="797"/>
      <c r="BH130" s="797"/>
      <c r="BI130" s="797"/>
      <c r="BJ130" s="797"/>
      <c r="BK130" s="797"/>
      <c r="BL130" s="798"/>
      <c r="BM130" s="796">
        <v>
25</v>
      </c>
      <c r="BN130" s="797"/>
      <c r="BO130" s="797"/>
      <c r="BP130" s="797"/>
      <c r="BQ130" s="797"/>
      <c r="BR130" s="797"/>
      <c r="BS130" s="798"/>
      <c r="BT130" s="796">
        <v>
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
496</v>
      </c>
      <c r="X131" s="804"/>
      <c r="Y131" s="804"/>
      <c r="Z131" s="805"/>
      <c r="AA131" s="806">
        <v>
21007139</v>
      </c>
      <c r="AB131" s="807"/>
      <c r="AC131" s="807"/>
      <c r="AD131" s="807"/>
      <c r="AE131" s="808"/>
      <c r="AF131" s="809">
        <v>
20767146</v>
      </c>
      <c r="AG131" s="807"/>
      <c r="AH131" s="807"/>
      <c r="AI131" s="807"/>
      <c r="AJ131" s="808"/>
      <c r="AK131" s="809">
        <v>
21257029</v>
      </c>
      <c r="AL131" s="807"/>
      <c r="AM131" s="807"/>
      <c r="AN131" s="807"/>
      <c r="AO131" s="808"/>
      <c r="AP131" s="810"/>
      <c r="AQ131" s="811"/>
      <c r="AR131" s="811"/>
      <c r="AS131" s="811"/>
      <c r="AT131" s="812"/>
      <c r="AU131" s="285"/>
      <c r="AV131" s="285"/>
      <c r="AW131" s="285"/>
      <c r="AX131" s="771" t="s">
        <v>
497</v>
      </c>
      <c r="AY131" s="772"/>
      <c r="AZ131" s="772"/>
      <c r="BA131" s="772"/>
      <c r="BB131" s="772"/>
      <c r="BC131" s="772"/>
      <c r="BD131" s="772"/>
      <c r="BE131" s="773"/>
      <c r="BF131" s="774">
        <v>
17.899999999999999</v>
      </c>
      <c r="BG131" s="775"/>
      <c r="BH131" s="775"/>
      <c r="BI131" s="775"/>
      <c r="BJ131" s="775"/>
      <c r="BK131" s="775"/>
      <c r="BL131" s="776"/>
      <c r="BM131" s="774">
        <v>
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
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
499</v>
      </c>
      <c r="W132" s="784"/>
      <c r="X132" s="784"/>
      <c r="Y132" s="784"/>
      <c r="Z132" s="785"/>
      <c r="AA132" s="786">
        <v>
2.4504621979999999</v>
      </c>
      <c r="AB132" s="787"/>
      <c r="AC132" s="787"/>
      <c r="AD132" s="787"/>
      <c r="AE132" s="788"/>
      <c r="AF132" s="789">
        <v>
2.4730215699999998</v>
      </c>
      <c r="AG132" s="787"/>
      <c r="AH132" s="787"/>
      <c r="AI132" s="787"/>
      <c r="AJ132" s="788"/>
      <c r="AK132" s="789">
        <v>
1.5217366450000001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
500</v>
      </c>
      <c r="W133" s="763"/>
      <c r="X133" s="763"/>
      <c r="Y133" s="763"/>
      <c r="Z133" s="764"/>
      <c r="AA133" s="765">
        <v>
2.8</v>
      </c>
      <c r="AB133" s="766"/>
      <c r="AC133" s="766"/>
      <c r="AD133" s="766"/>
      <c r="AE133" s="767"/>
      <c r="AF133" s="765">
        <v>
2.5</v>
      </c>
      <c r="AG133" s="766"/>
      <c r="AH133" s="766"/>
      <c r="AI133" s="766"/>
      <c r="AJ133" s="767"/>
      <c r="AK133" s="765">
        <v>
2.1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JEpkUGB0rTm+uqhLUQ9hcZFlgbzv3EKlQApoHJgEMjSXtDq+jnJku9Z55KEaLWGSUswUxm1qqMLO7TjGK/dFg==" saltValue="C6tdmBCdJoP8k/Kxs3wN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CeA11dAXpSweIuvKonqUajR8YC8AQ4f7uelkJ0Sr00R45BkqfANbenVVhWRnMM0QO5+87VlNX+9t1kY/oIgTQ==" saltValue="kcR/Y8vwyitmnobw5RD6n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7e1k5ycWiaE8RRTblymDcDvpNTdLqk52IaWMbSREG5GwLJ70hbBWfzg+8GTARNnk2WAcbL799cWelpmMzCuww==" saltValue="TUPkIN0sKjRsnkA0oBCW8w=="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
504</v>
      </c>
      <c r="AP7" s="304"/>
      <c r="AQ7" s="305" t="s">
        <v>
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
506</v>
      </c>
      <c r="AQ8" s="311" t="s">
        <v>
507</v>
      </c>
      <c r="AR8" s="312" t="s">
        <v>
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
509</v>
      </c>
      <c r="AL9" s="1193"/>
      <c r="AM9" s="1193"/>
      <c r="AN9" s="1194"/>
      <c r="AO9" s="313">
        <v>
6109410</v>
      </c>
      <c r="AP9" s="313">
        <v>
49952</v>
      </c>
      <c r="AQ9" s="314">
        <v>
56868</v>
      </c>
      <c r="AR9" s="315">
        <v>
-12.2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
510</v>
      </c>
      <c r="AL10" s="1193"/>
      <c r="AM10" s="1193"/>
      <c r="AN10" s="1194"/>
      <c r="AO10" s="316">
        <v>
139827</v>
      </c>
      <c r="AP10" s="316">
        <v>
1143</v>
      </c>
      <c r="AQ10" s="317">
        <v>
3674</v>
      </c>
      <c r="AR10" s="318">
        <v>
-68.900000000000006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
511</v>
      </c>
      <c r="AL11" s="1193"/>
      <c r="AM11" s="1193"/>
      <c r="AN11" s="1194"/>
      <c r="AO11" s="316">
        <v>
45632</v>
      </c>
      <c r="AP11" s="316">
        <v>
373</v>
      </c>
      <c r="AQ11" s="317">
        <v>
3477</v>
      </c>
      <c r="AR11" s="318">
        <v>
-89.3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
512</v>
      </c>
      <c r="AL12" s="1193"/>
      <c r="AM12" s="1193"/>
      <c r="AN12" s="1194"/>
      <c r="AO12" s="316">
        <v>
42214</v>
      </c>
      <c r="AP12" s="316">
        <v>
345</v>
      </c>
      <c r="AQ12" s="317">
        <v>
579</v>
      </c>
      <c r="AR12" s="318">
        <v>
-40.4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
513</v>
      </c>
      <c r="AL13" s="1193"/>
      <c r="AM13" s="1193"/>
      <c r="AN13" s="1194"/>
      <c r="AO13" s="316" t="s">
        <v>
514</v>
      </c>
      <c r="AP13" s="316" t="s">
        <v>
514</v>
      </c>
      <c r="AQ13" s="317">
        <v>
11</v>
      </c>
      <c r="AR13" s="318" t="s">
        <v>
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
515</v>
      </c>
      <c r="AL14" s="1193"/>
      <c r="AM14" s="1193"/>
      <c r="AN14" s="1194"/>
      <c r="AO14" s="316">
        <v>
415514</v>
      </c>
      <c r="AP14" s="316">
        <v>
3397</v>
      </c>
      <c r="AQ14" s="317">
        <v>
2399</v>
      </c>
      <c r="AR14" s="318">
        <v>
41.6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
516</v>
      </c>
      <c r="AL15" s="1193"/>
      <c r="AM15" s="1193"/>
      <c r="AN15" s="1194"/>
      <c r="AO15" s="316">
        <v>
73174</v>
      </c>
      <c r="AP15" s="316">
        <v>
598</v>
      </c>
      <c r="AQ15" s="317">
        <v>
1114</v>
      </c>
      <c r="AR15" s="318">
        <v>
-46.3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
517</v>
      </c>
      <c r="AL16" s="1196"/>
      <c r="AM16" s="1196"/>
      <c r="AN16" s="1197"/>
      <c r="AO16" s="316">
        <v>
-173658</v>
      </c>
      <c r="AP16" s="316">
        <v>
-1420</v>
      </c>
      <c r="AQ16" s="317">
        <v>
-4418</v>
      </c>
      <c r="AR16" s="318">
        <v>
-67.900000000000006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
193</v>
      </c>
      <c r="AL17" s="1196"/>
      <c r="AM17" s="1196"/>
      <c r="AN17" s="1197"/>
      <c r="AO17" s="316">
        <v>
6652113</v>
      </c>
      <c r="AP17" s="316">
        <v>
54389</v>
      </c>
      <c r="AQ17" s="317">
        <v>
63704</v>
      </c>
      <c r="AR17" s="318">
        <v>
-14.6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519</v>
      </c>
      <c r="AP20" s="324" t="s">
        <v>
520</v>
      </c>
      <c r="AQ20" s="325" t="s">
        <v>
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
522</v>
      </c>
      <c r="AL21" s="1190"/>
      <c r="AM21" s="1190"/>
      <c r="AN21" s="1191"/>
      <c r="AO21" s="328">
        <v>
5.0999999999999996</v>
      </c>
      <c r="AP21" s="329">
        <v>
6.05</v>
      </c>
      <c r="AQ21" s="330">
        <v>
-0.95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
523</v>
      </c>
      <c r="AL22" s="1190"/>
      <c r="AM22" s="1190"/>
      <c r="AN22" s="1191"/>
      <c r="AO22" s="333">
        <v>
99.3</v>
      </c>
      <c r="AP22" s="334">
        <v>
99.6</v>
      </c>
      <c r="AQ22" s="335">
        <v>
-0.3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
504</v>
      </c>
      <c r="AP30" s="304"/>
      <c r="AQ30" s="305" t="s">
        <v>
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
506</v>
      </c>
      <c r="AQ31" s="311" t="s">
        <v>
507</v>
      </c>
      <c r="AR31" s="312" t="s">
        <v>
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
527</v>
      </c>
      <c r="AL32" s="1181"/>
      <c r="AM32" s="1181"/>
      <c r="AN32" s="1182"/>
      <c r="AO32" s="343">
        <v>
2374961</v>
      </c>
      <c r="AP32" s="343">
        <v>
19418</v>
      </c>
      <c r="AQ32" s="344">
        <v>
31767</v>
      </c>
      <c r="AR32" s="345">
        <v>
-38.9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
528</v>
      </c>
      <c r="AL33" s="1181"/>
      <c r="AM33" s="1181"/>
      <c r="AN33" s="1182"/>
      <c r="AO33" s="343" t="s">
        <v>
514</v>
      </c>
      <c r="AP33" s="343" t="s">
        <v>
514</v>
      </c>
      <c r="AQ33" s="344">
        <v>
4</v>
      </c>
      <c r="AR33" s="345" t="s">
        <v>
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
529</v>
      </c>
      <c r="AL34" s="1181"/>
      <c r="AM34" s="1181"/>
      <c r="AN34" s="1182"/>
      <c r="AO34" s="343" t="s">
        <v>
514</v>
      </c>
      <c r="AP34" s="343" t="s">
        <v>
514</v>
      </c>
      <c r="AQ34" s="344">
        <v>
33</v>
      </c>
      <c r="AR34" s="345" t="s">
        <v>
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
530</v>
      </c>
      <c r="AL35" s="1181"/>
      <c r="AM35" s="1181"/>
      <c r="AN35" s="1182"/>
      <c r="AO35" s="343">
        <v>
90840</v>
      </c>
      <c r="AP35" s="343">
        <v>
743</v>
      </c>
      <c r="AQ35" s="344">
        <v>
6427</v>
      </c>
      <c r="AR35" s="345">
        <v>
-88.4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
531</v>
      </c>
      <c r="AL36" s="1181"/>
      <c r="AM36" s="1181"/>
      <c r="AN36" s="1182"/>
      <c r="AO36" s="343">
        <v>
31242</v>
      </c>
      <c r="AP36" s="343">
        <v>
255</v>
      </c>
      <c r="AQ36" s="344">
        <v>
1122</v>
      </c>
      <c r="AR36" s="345">
        <v>
-77.3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
532</v>
      </c>
      <c r="AL37" s="1181"/>
      <c r="AM37" s="1181"/>
      <c r="AN37" s="1182"/>
      <c r="AO37" s="343">
        <v>
8663</v>
      </c>
      <c r="AP37" s="343">
        <v>
71</v>
      </c>
      <c r="AQ37" s="344">
        <v>
1023</v>
      </c>
      <c r="AR37" s="345">
        <v>
-93.1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
533</v>
      </c>
      <c r="AL38" s="1184"/>
      <c r="AM38" s="1184"/>
      <c r="AN38" s="1185"/>
      <c r="AO38" s="346" t="s">
        <v>
514</v>
      </c>
      <c r="AP38" s="346" t="s">
        <v>
514</v>
      </c>
      <c r="AQ38" s="347">
        <v>
2</v>
      </c>
      <c r="AR38" s="335" t="s">
        <v>
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
534</v>
      </c>
      <c r="AL39" s="1184"/>
      <c r="AM39" s="1184"/>
      <c r="AN39" s="1185"/>
      <c r="AO39" s="343">
        <v>
-915302</v>
      </c>
      <c r="AP39" s="343">
        <v>
-7484</v>
      </c>
      <c r="AQ39" s="344">
        <v>
-6864</v>
      </c>
      <c r="AR39" s="345">
        <v>
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
535</v>
      </c>
      <c r="AL40" s="1181"/>
      <c r="AM40" s="1181"/>
      <c r="AN40" s="1182"/>
      <c r="AO40" s="343">
        <v>
-1266928</v>
      </c>
      <c r="AP40" s="343">
        <v>
-10359</v>
      </c>
      <c r="AQ40" s="344">
        <v>
-26034</v>
      </c>
      <c r="AR40" s="345">
        <v>
-60.2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
307</v>
      </c>
      <c r="AL41" s="1187"/>
      <c r="AM41" s="1187"/>
      <c r="AN41" s="1188"/>
      <c r="AO41" s="343">
        <v>
323476</v>
      </c>
      <c r="AP41" s="343">
        <v>
2645</v>
      </c>
      <c r="AQ41" s="344">
        <v>
7479</v>
      </c>
      <c r="AR41" s="345">
        <v>
-64.599999999999994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
504</v>
      </c>
      <c r="AN49" s="1175" t="s">
        <v>
539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
540</v>
      </c>
      <c r="AO50" s="360" t="s">
        <v>
541</v>
      </c>
      <c r="AP50" s="361" t="s">
        <v>
542</v>
      </c>
      <c r="AQ50" s="362" t="s">
        <v>
543</v>
      </c>
      <c r="AR50" s="363" t="s">
        <v>
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545</v>
      </c>
      <c r="AL51" s="356"/>
      <c r="AM51" s="364">
        <v>
2827445</v>
      </c>
      <c r="AN51" s="365">
        <v>
23966</v>
      </c>
      <c r="AO51" s="366">
        <v>
33.799999999999997</v>
      </c>
      <c r="AP51" s="367">
        <v>
58051</v>
      </c>
      <c r="AQ51" s="368">
        <v>
8.3000000000000007</v>
      </c>
      <c r="AR51" s="369">
        <v>
25.5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546</v>
      </c>
      <c r="AM52" s="372">
        <v>
2112206</v>
      </c>
      <c r="AN52" s="373">
        <v>
17903</v>
      </c>
      <c r="AO52" s="374">
        <v>
28.4</v>
      </c>
      <c r="AP52" s="375">
        <v>
32143</v>
      </c>
      <c r="AQ52" s="376">
        <v>
13.4</v>
      </c>
      <c r="AR52" s="377">
        <v>
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547</v>
      </c>
      <c r="AL53" s="356"/>
      <c r="AM53" s="364">
        <v>
3773311</v>
      </c>
      <c r="AN53" s="365">
        <v>
31613</v>
      </c>
      <c r="AO53" s="366">
        <v>
31.9</v>
      </c>
      <c r="AP53" s="367">
        <v>
40879</v>
      </c>
      <c r="AQ53" s="368">
        <v>
-29.6</v>
      </c>
      <c r="AR53" s="369">
        <v>
61.5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546</v>
      </c>
      <c r="AM54" s="372">
        <v>
2198462</v>
      </c>
      <c r="AN54" s="373">
        <v>
18419</v>
      </c>
      <c r="AO54" s="374">
        <v>
2.9</v>
      </c>
      <c r="AP54" s="375">
        <v>
24087</v>
      </c>
      <c r="AQ54" s="376">
        <v>
-25.1</v>
      </c>
      <c r="AR54" s="377">
        <v>
28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548</v>
      </c>
      <c r="AL55" s="356"/>
      <c r="AM55" s="364">
        <v>
2628882</v>
      </c>
      <c r="AN55" s="365">
        <v>
21859</v>
      </c>
      <c r="AO55" s="366">
        <v>
-30.9</v>
      </c>
      <c r="AP55" s="367">
        <v>
42651</v>
      </c>
      <c r="AQ55" s="368">
        <v>
4.3</v>
      </c>
      <c r="AR55" s="369">
        <v>
-35.200000000000003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546</v>
      </c>
      <c r="AM56" s="372">
        <v>
1789077</v>
      </c>
      <c r="AN56" s="373">
        <v>
14876</v>
      </c>
      <c r="AO56" s="374">
        <v>
-19.2</v>
      </c>
      <c r="AP56" s="375">
        <v>
22675</v>
      </c>
      <c r="AQ56" s="376">
        <v>
-5.9</v>
      </c>
      <c r="AR56" s="377">
        <v>
-13.3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549</v>
      </c>
      <c r="AL57" s="356"/>
      <c r="AM57" s="364">
        <v>
6537321</v>
      </c>
      <c r="AN57" s="365">
        <v>
53830</v>
      </c>
      <c r="AO57" s="366">
        <v>
146.30000000000001</v>
      </c>
      <c r="AP57" s="367">
        <v>
43226</v>
      </c>
      <c r="AQ57" s="368">
        <v>
1.3</v>
      </c>
      <c r="AR57" s="369">
        <v>
145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546</v>
      </c>
      <c r="AM58" s="372">
        <v>
2916428</v>
      </c>
      <c r="AN58" s="373">
        <v>
24015</v>
      </c>
      <c r="AO58" s="374">
        <v>
61.4</v>
      </c>
      <c r="AP58" s="375">
        <v>
22622</v>
      </c>
      <c r="AQ58" s="376">
        <v>
-0.2</v>
      </c>
      <c r="AR58" s="377">
        <v>
61.6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550</v>
      </c>
      <c r="AL59" s="356"/>
      <c r="AM59" s="364">
        <v>
4642017</v>
      </c>
      <c r="AN59" s="365">
        <v>
37954</v>
      </c>
      <c r="AO59" s="366">
        <v>
-29.5</v>
      </c>
      <c r="AP59" s="367">
        <v>
42836</v>
      </c>
      <c r="AQ59" s="368">
        <v>
-0.9</v>
      </c>
      <c r="AR59" s="369">
        <v>
-28.6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546</v>
      </c>
      <c r="AM60" s="372">
        <v>
2368202</v>
      </c>
      <c r="AN60" s="373">
        <v>
19363</v>
      </c>
      <c r="AO60" s="374">
        <v>
-19.399999999999999</v>
      </c>
      <c r="AP60" s="375">
        <v>
22936</v>
      </c>
      <c r="AQ60" s="376">
        <v>
1.4</v>
      </c>
      <c r="AR60" s="377">
        <v>
-20.8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551</v>
      </c>
      <c r="AL61" s="378"/>
      <c r="AM61" s="379">
        <v>
4081795</v>
      </c>
      <c r="AN61" s="380">
        <v>
33844</v>
      </c>
      <c r="AO61" s="381">
        <v>
30.3</v>
      </c>
      <c r="AP61" s="382">
        <v>
45529</v>
      </c>
      <c r="AQ61" s="383">
        <v>
-3.3</v>
      </c>
      <c r="AR61" s="369">
        <v>
33.6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546</v>
      </c>
      <c r="AM62" s="372">
        <v>
2276875</v>
      </c>
      <c r="AN62" s="373">
        <v>
18915</v>
      </c>
      <c r="AO62" s="374">
        <v>
10.8</v>
      </c>
      <c r="AP62" s="375">
        <v>
24893</v>
      </c>
      <c r="AQ62" s="376">
        <v>
-3.3</v>
      </c>
      <c r="AR62" s="377">
        <v>
14.1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pN7CRYr2FqR2vhSezjb36oOwoSRQzS31PLmuSpWNhd1xVBFQMyxhnbIOqJ9TEtOK3MKtTPEmxrs5+uysKFyrw==" saltValue="F9e7pRRdvkI11eq5WVHT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553</v>
      </c>
    </row>
    <row r="120" spans="125:125" ht="13.5" hidden="1" customHeight="1" x14ac:dyDescent="0.15"/>
    <row r="121" spans="125:125" ht="13.5" hidden="1" customHeight="1" x14ac:dyDescent="0.15">
      <c r="DU121" s="291"/>
    </row>
  </sheetData>
  <sheetProtection algorithmName="SHA-512" hashValue="m/GcEf8aCeHNcH8jsBLbJx1zQrMVCYg18afPb7t0x148hS15mRQd2xRviYgG2fxoOYtNzLXB+aKvyh2MMJfQkQ==" saltValue="dIE4piMye0v4HmRdwIuJ5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554</v>
      </c>
    </row>
  </sheetData>
  <sheetProtection algorithmName="SHA-512" hashValue="09lO2Z61Ijc4mB03XWQoKB8gzsGBeGN2YYhAPfqC5SdUjW7Ph8ovumEUxIj1IAzPnbp2Sq40mH2HT+1GrdURRQ==" saltValue="oCIX3tQwEF9TtRVYnRnDp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555</v>
      </c>
      <c r="G46" s="8" t="s">
        <v>
556</v>
      </c>
      <c r="H46" s="8" t="s">
        <v>
557</v>
      </c>
      <c r="I46" s="8" t="s">
        <v>
558</v>
      </c>
      <c r="J46" s="9" t="s">
        <v>
559</v>
      </c>
    </row>
    <row r="47" spans="2:10" ht="57.75" customHeight="1" x14ac:dyDescent="0.15">
      <c r="B47" s="10"/>
      <c r="C47" s="1198" t="s">
        <v>
3</v>
      </c>
      <c r="D47" s="1198"/>
      <c r="E47" s="1199"/>
      <c r="F47" s="11">
        <v>
8.69</v>
      </c>
      <c r="G47" s="12">
        <v>
9.33</v>
      </c>
      <c r="H47" s="12">
        <v>
11.63</v>
      </c>
      <c r="I47" s="12">
        <v>
13.7</v>
      </c>
      <c r="J47" s="13">
        <v>
16.05</v>
      </c>
    </row>
    <row r="48" spans="2:10" ht="57.75" customHeight="1" x14ac:dyDescent="0.15">
      <c r="B48" s="14"/>
      <c r="C48" s="1200" t="s">
        <v>
4</v>
      </c>
      <c r="D48" s="1200"/>
      <c r="E48" s="1201"/>
      <c r="F48" s="15">
        <v>
7.1</v>
      </c>
      <c r="G48" s="16">
        <v>
8.85</v>
      </c>
      <c r="H48" s="16">
        <v>
10.99</v>
      </c>
      <c r="I48" s="16">
        <v>
8.1999999999999993</v>
      </c>
      <c r="J48" s="17">
        <v>
9.8800000000000008</v>
      </c>
    </row>
    <row r="49" spans="2:10" ht="57.75" customHeight="1" thickBot="1" x14ac:dyDescent="0.2">
      <c r="B49" s="18"/>
      <c r="C49" s="1202" t="s">
        <v>
5</v>
      </c>
      <c r="D49" s="1202"/>
      <c r="E49" s="1203"/>
      <c r="F49" s="19">
        <v>
3.09</v>
      </c>
      <c r="G49" s="20">
        <v>
3</v>
      </c>
      <c r="H49" s="20">
        <v>
4.3099999999999996</v>
      </c>
      <c r="I49" s="20" t="s">
        <v>
560</v>
      </c>
      <c r="J49" s="21">
        <v>
4.4000000000000004</v>
      </c>
    </row>
    <row r="50" spans="2:10" ht="13.5" customHeight="1" x14ac:dyDescent="0.15"/>
  </sheetData>
  <sheetProtection algorithmName="SHA-512" hashValue="Rbgl1OHpgY79RstZouygtfNpTVgR/Aj6A5cw/viTurOlRI/GU6aXe9zemSGPDGshhO1GJzF0a77rMgV5GvqcLg==" saltValue="P6PfcXY2QIyA0iL/SB6jS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555</v>
      </c>
      <c r="G33" s="29" t="s">
        <v>
556</v>
      </c>
      <c r="H33" s="29" t="s">
        <v>
557</v>
      </c>
      <c r="I33" s="29" t="s">
        <v>
558</v>
      </c>
      <c r="J33" s="30" t="s">
        <v>
559</v>
      </c>
      <c r="K33" s="22"/>
      <c r="L33" s="22"/>
      <c r="M33" s="22"/>
      <c r="N33" s="22"/>
      <c r="O33" s="22"/>
      <c r="P33" s="22"/>
    </row>
    <row r="34" spans="1:16" ht="39" customHeight="1" x14ac:dyDescent="0.15">
      <c r="A34" s="22"/>
      <c r="B34" s="31"/>
      <c r="C34" s="1210" t="s">
        <v>
561</v>
      </c>
      <c r="D34" s="1210"/>
      <c r="E34" s="1211"/>
      <c r="F34" s="32">
        <v>
7.09</v>
      </c>
      <c r="G34" s="33">
        <v>
8.84</v>
      </c>
      <c r="H34" s="33">
        <v>
10.99</v>
      </c>
      <c r="I34" s="33">
        <v>
8.19</v>
      </c>
      <c r="J34" s="34">
        <v>
9.8699999999999992</v>
      </c>
      <c r="K34" s="22"/>
      <c r="L34" s="22"/>
      <c r="M34" s="22"/>
      <c r="N34" s="22"/>
      <c r="O34" s="22"/>
      <c r="P34" s="22"/>
    </row>
    <row r="35" spans="1:16" ht="39" customHeight="1" x14ac:dyDescent="0.15">
      <c r="A35" s="22"/>
      <c r="B35" s="35"/>
      <c r="C35" s="1204" t="s">
        <v>
562</v>
      </c>
      <c r="D35" s="1205"/>
      <c r="E35" s="1206"/>
      <c r="F35" s="36">
        <v>
0.1</v>
      </c>
      <c r="G35" s="37">
        <v>
0.14000000000000001</v>
      </c>
      <c r="H35" s="37">
        <v>
0.28000000000000003</v>
      </c>
      <c r="I35" s="37">
        <v>
0.35</v>
      </c>
      <c r="J35" s="38">
        <v>
1.94</v>
      </c>
      <c r="K35" s="22"/>
      <c r="L35" s="22"/>
      <c r="M35" s="22"/>
      <c r="N35" s="22"/>
      <c r="O35" s="22"/>
      <c r="P35" s="22"/>
    </row>
    <row r="36" spans="1:16" ht="39" customHeight="1" x14ac:dyDescent="0.15">
      <c r="A36" s="22"/>
      <c r="B36" s="35"/>
      <c r="C36" s="1204" t="s">
        <v>
563</v>
      </c>
      <c r="D36" s="1205"/>
      <c r="E36" s="1206"/>
      <c r="F36" s="36">
        <v>
2.29</v>
      </c>
      <c r="G36" s="37">
        <v>
0.23</v>
      </c>
      <c r="H36" s="37">
        <v>
0.74</v>
      </c>
      <c r="I36" s="37">
        <v>
0.43</v>
      </c>
      <c r="J36" s="38">
        <v>
0.19</v>
      </c>
      <c r="K36" s="22"/>
      <c r="L36" s="22"/>
      <c r="M36" s="22"/>
      <c r="N36" s="22"/>
      <c r="O36" s="22"/>
      <c r="P36" s="22"/>
    </row>
    <row r="37" spans="1:16" ht="39" customHeight="1" x14ac:dyDescent="0.15">
      <c r="A37" s="22"/>
      <c r="B37" s="35"/>
      <c r="C37" s="1204" t="s">
        <v>
564</v>
      </c>
      <c r="D37" s="1205"/>
      <c r="E37" s="1206"/>
      <c r="F37" s="36">
        <v>
7.0000000000000007E-2</v>
      </c>
      <c r="G37" s="37">
        <v>
0.03</v>
      </c>
      <c r="H37" s="37">
        <v>
0.06</v>
      </c>
      <c r="I37" s="37">
        <v>
0.09</v>
      </c>
      <c r="J37" s="38">
        <v>
0.1</v>
      </c>
      <c r="K37" s="22"/>
      <c r="L37" s="22"/>
      <c r="M37" s="22"/>
      <c r="N37" s="22"/>
      <c r="O37" s="22"/>
      <c r="P37" s="22"/>
    </row>
    <row r="38" spans="1:16" ht="39" customHeight="1" x14ac:dyDescent="0.15">
      <c r="A38" s="22"/>
      <c r="B38" s="35"/>
      <c r="C38" s="1204" t="s">
        <v>
565</v>
      </c>
      <c r="D38" s="1205"/>
      <c r="E38" s="1206"/>
      <c r="F38" s="36">
        <v>
0.14000000000000001</v>
      </c>
      <c r="G38" s="37">
        <v>
0.53</v>
      </c>
      <c r="H38" s="37">
        <v>
0.61</v>
      </c>
      <c r="I38" s="37">
        <v>
0.38</v>
      </c>
      <c r="J38" s="38">
        <v>
0.03</v>
      </c>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
566</v>
      </c>
      <c r="D42" s="1205"/>
      <c r="E42" s="1206"/>
      <c r="F42" s="36" t="s">
        <v>
514</v>
      </c>
      <c r="G42" s="37" t="s">
        <v>
514</v>
      </c>
      <c r="H42" s="37" t="s">
        <v>
514</v>
      </c>
      <c r="I42" s="37" t="s">
        <v>
514</v>
      </c>
      <c r="J42" s="38" t="s">
        <v>
514</v>
      </c>
      <c r="K42" s="22"/>
      <c r="L42" s="22"/>
      <c r="M42" s="22"/>
      <c r="N42" s="22"/>
      <c r="O42" s="22"/>
      <c r="P42" s="22"/>
    </row>
    <row r="43" spans="1:16" ht="39" customHeight="1" thickBot="1" x14ac:dyDescent="0.2">
      <c r="A43" s="22"/>
      <c r="B43" s="40"/>
      <c r="C43" s="1207" t="s">
        <v>
567</v>
      </c>
      <c r="D43" s="1208"/>
      <c r="E43" s="1209"/>
      <c r="F43" s="41" t="s">
        <v>
514</v>
      </c>
      <c r="G43" s="42" t="s">
        <v>
514</v>
      </c>
      <c r="H43" s="42" t="s">
        <v>
514</v>
      </c>
      <c r="I43" s="42" t="s">
        <v>
514</v>
      </c>
      <c r="J43" s="43" t="s">
        <v>
514</v>
      </c>
      <c r="K43" s="22"/>
      <c r="L43" s="22"/>
      <c r="M43" s="22"/>
      <c r="N43" s="22"/>
      <c r="O43" s="22"/>
      <c r="P43" s="22"/>
    </row>
    <row r="44" spans="1:16" ht="39" customHeight="1" x14ac:dyDescent="0.15">
      <c r="A44" s="22"/>
      <c r="B44" s="44" t="s">
        <v>
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Jc/+tUJVjrkkAReM+pP1T7e5C0VnHqhX0JZCBXb0kiUhxzV/Oprlu/ePkQPMW8tQQ6qUL1Hvg/0DpXy00kfiQ==" saltValue="yCcTnate0PicX7pSZE8G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
      <c r="A44" s="48"/>
      <c r="B44" s="51" t="s">
        <v>
10</v>
      </c>
      <c r="C44" s="52"/>
      <c r="D44" s="52"/>
      <c r="E44" s="53"/>
      <c r="F44" s="53"/>
      <c r="G44" s="53"/>
      <c r="H44" s="53"/>
      <c r="I44" s="53"/>
      <c r="J44" s="54" t="s">
        <v>
2</v>
      </c>
      <c r="K44" s="55" t="s">
        <v>
555</v>
      </c>
      <c r="L44" s="56" t="s">
        <v>
556</v>
      </c>
      <c r="M44" s="56" t="s">
        <v>
557</v>
      </c>
      <c r="N44" s="56" t="s">
        <v>
558</v>
      </c>
      <c r="O44" s="57" t="s">
        <v>
559</v>
      </c>
      <c r="P44" s="48"/>
      <c r="Q44" s="48"/>
      <c r="R44" s="48"/>
      <c r="S44" s="48"/>
      <c r="T44" s="48"/>
      <c r="U44" s="48"/>
    </row>
    <row r="45" spans="1:21" ht="30.75" customHeight="1" x14ac:dyDescent="0.15">
      <c r="A45" s="48"/>
      <c r="B45" s="1230" t="s">
        <v>
11</v>
      </c>
      <c r="C45" s="1231"/>
      <c r="D45" s="58"/>
      <c r="E45" s="1236" t="s">
        <v>
12</v>
      </c>
      <c r="F45" s="1236"/>
      <c r="G45" s="1236"/>
      <c r="H45" s="1236"/>
      <c r="I45" s="1236"/>
      <c r="J45" s="1237"/>
      <c r="K45" s="59">
        <v>
2740</v>
      </c>
      <c r="L45" s="60">
        <v>
2672</v>
      </c>
      <c r="M45" s="60">
        <v>
2680</v>
      </c>
      <c r="N45" s="60">
        <v>
2503</v>
      </c>
      <c r="O45" s="61">
        <v>
2375</v>
      </c>
      <c r="P45" s="48"/>
      <c r="Q45" s="48"/>
      <c r="R45" s="48"/>
      <c r="S45" s="48"/>
      <c r="T45" s="48"/>
      <c r="U45" s="48"/>
    </row>
    <row r="46" spans="1:21" ht="30.75" customHeight="1" x14ac:dyDescent="0.15">
      <c r="A46" s="48"/>
      <c r="B46" s="1232"/>
      <c r="C46" s="1233"/>
      <c r="D46" s="62"/>
      <c r="E46" s="1214" t="s">
        <v>
13</v>
      </c>
      <c r="F46" s="1214"/>
      <c r="G46" s="1214"/>
      <c r="H46" s="1214"/>
      <c r="I46" s="1214"/>
      <c r="J46" s="1215"/>
      <c r="K46" s="63" t="s">
        <v>
514</v>
      </c>
      <c r="L46" s="64" t="s">
        <v>
514</v>
      </c>
      <c r="M46" s="64" t="s">
        <v>
514</v>
      </c>
      <c r="N46" s="64" t="s">
        <v>
514</v>
      </c>
      <c r="O46" s="65" t="s">
        <v>
514</v>
      </c>
      <c r="P46" s="48"/>
      <c r="Q46" s="48"/>
      <c r="R46" s="48"/>
      <c r="S46" s="48"/>
      <c r="T46" s="48"/>
      <c r="U46" s="48"/>
    </row>
    <row r="47" spans="1:21" ht="30.75" customHeight="1" x14ac:dyDescent="0.15">
      <c r="A47" s="48"/>
      <c r="B47" s="1232"/>
      <c r="C47" s="1233"/>
      <c r="D47" s="62"/>
      <c r="E47" s="1214" t="s">
        <v>
14</v>
      </c>
      <c r="F47" s="1214"/>
      <c r="G47" s="1214"/>
      <c r="H47" s="1214"/>
      <c r="I47" s="1214"/>
      <c r="J47" s="1215"/>
      <c r="K47" s="63" t="s">
        <v>
514</v>
      </c>
      <c r="L47" s="64" t="s">
        <v>
514</v>
      </c>
      <c r="M47" s="64" t="s">
        <v>
514</v>
      </c>
      <c r="N47" s="64" t="s">
        <v>
514</v>
      </c>
      <c r="O47" s="65" t="s">
        <v>
514</v>
      </c>
      <c r="P47" s="48"/>
      <c r="Q47" s="48"/>
      <c r="R47" s="48"/>
      <c r="S47" s="48"/>
      <c r="T47" s="48"/>
      <c r="U47" s="48"/>
    </row>
    <row r="48" spans="1:21" ht="30.75" customHeight="1" x14ac:dyDescent="0.15">
      <c r="A48" s="48"/>
      <c r="B48" s="1232"/>
      <c r="C48" s="1233"/>
      <c r="D48" s="62"/>
      <c r="E48" s="1214" t="s">
        <v>
15</v>
      </c>
      <c r="F48" s="1214"/>
      <c r="G48" s="1214"/>
      <c r="H48" s="1214"/>
      <c r="I48" s="1214"/>
      <c r="J48" s="1215"/>
      <c r="K48" s="63">
        <v>
107</v>
      </c>
      <c r="L48" s="64">
        <v>
101</v>
      </c>
      <c r="M48" s="64">
        <v>
97</v>
      </c>
      <c r="N48" s="64">
        <v>
96</v>
      </c>
      <c r="O48" s="65">
        <v>
91</v>
      </c>
      <c r="P48" s="48"/>
      <c r="Q48" s="48"/>
      <c r="R48" s="48"/>
      <c r="S48" s="48"/>
      <c r="T48" s="48"/>
      <c r="U48" s="48"/>
    </row>
    <row r="49" spans="1:21" ht="30.75" customHeight="1" x14ac:dyDescent="0.15">
      <c r="A49" s="48"/>
      <c r="B49" s="1232"/>
      <c r="C49" s="1233"/>
      <c r="D49" s="62"/>
      <c r="E49" s="1214" t="s">
        <v>
16</v>
      </c>
      <c r="F49" s="1214"/>
      <c r="G49" s="1214"/>
      <c r="H49" s="1214"/>
      <c r="I49" s="1214"/>
      <c r="J49" s="1215"/>
      <c r="K49" s="63">
        <v>
39</v>
      </c>
      <c r="L49" s="64">
        <v>
42</v>
      </c>
      <c r="M49" s="64">
        <v>
40</v>
      </c>
      <c r="N49" s="64">
        <v>
36</v>
      </c>
      <c r="O49" s="65">
        <v>
31</v>
      </c>
      <c r="P49" s="48"/>
      <c r="Q49" s="48"/>
      <c r="R49" s="48"/>
      <c r="S49" s="48"/>
      <c r="T49" s="48"/>
      <c r="U49" s="48"/>
    </row>
    <row r="50" spans="1:21" ht="30.75" customHeight="1" x14ac:dyDescent="0.15">
      <c r="A50" s="48"/>
      <c r="B50" s="1232"/>
      <c r="C50" s="1233"/>
      <c r="D50" s="62"/>
      <c r="E50" s="1214" t="s">
        <v>
17</v>
      </c>
      <c r="F50" s="1214"/>
      <c r="G50" s="1214"/>
      <c r="H50" s="1214"/>
      <c r="I50" s="1214"/>
      <c r="J50" s="1215"/>
      <c r="K50" s="63">
        <v>
35</v>
      </c>
      <c r="L50" s="64">
        <v>
12</v>
      </c>
      <c r="M50" s="64">
        <v>
25</v>
      </c>
      <c r="N50" s="64">
        <v>
123</v>
      </c>
      <c r="O50" s="65">
        <v>
9</v>
      </c>
      <c r="P50" s="48"/>
      <c r="Q50" s="48"/>
      <c r="R50" s="48"/>
      <c r="S50" s="48"/>
      <c r="T50" s="48"/>
      <c r="U50" s="48"/>
    </row>
    <row r="51" spans="1:21" ht="30.75" customHeight="1" x14ac:dyDescent="0.15">
      <c r="A51" s="48"/>
      <c r="B51" s="1234"/>
      <c r="C51" s="1235"/>
      <c r="D51" s="66"/>
      <c r="E51" s="1214" t="s">
        <v>
18</v>
      </c>
      <c r="F51" s="1214"/>
      <c r="G51" s="1214"/>
      <c r="H51" s="1214"/>
      <c r="I51" s="1214"/>
      <c r="J51" s="1215"/>
      <c r="K51" s="63" t="s">
        <v>
514</v>
      </c>
      <c r="L51" s="64" t="s">
        <v>
514</v>
      </c>
      <c r="M51" s="64" t="s">
        <v>
514</v>
      </c>
      <c r="N51" s="64" t="s">
        <v>
514</v>
      </c>
      <c r="O51" s="65" t="s">
        <v>
514</v>
      </c>
      <c r="P51" s="48"/>
      <c r="Q51" s="48"/>
      <c r="R51" s="48"/>
      <c r="S51" s="48"/>
      <c r="T51" s="48"/>
      <c r="U51" s="48"/>
    </row>
    <row r="52" spans="1:21" ht="30.75" customHeight="1" x14ac:dyDescent="0.15">
      <c r="A52" s="48"/>
      <c r="B52" s="1212" t="s">
        <v>
19</v>
      </c>
      <c r="C52" s="1213"/>
      <c r="D52" s="66"/>
      <c r="E52" s="1214" t="s">
        <v>
20</v>
      </c>
      <c r="F52" s="1214"/>
      <c r="G52" s="1214"/>
      <c r="H52" s="1214"/>
      <c r="I52" s="1214"/>
      <c r="J52" s="1215"/>
      <c r="K52" s="63">
        <v>
2206</v>
      </c>
      <c r="L52" s="64">
        <v>
2263</v>
      </c>
      <c r="M52" s="64">
        <v>
2327</v>
      </c>
      <c r="N52" s="64">
        <v>
2244</v>
      </c>
      <c r="O52" s="65">
        <v>
2182</v>
      </c>
      <c r="P52" s="48"/>
      <c r="Q52" s="48"/>
      <c r="R52" s="48"/>
      <c r="S52" s="48"/>
      <c r="T52" s="48"/>
      <c r="U52" s="48"/>
    </row>
    <row r="53" spans="1:21" ht="30.75" customHeight="1" thickBot="1" x14ac:dyDescent="0.2">
      <c r="A53" s="48"/>
      <c r="B53" s="1216" t="s">
        <v>
21</v>
      </c>
      <c r="C53" s="1217"/>
      <c r="D53" s="67"/>
      <c r="E53" s="1218" t="s">
        <v>
22</v>
      </c>
      <c r="F53" s="1218"/>
      <c r="G53" s="1218"/>
      <c r="H53" s="1218"/>
      <c r="I53" s="1218"/>
      <c r="J53" s="1219"/>
      <c r="K53" s="68">
        <v>
715</v>
      </c>
      <c r="L53" s="69">
        <v>
564</v>
      </c>
      <c r="M53" s="69">
        <v>
515</v>
      </c>
      <c r="N53" s="69">
        <v>
514</v>
      </c>
      <c r="O53" s="70">
        <v>
324</v>
      </c>
      <c r="P53" s="48"/>
      <c r="Q53" s="48"/>
      <c r="R53" s="48"/>
      <c r="S53" s="48"/>
      <c r="T53" s="48"/>
      <c r="U53" s="48"/>
    </row>
    <row r="54" spans="1:21" ht="24" customHeight="1" x14ac:dyDescent="0.15">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24</v>
      </c>
      <c r="C55" s="73"/>
      <c r="D55" s="73"/>
      <c r="E55" s="73"/>
      <c r="F55" s="73"/>
      <c r="G55" s="73"/>
      <c r="H55" s="73"/>
      <c r="I55" s="73"/>
      <c r="J55" s="73"/>
      <c r="K55" s="74"/>
      <c r="L55" s="74"/>
      <c r="M55" s="74"/>
      <c r="N55" s="74"/>
      <c r="O55" s="75" t="s">
        <v>
568</v>
      </c>
      <c r="P55" s="48"/>
      <c r="Q55" s="48"/>
      <c r="R55" s="48"/>
      <c r="S55" s="48"/>
      <c r="T55" s="48"/>
      <c r="U55" s="48"/>
    </row>
    <row r="56" spans="1:21" ht="31.5" customHeight="1" thickBot="1" x14ac:dyDescent="0.2">
      <c r="A56" s="48"/>
      <c r="B56" s="76"/>
      <c r="C56" s="77"/>
      <c r="D56" s="77"/>
      <c r="E56" s="78"/>
      <c r="F56" s="78"/>
      <c r="G56" s="78"/>
      <c r="H56" s="78"/>
      <c r="I56" s="78"/>
      <c r="J56" s="79" t="s">
        <v>
2</v>
      </c>
      <c r="K56" s="80" t="s">
        <v>
569</v>
      </c>
      <c r="L56" s="81" t="s">
        <v>
570</v>
      </c>
      <c r="M56" s="81" t="s">
        <v>
571</v>
      </c>
      <c r="N56" s="81" t="s">
        <v>
572</v>
      </c>
      <c r="O56" s="82" t="s">
        <v>
573</v>
      </c>
      <c r="P56" s="48"/>
      <c r="Q56" s="48"/>
      <c r="R56" s="48"/>
      <c r="S56" s="48"/>
      <c r="T56" s="48"/>
      <c r="U56" s="48"/>
    </row>
    <row r="57" spans="1:21" ht="31.5" customHeight="1" x14ac:dyDescent="0.15">
      <c r="B57" s="1220" t="s">
        <v>
25</v>
      </c>
      <c r="C57" s="1221"/>
      <c r="D57" s="1224" t="s">
        <v>
26</v>
      </c>
      <c r="E57" s="1225"/>
      <c r="F57" s="1225"/>
      <c r="G57" s="1225"/>
      <c r="H57" s="1225"/>
      <c r="I57" s="1225"/>
      <c r="J57" s="1226"/>
      <c r="K57" s="83"/>
      <c r="L57" s="84"/>
      <c r="M57" s="84"/>
      <c r="N57" s="84"/>
      <c r="O57" s="85"/>
    </row>
    <row r="58" spans="1:21" ht="31.5" customHeight="1" thickBot="1" x14ac:dyDescent="0.2">
      <c r="B58" s="1222"/>
      <c r="C58" s="1223"/>
      <c r="D58" s="1227" t="s">
        <v>
27</v>
      </c>
      <c r="E58" s="1228"/>
      <c r="F58" s="1228"/>
      <c r="G58" s="1228"/>
      <c r="H58" s="1228"/>
      <c r="I58" s="1228"/>
      <c r="J58" s="1229"/>
      <c r="K58" s="86"/>
      <c r="L58" s="87"/>
      <c r="M58" s="87"/>
      <c r="N58" s="87"/>
      <c r="O58" s="88"/>
    </row>
    <row r="59" spans="1:21" ht="24" customHeight="1" x14ac:dyDescent="0.15">
      <c r="B59" s="89"/>
      <c r="C59" s="89"/>
      <c r="D59" s="90" t="s">
        <v>
28</v>
      </c>
      <c r="E59" s="91"/>
      <c r="F59" s="91"/>
      <c r="G59" s="91"/>
      <c r="H59" s="91"/>
      <c r="I59" s="91"/>
      <c r="J59" s="91"/>
      <c r="K59" s="91"/>
      <c r="L59" s="91"/>
      <c r="M59" s="91"/>
      <c r="N59" s="91"/>
      <c r="O59" s="91"/>
    </row>
    <row r="60" spans="1:21" ht="24" customHeight="1" x14ac:dyDescent="0.15">
      <c r="B60" s="92"/>
      <c r="C60" s="92"/>
      <c r="D60" s="90" t="s">
        <v>
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EFcPcgHxSxxrElLcq3SXvSz2carkbiyG34a1Nv/zkngzCH2+HIcjW0tqSiIwKaVcS0VlvKn0McaccN36m3Xug==" saltValue="2MnjLon0jkdPM1p7G+me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9</v>
      </c>
    </row>
    <row r="40" spans="2:13" ht="27.75" customHeight="1" thickBot="1" x14ac:dyDescent="0.2">
      <c r="B40" s="95" t="s">
        <v>
10</v>
      </c>
      <c r="C40" s="96"/>
      <c r="D40" s="96"/>
      <c r="E40" s="97"/>
      <c r="F40" s="97"/>
      <c r="G40" s="97"/>
      <c r="H40" s="98" t="s">
        <v>
2</v>
      </c>
      <c r="I40" s="99" t="s">
        <v>
555</v>
      </c>
      <c r="J40" s="100" t="s">
        <v>
556</v>
      </c>
      <c r="K40" s="100" t="s">
        <v>
557</v>
      </c>
      <c r="L40" s="100" t="s">
        <v>
558</v>
      </c>
      <c r="M40" s="101" t="s">
        <v>
559</v>
      </c>
    </row>
    <row r="41" spans="2:13" ht="27.75" customHeight="1" x14ac:dyDescent="0.15">
      <c r="B41" s="1250" t="s">
        <v>
30</v>
      </c>
      <c r="C41" s="1251"/>
      <c r="D41" s="102"/>
      <c r="E41" s="1252" t="s">
        <v>
31</v>
      </c>
      <c r="F41" s="1252"/>
      <c r="G41" s="1252"/>
      <c r="H41" s="1253"/>
      <c r="I41" s="103">
        <v>
26145</v>
      </c>
      <c r="J41" s="104">
        <v>
24201</v>
      </c>
      <c r="K41" s="104">
        <v>
21915</v>
      </c>
      <c r="L41" s="104">
        <v>
21511</v>
      </c>
      <c r="M41" s="105">
        <v>
20636</v>
      </c>
    </row>
    <row r="42" spans="2:13" ht="27.75" customHeight="1" x14ac:dyDescent="0.15">
      <c r="B42" s="1240"/>
      <c r="C42" s="1241"/>
      <c r="D42" s="106"/>
      <c r="E42" s="1244" t="s">
        <v>
32</v>
      </c>
      <c r="F42" s="1244"/>
      <c r="G42" s="1244"/>
      <c r="H42" s="1245"/>
      <c r="I42" s="107">
        <v>
2132</v>
      </c>
      <c r="J42" s="108">
        <v>
1623</v>
      </c>
      <c r="K42" s="108">
        <v>
1661</v>
      </c>
      <c r="L42" s="108">
        <v>
943</v>
      </c>
      <c r="M42" s="109">
        <v>
666</v>
      </c>
    </row>
    <row r="43" spans="2:13" ht="27.75" customHeight="1" x14ac:dyDescent="0.15">
      <c r="B43" s="1240"/>
      <c r="C43" s="1241"/>
      <c r="D43" s="106"/>
      <c r="E43" s="1244" t="s">
        <v>
33</v>
      </c>
      <c r="F43" s="1244"/>
      <c r="G43" s="1244"/>
      <c r="H43" s="1245"/>
      <c r="I43" s="107">
        <v>
1119</v>
      </c>
      <c r="J43" s="108">
        <v>
1055</v>
      </c>
      <c r="K43" s="108">
        <v>
987</v>
      </c>
      <c r="L43" s="108">
        <v>
917</v>
      </c>
      <c r="M43" s="109">
        <v>
845</v>
      </c>
    </row>
    <row r="44" spans="2:13" ht="27.75" customHeight="1" x14ac:dyDescent="0.15">
      <c r="B44" s="1240"/>
      <c r="C44" s="1241"/>
      <c r="D44" s="106"/>
      <c r="E44" s="1244" t="s">
        <v>
34</v>
      </c>
      <c r="F44" s="1244"/>
      <c r="G44" s="1244"/>
      <c r="H44" s="1245"/>
      <c r="I44" s="107">
        <v>
215</v>
      </c>
      <c r="J44" s="108">
        <v>
172</v>
      </c>
      <c r="K44" s="108">
        <v>
133</v>
      </c>
      <c r="L44" s="108">
        <v>
1012</v>
      </c>
      <c r="M44" s="109">
        <v>
3887</v>
      </c>
    </row>
    <row r="45" spans="2:13" ht="27.75" customHeight="1" x14ac:dyDescent="0.15">
      <c r="B45" s="1240"/>
      <c r="C45" s="1241"/>
      <c r="D45" s="106"/>
      <c r="E45" s="1244" t="s">
        <v>
35</v>
      </c>
      <c r="F45" s="1244"/>
      <c r="G45" s="1244"/>
      <c r="H45" s="1245"/>
      <c r="I45" s="107">
        <v>
3823</v>
      </c>
      <c r="J45" s="108">
        <v>
3885</v>
      </c>
      <c r="K45" s="108">
        <v>
3836</v>
      </c>
      <c r="L45" s="108">
        <v>
3928</v>
      </c>
      <c r="M45" s="109">
        <v>
4052</v>
      </c>
    </row>
    <row r="46" spans="2:13" ht="27.75" customHeight="1" x14ac:dyDescent="0.15">
      <c r="B46" s="1240"/>
      <c r="C46" s="1241"/>
      <c r="D46" s="110"/>
      <c r="E46" s="1244" t="s">
        <v>
36</v>
      </c>
      <c r="F46" s="1244"/>
      <c r="G46" s="1244"/>
      <c r="H46" s="1245"/>
      <c r="I46" s="107" t="s">
        <v>
514</v>
      </c>
      <c r="J46" s="108" t="s">
        <v>
514</v>
      </c>
      <c r="K46" s="108" t="s">
        <v>
514</v>
      </c>
      <c r="L46" s="108" t="s">
        <v>
514</v>
      </c>
      <c r="M46" s="109" t="s">
        <v>
514</v>
      </c>
    </row>
    <row r="47" spans="2:13" ht="27.75" customHeight="1" x14ac:dyDescent="0.15">
      <c r="B47" s="1240"/>
      <c r="C47" s="1241"/>
      <c r="D47" s="111"/>
      <c r="E47" s="1254" t="s">
        <v>
37</v>
      </c>
      <c r="F47" s="1255"/>
      <c r="G47" s="1255"/>
      <c r="H47" s="1256"/>
      <c r="I47" s="107" t="s">
        <v>
514</v>
      </c>
      <c r="J47" s="108" t="s">
        <v>
514</v>
      </c>
      <c r="K47" s="108" t="s">
        <v>
514</v>
      </c>
      <c r="L47" s="108" t="s">
        <v>
514</v>
      </c>
      <c r="M47" s="109" t="s">
        <v>
514</v>
      </c>
    </row>
    <row r="48" spans="2:13" ht="27.75" customHeight="1" x14ac:dyDescent="0.15">
      <c r="B48" s="1240"/>
      <c r="C48" s="1241"/>
      <c r="D48" s="106"/>
      <c r="E48" s="1244" t="s">
        <v>
38</v>
      </c>
      <c r="F48" s="1244"/>
      <c r="G48" s="1244"/>
      <c r="H48" s="1245"/>
      <c r="I48" s="107" t="s">
        <v>
514</v>
      </c>
      <c r="J48" s="108" t="s">
        <v>
514</v>
      </c>
      <c r="K48" s="108" t="s">
        <v>
514</v>
      </c>
      <c r="L48" s="108" t="s">
        <v>
514</v>
      </c>
      <c r="M48" s="109" t="s">
        <v>
514</v>
      </c>
    </row>
    <row r="49" spans="2:13" ht="27.75" customHeight="1" x14ac:dyDescent="0.15">
      <c r="B49" s="1242"/>
      <c r="C49" s="1243"/>
      <c r="D49" s="106"/>
      <c r="E49" s="1244" t="s">
        <v>
39</v>
      </c>
      <c r="F49" s="1244"/>
      <c r="G49" s="1244"/>
      <c r="H49" s="1245"/>
      <c r="I49" s="107" t="s">
        <v>
514</v>
      </c>
      <c r="J49" s="108" t="s">
        <v>
514</v>
      </c>
      <c r="K49" s="108" t="s">
        <v>
514</v>
      </c>
      <c r="L49" s="108" t="s">
        <v>
514</v>
      </c>
      <c r="M49" s="109" t="s">
        <v>
514</v>
      </c>
    </row>
    <row r="50" spans="2:13" ht="27.75" customHeight="1" x14ac:dyDescent="0.15">
      <c r="B50" s="1238" t="s">
        <v>
40</v>
      </c>
      <c r="C50" s="1239"/>
      <c r="D50" s="112"/>
      <c r="E50" s="1244" t="s">
        <v>
41</v>
      </c>
      <c r="F50" s="1244"/>
      <c r="G50" s="1244"/>
      <c r="H50" s="1245"/>
      <c r="I50" s="107">
        <v>
6049</v>
      </c>
      <c r="J50" s="108">
        <v>
7062</v>
      </c>
      <c r="K50" s="108">
        <v>
8011</v>
      </c>
      <c r="L50" s="108">
        <v>
8978</v>
      </c>
      <c r="M50" s="109">
        <v>
9141</v>
      </c>
    </row>
    <row r="51" spans="2:13" ht="27.75" customHeight="1" x14ac:dyDescent="0.15">
      <c r="B51" s="1240"/>
      <c r="C51" s="1241"/>
      <c r="D51" s="106"/>
      <c r="E51" s="1244" t="s">
        <v>
42</v>
      </c>
      <c r="F51" s="1244"/>
      <c r="G51" s="1244"/>
      <c r="H51" s="1245"/>
      <c r="I51" s="107">
        <v>
8740</v>
      </c>
      <c r="J51" s="108">
        <v>
7698</v>
      </c>
      <c r="K51" s="108">
        <v>
7399</v>
      </c>
      <c r="L51" s="108">
        <v>
7492</v>
      </c>
      <c r="M51" s="109">
        <v>
7101</v>
      </c>
    </row>
    <row r="52" spans="2:13" ht="27.75" customHeight="1" x14ac:dyDescent="0.15">
      <c r="B52" s="1242"/>
      <c r="C52" s="1243"/>
      <c r="D52" s="106"/>
      <c r="E52" s="1244" t="s">
        <v>
43</v>
      </c>
      <c r="F52" s="1244"/>
      <c r="G52" s="1244"/>
      <c r="H52" s="1245"/>
      <c r="I52" s="107">
        <v>
13437</v>
      </c>
      <c r="J52" s="108">
        <v>
12349</v>
      </c>
      <c r="K52" s="108">
        <v>
11097</v>
      </c>
      <c r="L52" s="108">
        <v>
10245</v>
      </c>
      <c r="M52" s="109">
        <v>
10029</v>
      </c>
    </row>
    <row r="53" spans="2:13" ht="27.75" customHeight="1" thickBot="1" x14ac:dyDescent="0.2">
      <c r="B53" s="1246" t="s">
        <v>
44</v>
      </c>
      <c r="C53" s="1247"/>
      <c r="D53" s="113"/>
      <c r="E53" s="1248" t="s">
        <v>
45</v>
      </c>
      <c r="F53" s="1248"/>
      <c r="G53" s="1248"/>
      <c r="H53" s="1249"/>
      <c r="I53" s="114">
        <v>
5207</v>
      </c>
      <c r="J53" s="115">
        <v>
3827</v>
      </c>
      <c r="K53" s="115">
        <v>
2025</v>
      </c>
      <c r="L53" s="115">
        <v>
1596</v>
      </c>
      <c r="M53" s="116">
        <v>
3813</v>
      </c>
    </row>
    <row r="54" spans="2:13" ht="27.75" customHeight="1" x14ac:dyDescent="0.15">
      <c r="B54" s="117" t="s">
        <v>
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iHaRp4nv+dvKDzegmnlheGYVdzJ4RsjXk+VO3U4u7eArnMBE4e9uyLLOIWyPlG2Y4H+gQWcQgpsY+WYDBjZag==" saltValue="rcAXyGUmxxHCMWhLU7uC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47</v>
      </c>
    </row>
    <row r="54" spans="2:8" ht="29.25" customHeight="1" thickBot="1" x14ac:dyDescent="0.25">
      <c r="B54" s="122" t="s">
        <v>
1</v>
      </c>
      <c r="C54" s="123"/>
      <c r="D54" s="123"/>
      <c r="E54" s="124" t="s">
        <v>
2</v>
      </c>
      <c r="F54" s="125" t="s">
        <v>
557</v>
      </c>
      <c r="G54" s="125" t="s">
        <v>
558</v>
      </c>
      <c r="H54" s="126" t="s">
        <v>
559</v>
      </c>
    </row>
    <row r="55" spans="2:8" ht="52.5" customHeight="1" x14ac:dyDescent="0.15">
      <c r="B55" s="127"/>
      <c r="C55" s="1265" t="s">
        <v>
48</v>
      </c>
      <c r="D55" s="1265"/>
      <c r="E55" s="1266"/>
      <c r="F55" s="128">
        <v>
2608</v>
      </c>
      <c r="G55" s="128">
        <v>
3034</v>
      </c>
      <c r="H55" s="129">
        <v>
3614</v>
      </c>
    </row>
    <row r="56" spans="2:8" ht="52.5" customHeight="1" x14ac:dyDescent="0.15">
      <c r="B56" s="130"/>
      <c r="C56" s="1267" t="s">
        <v>
49</v>
      </c>
      <c r="D56" s="1267"/>
      <c r="E56" s="1268"/>
      <c r="F56" s="131" t="s">
        <v>
514</v>
      </c>
      <c r="G56" s="131" t="s">
        <v>
514</v>
      </c>
      <c r="H56" s="132" t="s">
        <v>
514</v>
      </c>
    </row>
    <row r="57" spans="2:8" ht="53.25" customHeight="1" x14ac:dyDescent="0.15">
      <c r="B57" s="130"/>
      <c r="C57" s="1269" t="s">
        <v>
50</v>
      </c>
      <c r="D57" s="1269"/>
      <c r="E57" s="1270"/>
      <c r="F57" s="133">
        <v>
4707</v>
      </c>
      <c r="G57" s="133">
        <v>
5274</v>
      </c>
      <c r="H57" s="134">
        <v>
4843</v>
      </c>
    </row>
    <row r="58" spans="2:8" ht="45.75" customHeight="1" x14ac:dyDescent="0.15">
      <c r="B58" s="135"/>
      <c r="C58" s="1257" t="s">
        <v>
586</v>
      </c>
      <c r="D58" s="1258"/>
      <c r="E58" s="1259"/>
      <c r="F58" s="136">
        <v>
1870</v>
      </c>
      <c r="G58" s="136">
        <v>
1526</v>
      </c>
      <c r="H58" s="137">
        <v>
1117</v>
      </c>
    </row>
    <row r="59" spans="2:8" ht="45.75" customHeight="1" x14ac:dyDescent="0.15">
      <c r="B59" s="135"/>
      <c r="C59" s="1257" t="s">
        <v>
587</v>
      </c>
      <c r="D59" s="1258"/>
      <c r="E59" s="1259"/>
      <c r="F59" s="136">
        <v>
1901</v>
      </c>
      <c r="G59" s="136">
        <v>
2701</v>
      </c>
      <c r="H59" s="137">
        <v>
2789</v>
      </c>
    </row>
    <row r="60" spans="2:8" ht="45.75" customHeight="1" x14ac:dyDescent="0.15">
      <c r="B60" s="135"/>
      <c r="C60" s="1257" t="s">
        <v>
588</v>
      </c>
      <c r="D60" s="1258"/>
      <c r="E60" s="1259"/>
      <c r="F60" s="136">
        <v>
56</v>
      </c>
      <c r="G60" s="136">
        <v>
57</v>
      </c>
      <c r="H60" s="137">
        <v>
59</v>
      </c>
    </row>
    <row r="61" spans="2:8" ht="45.75" customHeight="1" x14ac:dyDescent="0.15">
      <c r="B61" s="135"/>
      <c r="C61" s="1257" t="s">
        <v>
589</v>
      </c>
      <c r="D61" s="1258"/>
      <c r="E61" s="1259"/>
      <c r="F61" s="136">
        <v>
188</v>
      </c>
      <c r="G61" s="136">
        <v>
207</v>
      </c>
      <c r="H61" s="137">
        <v>
107</v>
      </c>
    </row>
    <row r="62" spans="2:8" ht="45.75" customHeight="1" thickBot="1" x14ac:dyDescent="0.2">
      <c r="B62" s="138"/>
      <c r="C62" s="1260" t="s">
        <v>
590</v>
      </c>
      <c r="D62" s="1261"/>
      <c r="E62" s="1262"/>
      <c r="F62" s="139">
        <v>
10</v>
      </c>
      <c r="G62" s="139">
        <v>
3</v>
      </c>
      <c r="H62" s="140">
        <v>
2</v>
      </c>
    </row>
    <row r="63" spans="2:8" ht="52.5" customHeight="1" thickBot="1" x14ac:dyDescent="0.2">
      <c r="B63" s="141"/>
      <c r="C63" s="1263" t="s">
        <v>
51</v>
      </c>
      <c r="D63" s="1263"/>
      <c r="E63" s="1264"/>
      <c r="F63" s="142">
        <v>
7314</v>
      </c>
      <c r="G63" s="142">
        <v>
8308</v>
      </c>
      <c r="H63" s="143">
        <v>
8457</v>
      </c>
    </row>
    <row r="64" spans="2:8" ht="15" customHeight="1" x14ac:dyDescent="0.15"/>
  </sheetData>
  <sheetProtection algorithmName="SHA-512" hashValue="GoUKCeswNlkoK4b8nudSqIcJ3JiQ/njHyK5472at7D5a/NAYr1LmitHQtVYNouKc0mIFI4TcxgmSsEGZZ6F7SQ==" saltValue="Qwuvcn5qBcx22phWTHq+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ZM160"/>
  <sheetViews>
    <sheetView showGridLines="0" view="pageBreakPreview" zoomScale="60" zoomScaleNormal="100"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
593</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
593</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
594</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
595</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
596</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
597</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
555</v>
      </c>
      <c r="BQ50" s="1305"/>
      <c r="BR50" s="1305"/>
      <c r="BS50" s="1305"/>
      <c r="BT50" s="1305"/>
      <c r="BU50" s="1305"/>
      <c r="BV50" s="1305"/>
      <c r="BW50" s="1305"/>
      <c r="BX50" s="1305" t="s">
        <v>
556</v>
      </c>
      <c r="BY50" s="1305"/>
      <c r="BZ50" s="1305"/>
      <c r="CA50" s="1305"/>
      <c r="CB50" s="1305"/>
      <c r="CC50" s="1305"/>
      <c r="CD50" s="1305"/>
      <c r="CE50" s="1305"/>
      <c r="CF50" s="1305" t="s">
        <v>
557</v>
      </c>
      <c r="CG50" s="1305"/>
      <c r="CH50" s="1305"/>
      <c r="CI50" s="1305"/>
      <c r="CJ50" s="1305"/>
      <c r="CK50" s="1305"/>
      <c r="CL50" s="1305"/>
      <c r="CM50" s="1305"/>
      <c r="CN50" s="1305" t="s">
        <v>
558</v>
      </c>
      <c r="CO50" s="1305"/>
      <c r="CP50" s="1305"/>
      <c r="CQ50" s="1305"/>
      <c r="CR50" s="1305"/>
      <c r="CS50" s="1305"/>
      <c r="CT50" s="1305"/>
      <c r="CU50" s="1305"/>
      <c r="CV50" s="1305" t="s">
        <v>
559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
598</v>
      </c>
      <c r="AO51" s="1309"/>
      <c r="AP51" s="1309"/>
      <c r="AQ51" s="1309"/>
      <c r="AR51" s="1309"/>
      <c r="AS51" s="1309"/>
      <c r="AT51" s="1309"/>
      <c r="AU51" s="1309"/>
      <c r="AV51" s="1309"/>
      <c r="AW51" s="1309"/>
      <c r="AX51" s="1309"/>
      <c r="AY51" s="1309"/>
      <c r="AZ51" s="1309"/>
      <c r="BA51" s="1309"/>
      <c r="BB51" s="1309" t="s">
        <v>
599</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
18</v>
      </c>
      <c r="BY51" s="1311"/>
      <c r="BZ51" s="1311"/>
      <c r="CA51" s="1311"/>
      <c r="CB51" s="1311"/>
      <c r="CC51" s="1311"/>
      <c r="CD51" s="1311"/>
      <c r="CE51" s="1311"/>
      <c r="CF51" s="1311">
        <v>
9.6</v>
      </c>
      <c r="CG51" s="1311"/>
      <c r="CH51" s="1311"/>
      <c r="CI51" s="1311"/>
      <c r="CJ51" s="1311"/>
      <c r="CK51" s="1311"/>
      <c r="CL51" s="1311"/>
      <c r="CM51" s="1311"/>
      <c r="CN51" s="1311">
        <v>
7.6</v>
      </c>
      <c r="CO51" s="1311"/>
      <c r="CP51" s="1311"/>
      <c r="CQ51" s="1311"/>
      <c r="CR51" s="1311"/>
      <c r="CS51" s="1311"/>
      <c r="CT51" s="1311"/>
      <c r="CU51" s="1311"/>
      <c r="CV51" s="1311">
        <v>
17.899999999999999</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
600</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
67.599999999999994</v>
      </c>
      <c r="BY53" s="1311"/>
      <c r="BZ53" s="1311"/>
      <c r="CA53" s="1311"/>
      <c r="CB53" s="1311"/>
      <c r="CC53" s="1311"/>
      <c r="CD53" s="1311"/>
      <c r="CE53" s="1311"/>
      <c r="CF53" s="1311">
        <v>
68.7</v>
      </c>
      <c r="CG53" s="1311"/>
      <c r="CH53" s="1311"/>
      <c r="CI53" s="1311"/>
      <c r="CJ53" s="1311"/>
      <c r="CK53" s="1311"/>
      <c r="CL53" s="1311"/>
      <c r="CM53" s="1311"/>
      <c r="CN53" s="1311">
        <v>
69.599999999999994</v>
      </c>
      <c r="CO53" s="1311"/>
      <c r="CP53" s="1311"/>
      <c r="CQ53" s="1311"/>
      <c r="CR53" s="1311"/>
      <c r="CS53" s="1311"/>
      <c r="CT53" s="1311"/>
      <c r="CU53" s="1311"/>
      <c r="CV53" s="1311">
        <v>
69.900000000000006</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
601</v>
      </c>
      <c r="AO55" s="1305"/>
      <c r="AP55" s="1305"/>
      <c r="AQ55" s="1305"/>
      <c r="AR55" s="1305"/>
      <c r="AS55" s="1305"/>
      <c r="AT55" s="1305"/>
      <c r="AU55" s="1305"/>
      <c r="AV55" s="1305"/>
      <c r="AW55" s="1305"/>
      <c r="AX55" s="1305"/>
      <c r="AY55" s="1305"/>
      <c r="AZ55" s="1305"/>
      <c r="BA55" s="1305"/>
      <c r="BB55" s="1309" t="s">
        <v>
599</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
15</v>
      </c>
      <c r="BY55" s="1311"/>
      <c r="BZ55" s="1311"/>
      <c r="CA55" s="1311"/>
      <c r="CB55" s="1311"/>
      <c r="CC55" s="1311"/>
      <c r="CD55" s="1311"/>
      <c r="CE55" s="1311"/>
      <c r="CF55" s="1311">
        <v>
12.2</v>
      </c>
      <c r="CG55" s="1311"/>
      <c r="CH55" s="1311"/>
      <c r="CI55" s="1311"/>
      <c r="CJ55" s="1311"/>
      <c r="CK55" s="1311"/>
      <c r="CL55" s="1311"/>
      <c r="CM55" s="1311"/>
      <c r="CN55" s="1311">
        <v>
5</v>
      </c>
      <c r="CO55" s="1311"/>
      <c r="CP55" s="1311"/>
      <c r="CQ55" s="1311"/>
      <c r="CR55" s="1311"/>
      <c r="CS55" s="1311"/>
      <c r="CT55" s="1311"/>
      <c r="CU55" s="1311"/>
      <c r="CV55" s="1311">
        <v>
5.4</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
600</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
60.1</v>
      </c>
      <c r="BY57" s="1311"/>
      <c r="BZ57" s="1311"/>
      <c r="CA57" s="1311"/>
      <c r="CB57" s="1311"/>
      <c r="CC57" s="1311"/>
      <c r="CD57" s="1311"/>
      <c r="CE57" s="1311"/>
      <c r="CF57" s="1311">
        <v>
61.2</v>
      </c>
      <c r="CG57" s="1311"/>
      <c r="CH57" s="1311"/>
      <c r="CI57" s="1311"/>
      <c r="CJ57" s="1311"/>
      <c r="CK57" s="1311"/>
      <c r="CL57" s="1311"/>
      <c r="CM57" s="1311"/>
      <c r="CN57" s="1311">
        <v>
61.7</v>
      </c>
      <c r="CO57" s="1311"/>
      <c r="CP57" s="1311"/>
      <c r="CQ57" s="1311"/>
      <c r="CR57" s="1311"/>
      <c r="CS57" s="1311"/>
      <c r="CT57" s="1311"/>
      <c r="CU57" s="1311"/>
      <c r="CV57" s="1311">
        <v>
62.6</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
602</v>
      </c>
    </row>
    <row r="64" spans="1:109" x14ac:dyDescent="0.15">
      <c r="B64" s="1280"/>
      <c r="G64" s="1287"/>
      <c r="I64" s="1321"/>
      <c r="J64" s="1321"/>
      <c r="K64" s="1321"/>
      <c r="L64" s="1321"/>
      <c r="M64" s="1321"/>
      <c r="N64" s="1322"/>
      <c r="AM64" s="1287"/>
      <c r="AN64" s="1287" t="s">
        <v>
595</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
603</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
597</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
555</v>
      </c>
      <c r="BQ72" s="1305"/>
      <c r="BR72" s="1305"/>
      <c r="BS72" s="1305"/>
      <c r="BT72" s="1305"/>
      <c r="BU72" s="1305"/>
      <c r="BV72" s="1305"/>
      <c r="BW72" s="1305"/>
      <c r="BX72" s="1305" t="s">
        <v>
556</v>
      </c>
      <c r="BY72" s="1305"/>
      <c r="BZ72" s="1305"/>
      <c r="CA72" s="1305"/>
      <c r="CB72" s="1305"/>
      <c r="CC72" s="1305"/>
      <c r="CD72" s="1305"/>
      <c r="CE72" s="1305"/>
      <c r="CF72" s="1305" t="s">
        <v>
557</v>
      </c>
      <c r="CG72" s="1305"/>
      <c r="CH72" s="1305"/>
      <c r="CI72" s="1305"/>
      <c r="CJ72" s="1305"/>
      <c r="CK72" s="1305"/>
      <c r="CL72" s="1305"/>
      <c r="CM72" s="1305"/>
      <c r="CN72" s="1305" t="s">
        <v>
558</v>
      </c>
      <c r="CO72" s="1305"/>
      <c r="CP72" s="1305"/>
      <c r="CQ72" s="1305"/>
      <c r="CR72" s="1305"/>
      <c r="CS72" s="1305"/>
      <c r="CT72" s="1305"/>
      <c r="CU72" s="1305"/>
      <c r="CV72" s="1305" t="s">
        <v>
559</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
598</v>
      </c>
      <c r="AO73" s="1309"/>
      <c r="AP73" s="1309"/>
      <c r="AQ73" s="1309"/>
      <c r="AR73" s="1309"/>
      <c r="AS73" s="1309"/>
      <c r="AT73" s="1309"/>
      <c r="AU73" s="1309"/>
      <c r="AV73" s="1309"/>
      <c r="AW73" s="1309"/>
      <c r="AX73" s="1309"/>
      <c r="AY73" s="1309"/>
      <c r="AZ73" s="1309"/>
      <c r="BA73" s="1309"/>
      <c r="BB73" s="1309" t="s">
        <v>
599</v>
      </c>
      <c r="BC73" s="1309"/>
      <c r="BD73" s="1309"/>
      <c r="BE73" s="1309"/>
      <c r="BF73" s="1309"/>
      <c r="BG73" s="1309"/>
      <c r="BH73" s="1309"/>
      <c r="BI73" s="1309"/>
      <c r="BJ73" s="1309"/>
      <c r="BK73" s="1309"/>
      <c r="BL73" s="1309"/>
      <c r="BM73" s="1309"/>
      <c r="BN73" s="1309"/>
      <c r="BO73" s="1309"/>
      <c r="BP73" s="1311">
        <v>
25.6</v>
      </c>
      <c r="BQ73" s="1311"/>
      <c r="BR73" s="1311"/>
      <c r="BS73" s="1311"/>
      <c r="BT73" s="1311"/>
      <c r="BU73" s="1311"/>
      <c r="BV73" s="1311"/>
      <c r="BW73" s="1311"/>
      <c r="BX73" s="1311">
        <v>
18</v>
      </c>
      <c r="BY73" s="1311"/>
      <c r="BZ73" s="1311"/>
      <c r="CA73" s="1311"/>
      <c r="CB73" s="1311"/>
      <c r="CC73" s="1311"/>
      <c r="CD73" s="1311"/>
      <c r="CE73" s="1311"/>
      <c r="CF73" s="1311">
        <v>
9.6</v>
      </c>
      <c r="CG73" s="1311"/>
      <c r="CH73" s="1311"/>
      <c r="CI73" s="1311"/>
      <c r="CJ73" s="1311"/>
      <c r="CK73" s="1311"/>
      <c r="CL73" s="1311"/>
      <c r="CM73" s="1311"/>
      <c r="CN73" s="1311">
        <v>
7.6</v>
      </c>
      <c r="CO73" s="1311"/>
      <c r="CP73" s="1311"/>
      <c r="CQ73" s="1311"/>
      <c r="CR73" s="1311"/>
      <c r="CS73" s="1311"/>
      <c r="CT73" s="1311"/>
      <c r="CU73" s="1311"/>
      <c r="CV73" s="1311">
        <v>
17.899999999999999</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
604</v>
      </c>
      <c r="BC75" s="1309"/>
      <c r="BD75" s="1309"/>
      <c r="BE75" s="1309"/>
      <c r="BF75" s="1309"/>
      <c r="BG75" s="1309"/>
      <c r="BH75" s="1309"/>
      <c r="BI75" s="1309"/>
      <c r="BJ75" s="1309"/>
      <c r="BK75" s="1309"/>
      <c r="BL75" s="1309"/>
      <c r="BM75" s="1309"/>
      <c r="BN75" s="1309"/>
      <c r="BO75" s="1309"/>
      <c r="BP75" s="1311">
        <v>
3.1</v>
      </c>
      <c r="BQ75" s="1311"/>
      <c r="BR75" s="1311"/>
      <c r="BS75" s="1311"/>
      <c r="BT75" s="1311"/>
      <c r="BU75" s="1311"/>
      <c r="BV75" s="1311"/>
      <c r="BW75" s="1311"/>
      <c r="BX75" s="1311">
        <v>
3</v>
      </c>
      <c r="BY75" s="1311"/>
      <c r="BZ75" s="1311"/>
      <c r="CA75" s="1311"/>
      <c r="CB75" s="1311"/>
      <c r="CC75" s="1311"/>
      <c r="CD75" s="1311"/>
      <c r="CE75" s="1311"/>
      <c r="CF75" s="1311">
        <v>
2.8</v>
      </c>
      <c r="CG75" s="1311"/>
      <c r="CH75" s="1311"/>
      <c r="CI75" s="1311"/>
      <c r="CJ75" s="1311"/>
      <c r="CK75" s="1311"/>
      <c r="CL75" s="1311"/>
      <c r="CM75" s="1311"/>
      <c r="CN75" s="1311">
        <v>
2.5</v>
      </c>
      <c r="CO75" s="1311"/>
      <c r="CP75" s="1311"/>
      <c r="CQ75" s="1311"/>
      <c r="CR75" s="1311"/>
      <c r="CS75" s="1311"/>
      <c r="CT75" s="1311"/>
      <c r="CU75" s="1311"/>
      <c r="CV75" s="1311">
        <v>
2.1</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
601</v>
      </c>
      <c r="AO77" s="1305"/>
      <c r="AP77" s="1305"/>
      <c r="AQ77" s="1305"/>
      <c r="AR77" s="1305"/>
      <c r="AS77" s="1305"/>
      <c r="AT77" s="1305"/>
      <c r="AU77" s="1305"/>
      <c r="AV77" s="1305"/>
      <c r="AW77" s="1305"/>
      <c r="AX77" s="1305"/>
      <c r="AY77" s="1305"/>
      <c r="AZ77" s="1305"/>
      <c r="BA77" s="1305"/>
      <c r="BB77" s="1309" t="s">
        <v>
599</v>
      </c>
      <c r="BC77" s="1309"/>
      <c r="BD77" s="1309"/>
      <c r="BE77" s="1309"/>
      <c r="BF77" s="1309"/>
      <c r="BG77" s="1309"/>
      <c r="BH77" s="1309"/>
      <c r="BI77" s="1309"/>
      <c r="BJ77" s="1309"/>
      <c r="BK77" s="1309"/>
      <c r="BL77" s="1309"/>
      <c r="BM77" s="1309"/>
      <c r="BN77" s="1309"/>
      <c r="BO77" s="1309"/>
      <c r="BP77" s="1311">
        <v>
34.9</v>
      </c>
      <c r="BQ77" s="1311"/>
      <c r="BR77" s="1311"/>
      <c r="BS77" s="1311"/>
      <c r="BT77" s="1311"/>
      <c r="BU77" s="1311"/>
      <c r="BV77" s="1311"/>
      <c r="BW77" s="1311"/>
      <c r="BX77" s="1311">
        <v>
15</v>
      </c>
      <c r="BY77" s="1311"/>
      <c r="BZ77" s="1311"/>
      <c r="CA77" s="1311"/>
      <c r="CB77" s="1311"/>
      <c r="CC77" s="1311"/>
      <c r="CD77" s="1311"/>
      <c r="CE77" s="1311"/>
      <c r="CF77" s="1311">
        <v>
12.2</v>
      </c>
      <c r="CG77" s="1311"/>
      <c r="CH77" s="1311"/>
      <c r="CI77" s="1311"/>
      <c r="CJ77" s="1311"/>
      <c r="CK77" s="1311"/>
      <c r="CL77" s="1311"/>
      <c r="CM77" s="1311"/>
      <c r="CN77" s="1311">
        <v>
5</v>
      </c>
      <c r="CO77" s="1311"/>
      <c r="CP77" s="1311"/>
      <c r="CQ77" s="1311"/>
      <c r="CR77" s="1311"/>
      <c r="CS77" s="1311"/>
      <c r="CT77" s="1311"/>
      <c r="CU77" s="1311"/>
      <c r="CV77" s="1311">
        <v>
5.4</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
604</v>
      </c>
      <c r="BC79" s="1309"/>
      <c r="BD79" s="1309"/>
      <c r="BE79" s="1309"/>
      <c r="BF79" s="1309"/>
      <c r="BG79" s="1309"/>
      <c r="BH79" s="1309"/>
      <c r="BI79" s="1309"/>
      <c r="BJ79" s="1309"/>
      <c r="BK79" s="1309"/>
      <c r="BL79" s="1309"/>
      <c r="BM79" s="1309"/>
      <c r="BN79" s="1309"/>
      <c r="BO79" s="1309"/>
      <c r="BP79" s="1311">
        <v>
7.2</v>
      </c>
      <c r="BQ79" s="1311"/>
      <c r="BR79" s="1311"/>
      <c r="BS79" s="1311"/>
      <c r="BT79" s="1311"/>
      <c r="BU79" s="1311"/>
      <c r="BV79" s="1311"/>
      <c r="BW79" s="1311"/>
      <c r="BX79" s="1311">
        <v>
5</v>
      </c>
      <c r="BY79" s="1311"/>
      <c r="BZ79" s="1311"/>
      <c r="CA79" s="1311"/>
      <c r="CB79" s="1311"/>
      <c r="CC79" s="1311"/>
      <c r="CD79" s="1311"/>
      <c r="CE79" s="1311"/>
      <c r="CF79" s="1311">
        <v>
4.8</v>
      </c>
      <c r="CG79" s="1311"/>
      <c r="CH79" s="1311"/>
      <c r="CI79" s="1311"/>
      <c r="CJ79" s="1311"/>
      <c r="CK79" s="1311"/>
      <c r="CL79" s="1311"/>
      <c r="CM79" s="1311"/>
      <c r="CN79" s="1311">
        <v>
4.5</v>
      </c>
      <c r="CO79" s="1311"/>
      <c r="CP79" s="1311"/>
      <c r="CQ79" s="1311"/>
      <c r="CR79" s="1311"/>
      <c r="CS79" s="1311"/>
      <c r="CT79" s="1311"/>
      <c r="CU79" s="1311"/>
      <c r="CV79" s="1311">
        <v>
4.2</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 right="0" top="0.19685039370078741" bottom="0" header="0" footer="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R125"/>
  <sheetViews>
    <sheetView view="pageBreakPreview" zoomScale="60" zoomScaleNormal="10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501</v>
      </c>
    </row>
  </sheetData>
  <phoneticPr fontId="2"/>
  <printOptions horizontalCentered="1" verticalCentered="1"/>
  <pageMargins left="0" right="0" top="0.19685039370078741" bottom="0" header="0.39370078740157483" footer="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R125"/>
  <sheetViews>
    <sheetView view="pageBreakPreview" zoomScale="60" zoomScaleNormal="10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501</v>
      </c>
    </row>
  </sheetData>
  <phoneticPr fontId="2"/>
  <printOptions horizontalCentered="1" verticalCentered="1"/>
  <pageMargins left="0" right="0" top="0.19685039370078741" bottom="0" header="0" footer="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52</v>
      </c>
      <c r="E2" s="155"/>
      <c r="F2" s="156" t="s">
        <v>
552</v>
      </c>
      <c r="G2" s="157"/>
      <c r="H2" s="158"/>
    </row>
    <row r="3" spans="1:8" x14ac:dyDescent="0.15">
      <c r="A3" s="154" t="s">
        <v>
545</v>
      </c>
      <c r="B3" s="159"/>
      <c r="C3" s="160"/>
      <c r="D3" s="161">
        <v>
23966</v>
      </c>
      <c r="E3" s="162"/>
      <c r="F3" s="163">
        <v>
58051</v>
      </c>
      <c r="G3" s="164"/>
      <c r="H3" s="165"/>
    </row>
    <row r="4" spans="1:8" x14ac:dyDescent="0.15">
      <c r="A4" s="166"/>
      <c r="B4" s="167"/>
      <c r="C4" s="168"/>
      <c r="D4" s="169">
        <v>
17903</v>
      </c>
      <c r="E4" s="170"/>
      <c r="F4" s="171">
        <v>
32143</v>
      </c>
      <c r="G4" s="172"/>
      <c r="H4" s="173"/>
    </row>
    <row r="5" spans="1:8" x14ac:dyDescent="0.15">
      <c r="A5" s="154" t="s">
        <v>
547</v>
      </c>
      <c r="B5" s="159"/>
      <c r="C5" s="160"/>
      <c r="D5" s="161">
        <v>
31613</v>
      </c>
      <c r="E5" s="162"/>
      <c r="F5" s="163">
        <v>
40879</v>
      </c>
      <c r="G5" s="164"/>
      <c r="H5" s="165"/>
    </row>
    <row r="6" spans="1:8" x14ac:dyDescent="0.15">
      <c r="A6" s="166"/>
      <c r="B6" s="167"/>
      <c r="C6" s="168"/>
      <c r="D6" s="169">
        <v>
18419</v>
      </c>
      <c r="E6" s="170"/>
      <c r="F6" s="171">
        <v>
24087</v>
      </c>
      <c r="G6" s="172"/>
      <c r="H6" s="173"/>
    </row>
    <row r="7" spans="1:8" x14ac:dyDescent="0.15">
      <c r="A7" s="154" t="s">
        <v>
548</v>
      </c>
      <c r="B7" s="159"/>
      <c r="C7" s="160"/>
      <c r="D7" s="161">
        <v>
21859</v>
      </c>
      <c r="E7" s="162"/>
      <c r="F7" s="163">
        <v>
42651</v>
      </c>
      <c r="G7" s="164"/>
      <c r="H7" s="165"/>
    </row>
    <row r="8" spans="1:8" x14ac:dyDescent="0.15">
      <c r="A8" s="166"/>
      <c r="B8" s="167"/>
      <c r="C8" s="168"/>
      <c r="D8" s="169">
        <v>
14876</v>
      </c>
      <c r="E8" s="170"/>
      <c r="F8" s="171">
        <v>
22675</v>
      </c>
      <c r="G8" s="172"/>
      <c r="H8" s="173"/>
    </row>
    <row r="9" spans="1:8" x14ac:dyDescent="0.15">
      <c r="A9" s="154" t="s">
        <v>
549</v>
      </c>
      <c r="B9" s="159"/>
      <c r="C9" s="160"/>
      <c r="D9" s="161">
        <v>
53830</v>
      </c>
      <c r="E9" s="162"/>
      <c r="F9" s="163">
        <v>
43226</v>
      </c>
      <c r="G9" s="164"/>
      <c r="H9" s="165"/>
    </row>
    <row r="10" spans="1:8" x14ac:dyDescent="0.15">
      <c r="A10" s="166"/>
      <c r="B10" s="167"/>
      <c r="C10" s="168"/>
      <c r="D10" s="169">
        <v>
24015</v>
      </c>
      <c r="E10" s="170"/>
      <c r="F10" s="171">
        <v>
22622</v>
      </c>
      <c r="G10" s="172"/>
      <c r="H10" s="173"/>
    </row>
    <row r="11" spans="1:8" x14ac:dyDescent="0.15">
      <c r="A11" s="154" t="s">
        <v>
550</v>
      </c>
      <c r="B11" s="159"/>
      <c r="C11" s="160"/>
      <c r="D11" s="161">
        <v>
37954</v>
      </c>
      <c r="E11" s="162"/>
      <c r="F11" s="163">
        <v>
42836</v>
      </c>
      <c r="G11" s="164"/>
      <c r="H11" s="165"/>
    </row>
    <row r="12" spans="1:8" x14ac:dyDescent="0.15">
      <c r="A12" s="166"/>
      <c r="B12" s="167"/>
      <c r="C12" s="174"/>
      <c r="D12" s="169">
        <v>
19363</v>
      </c>
      <c r="E12" s="170"/>
      <c r="F12" s="171">
        <v>
22936</v>
      </c>
      <c r="G12" s="172"/>
      <c r="H12" s="173"/>
    </row>
    <row r="13" spans="1:8" x14ac:dyDescent="0.15">
      <c r="A13" s="154"/>
      <c r="B13" s="159"/>
      <c r="C13" s="175"/>
      <c r="D13" s="176">
        <v>
33844</v>
      </c>
      <c r="E13" s="177"/>
      <c r="F13" s="178">
        <v>
45529</v>
      </c>
      <c r="G13" s="179"/>
      <c r="H13" s="165"/>
    </row>
    <row r="14" spans="1:8" x14ac:dyDescent="0.15">
      <c r="A14" s="166"/>
      <c r="B14" s="167"/>
      <c r="C14" s="168"/>
      <c r="D14" s="169">
        <v>
18915</v>
      </c>
      <c r="E14" s="170"/>
      <c r="F14" s="171">
        <v>
24893</v>
      </c>
      <c r="G14" s="172"/>
      <c r="H14" s="173"/>
    </row>
    <row r="17" spans="1:11" x14ac:dyDescent="0.15">
      <c r="A17" s="150" t="s">
        <v>
53</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54</v>
      </c>
      <c r="B19" s="180">
        <f>
ROUND(VALUE(SUBSTITUTE(実質収支比率等に係る経年分析!F$48,"▲","-")),2)</f>
        <v>
7.1</v>
      </c>
      <c r="C19" s="180">
        <f>
ROUND(VALUE(SUBSTITUTE(実質収支比率等に係る経年分析!G$48,"▲","-")),2)</f>
        <v>
8.85</v>
      </c>
      <c r="D19" s="180">
        <f>
ROUND(VALUE(SUBSTITUTE(実質収支比率等に係る経年分析!H$48,"▲","-")),2)</f>
        <v>
10.99</v>
      </c>
      <c r="E19" s="180">
        <f>
ROUND(VALUE(SUBSTITUTE(実質収支比率等に係る経年分析!I$48,"▲","-")),2)</f>
        <v>
8.1999999999999993</v>
      </c>
      <c r="F19" s="180">
        <f>
ROUND(VALUE(SUBSTITUTE(実質収支比率等に係る経年分析!J$48,"▲","-")),2)</f>
        <v>
9.8800000000000008</v>
      </c>
    </row>
    <row r="20" spans="1:11" x14ac:dyDescent="0.15">
      <c r="A20" s="180" t="s">
        <v>
55</v>
      </c>
      <c r="B20" s="180">
        <f>
ROUND(VALUE(SUBSTITUTE(実質収支比率等に係る経年分析!F$47,"▲","-")),2)</f>
        <v>
8.69</v>
      </c>
      <c r="C20" s="180">
        <f>
ROUND(VALUE(SUBSTITUTE(実質収支比率等に係る経年分析!G$47,"▲","-")),2)</f>
        <v>
9.33</v>
      </c>
      <c r="D20" s="180">
        <f>
ROUND(VALUE(SUBSTITUTE(実質収支比率等に係る経年分析!H$47,"▲","-")),2)</f>
        <v>
11.63</v>
      </c>
      <c r="E20" s="180">
        <f>
ROUND(VALUE(SUBSTITUTE(実質収支比率等に係る経年分析!I$47,"▲","-")),2)</f>
        <v>
13.7</v>
      </c>
      <c r="F20" s="180">
        <f>
ROUND(VALUE(SUBSTITUTE(実質収支比率等に係る経年分析!J$47,"▲","-")),2)</f>
        <v>
16.05</v>
      </c>
    </row>
    <row r="21" spans="1:11" x14ac:dyDescent="0.15">
      <c r="A21" s="180" t="s">
        <v>
56</v>
      </c>
      <c r="B21" s="180">
        <f>
IF(ISNUMBER(VALUE(SUBSTITUTE(実質収支比率等に係る経年分析!F$49,"▲","-"))),ROUND(VALUE(SUBSTITUTE(実質収支比率等に係る経年分析!F$49,"▲","-")),2),NA())</f>
        <v>
3.09</v>
      </c>
      <c r="C21" s="180">
        <f>
IF(ISNUMBER(VALUE(SUBSTITUTE(実質収支比率等に係る経年分析!G$49,"▲","-"))),ROUND(VALUE(SUBSTITUTE(実質収支比率等に係る経年分析!G$49,"▲","-")),2),NA())</f>
        <v>
3</v>
      </c>
      <c r="D21" s="180">
        <f>
IF(ISNUMBER(VALUE(SUBSTITUTE(実質収支比率等に係る経年分析!H$49,"▲","-"))),ROUND(VALUE(SUBSTITUTE(実質収支比率等に係る経年分析!H$49,"▲","-")),2),NA())</f>
        <v>
4.3099999999999996</v>
      </c>
      <c r="E21" s="180">
        <f>
IF(ISNUMBER(VALUE(SUBSTITUTE(実質収支比率等に係る経年分析!I$49,"▲","-"))),ROUND(VALUE(SUBSTITUTE(実質収支比率等に係る経年分析!I$49,"▲","-")),2),NA())</f>
        <v>
-1.01</v>
      </c>
      <c r="F21" s="180">
        <f>
IF(ISNUMBER(VALUE(SUBSTITUTE(実質収支比率等に係る経年分析!J$49,"▲","-"))),ROUND(VALUE(SUBSTITUTE(実質収支比率等に係る経年分析!J$49,"▲","-")),2),NA())</f>
        <v>
4.4000000000000004</v>
      </c>
    </row>
    <row r="24" spans="1:11" x14ac:dyDescent="0.15">
      <c r="A24" s="150" t="s">
        <v>
57</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58</v>
      </c>
      <c r="C26" s="181" t="s">
        <v>
59</v>
      </c>
      <c r="D26" s="181" t="s">
        <v>
58</v>
      </c>
      <c r="E26" s="181" t="s">
        <v>
59</v>
      </c>
      <c r="F26" s="181" t="s">
        <v>
58</v>
      </c>
      <c r="G26" s="181" t="s">
        <v>
59</v>
      </c>
      <c r="H26" s="181" t="s">
        <v>
58</v>
      </c>
      <c r="I26" s="181" t="s">
        <v>
59</v>
      </c>
      <c r="J26" s="181" t="s">
        <v>
58</v>
      </c>
      <c r="K26" s="181" t="s">
        <v>
59</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#VALUE!</v>
      </c>
      <c r="C27" s="181" t="e">
        <f>
IF(ROUND(VALUE(SUBSTITUTE(連結実質赤字比率に係る赤字・黒字の構成分析!F$43,"▲", "-")), 2) &gt;= 0, ABS(ROUND(VALUE(SUBSTITUTE(連結実質赤字比率に係る赤字・黒字の構成分析!F$43,"▲", "-")), 2)), NA())</f>
        <v>
#VALUE!</v>
      </c>
      <c r="D27" s="181" t="e">
        <f>
IF(ROUND(VALUE(SUBSTITUTE(連結実質赤字比率に係る赤字・黒字の構成分析!G$43,"▲", "-")), 2) &lt; 0, ABS(ROUND(VALUE(SUBSTITUTE(連結実質赤字比率に係る赤字・黒字の構成分析!G$43,"▲", "-")), 2)), NA())</f>
        <v>
#VALUE!</v>
      </c>
      <c r="E27" s="181" t="e">
        <f>
IF(ROUND(VALUE(SUBSTITUTE(連結実質赤字比率に係る赤字・黒字の構成分析!G$43,"▲", "-")), 2) &gt;= 0, ABS(ROUND(VALUE(SUBSTITUTE(連結実質赤字比率に係る赤字・黒字の構成分析!G$43,"▲", "-")), 2)), NA())</f>
        <v>
#VALUE!</v>
      </c>
      <c r="F27" s="181" t="e">
        <f>
IF(ROUND(VALUE(SUBSTITUTE(連結実質赤字比率に係る赤字・黒字の構成分析!H$43,"▲", "-")), 2) &lt; 0, ABS(ROUND(VALUE(SUBSTITUTE(連結実質赤字比率に係る赤字・黒字の構成分析!H$43,"▲", "-")), 2)), NA())</f>
        <v>
#VALUE!</v>
      </c>
      <c r="G27" s="181" t="e">
        <f>
IF(ROUND(VALUE(SUBSTITUTE(連結実質赤字比率に係る赤字・黒字の構成分析!H$43,"▲", "-")), 2) &gt;= 0, ABS(ROUND(VALUE(SUBSTITUTE(連結実質赤字比率に係る赤字・黒字の構成分析!H$43,"▲", "-")), 2)), NA())</f>
        <v>
#VALUE!</v>
      </c>
      <c r="H27" s="181" t="e">
        <f>
IF(ROUND(VALUE(SUBSTITUTE(連結実質赤字比率に係る赤字・黒字の構成分析!I$43,"▲", "-")), 2) &lt; 0, ABS(ROUND(VALUE(SUBSTITUTE(連結実質赤字比率に係る赤字・黒字の構成分析!I$43,"▲", "-")), 2)), NA())</f>
        <v>
#VALUE!</v>
      </c>
      <c r="I27" s="181" t="e">
        <f>
IF(ROUND(VALUE(SUBSTITUTE(連結実質赤字比率に係る赤字・黒字の構成分析!I$43,"▲", "-")), 2) &gt;= 0, ABS(ROUND(VALUE(SUBSTITUTE(連結実質赤字比率に係る赤字・黒字の構成分析!I$43,"▲", "-")), 2)), NA())</f>
        <v>
#VALUE!</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e">
        <f>
IF(連結実質赤字比率に係る赤字・黒字の構成分析!C$40="",NA(),連結実質赤字比率に係る赤字・黒字の構成分析!C$40)</f>
        <v>
#N/A</v>
      </c>
      <c r="B30" s="181" t="e">
        <f>
IF(ROUND(VALUE(SUBSTITUTE(連結実質赤字比率に係る赤字・黒字の構成分析!F$40,"▲", "-")), 2) &lt; 0, ABS(ROUND(VALUE(SUBSTITUTE(連結実質赤字比率に係る赤字・黒字の構成分析!F$40,"▲", "-")), 2)), NA())</f>
        <v>
#VALUE!</v>
      </c>
      <c r="C30" s="181" t="e">
        <f>
IF(ROUND(VALUE(SUBSTITUTE(連結実質赤字比率に係る赤字・黒字の構成分析!F$40,"▲", "-")), 2) &gt;= 0, ABS(ROUND(VALUE(SUBSTITUTE(連結実質赤字比率に係る赤字・黒字の構成分析!F$40,"▲", "-")), 2)), NA())</f>
        <v>
#VALUE!</v>
      </c>
      <c r="D30" s="181" t="e">
        <f>
IF(ROUND(VALUE(SUBSTITUTE(連結実質赤字比率に係る赤字・黒字の構成分析!G$40,"▲", "-")), 2) &lt; 0, ABS(ROUND(VALUE(SUBSTITUTE(連結実質赤字比率に係る赤字・黒字の構成分析!G$40,"▲", "-")), 2)), NA())</f>
        <v>
#VALUE!</v>
      </c>
      <c r="E30" s="181" t="e">
        <f>
IF(ROUND(VALUE(SUBSTITUTE(連結実質赤字比率に係る赤字・黒字の構成分析!G$40,"▲", "-")), 2) &gt;= 0, ABS(ROUND(VALUE(SUBSTITUTE(連結実質赤字比率に係る赤字・黒字の構成分析!G$40,"▲", "-")), 2)), NA())</f>
        <v>
#VALUE!</v>
      </c>
      <c r="F30" s="181" t="e">
        <f>
IF(ROUND(VALUE(SUBSTITUTE(連結実質赤字比率に係る赤字・黒字の構成分析!H$40,"▲", "-")), 2) &lt; 0, ABS(ROUND(VALUE(SUBSTITUTE(連結実質赤字比率に係る赤字・黒字の構成分析!H$40,"▲", "-")), 2)), NA())</f>
        <v>
#VALUE!</v>
      </c>
      <c r="G30" s="181" t="e">
        <f>
IF(ROUND(VALUE(SUBSTITUTE(連結実質赤字比率に係る赤字・黒字の構成分析!H$40,"▲", "-")), 2) &gt;= 0, ABS(ROUND(VALUE(SUBSTITUTE(連結実質赤字比率に係る赤字・黒字の構成分析!H$40,"▲", "-")), 2)), NA())</f>
        <v>
#VALUE!</v>
      </c>
      <c r="H30" s="181" t="e">
        <f>
IF(ROUND(VALUE(SUBSTITUTE(連結実質赤字比率に係る赤字・黒字の構成分析!I$40,"▲", "-")), 2) &lt; 0, ABS(ROUND(VALUE(SUBSTITUTE(連結実質赤字比率に係る赤字・黒字の構成分析!I$40,"▲", "-")), 2)), NA())</f>
        <v>
#VALUE!</v>
      </c>
      <c r="I30" s="181" t="e">
        <f>
IF(ROUND(VALUE(SUBSTITUTE(連結実質赤字比率に係る赤字・黒字の構成分析!I$40,"▲", "-")), 2) &gt;= 0, ABS(ROUND(VALUE(SUBSTITUTE(連結実質赤字比率に係る赤字・黒字の構成分析!I$40,"▲", "-")), 2)), NA())</f>
        <v>
#VALUE!</v>
      </c>
      <c r="J30" s="181" t="e">
        <f>
IF(ROUND(VALUE(SUBSTITUTE(連結実質赤字比率に係る赤字・黒字の構成分析!J$40,"▲", "-")), 2) &lt; 0, ABS(ROUND(VALUE(SUBSTITUTE(連結実質赤字比率に係る赤字・黒字の構成分析!J$40,"▲", "-")), 2)), NA())</f>
        <v>
#VALUE!</v>
      </c>
      <c r="K30" s="181" t="e">
        <f>
IF(ROUND(VALUE(SUBSTITUTE(連結実質赤字比率に係る赤字・黒字の構成分析!J$40,"▲", "-")), 2) &gt;= 0, ABS(ROUND(VALUE(SUBSTITUTE(連結実質赤字比率に係る赤字・黒字の構成分析!J$40,"▲", "-")), 2)), NA())</f>
        <v>
#VALUE!</v>
      </c>
    </row>
    <row r="31" spans="1:11" x14ac:dyDescent="0.15">
      <c r="A31" s="181" t="e">
        <f>
IF(連結実質赤字比率に係る赤字・黒字の構成分析!C$39="",NA(),連結実質赤字比率に係る赤字・黒字の構成分析!C$39)</f>
        <v>
#N/A</v>
      </c>
      <c r="B31" s="181" t="e">
        <f>
IF(ROUND(VALUE(SUBSTITUTE(連結実質赤字比率に係る赤字・黒字の構成分析!F$39,"▲", "-")), 2) &lt; 0, ABS(ROUND(VALUE(SUBSTITUTE(連結実質赤字比率に係る赤字・黒字の構成分析!F$39,"▲", "-")), 2)), NA())</f>
        <v>
#VALUE!</v>
      </c>
      <c r="C31" s="181" t="e">
        <f>
IF(ROUND(VALUE(SUBSTITUTE(連結実質赤字比率に係る赤字・黒字の構成分析!F$39,"▲", "-")), 2) &gt;= 0, ABS(ROUND(VALUE(SUBSTITUTE(連結実質赤字比率に係る赤字・黒字の構成分析!F$39,"▲", "-")), 2)), NA())</f>
        <v>
#VALUE!</v>
      </c>
      <c r="D31" s="181" t="e">
        <f>
IF(ROUND(VALUE(SUBSTITUTE(連結実質赤字比率に係る赤字・黒字の構成分析!G$39,"▲", "-")), 2) &lt; 0, ABS(ROUND(VALUE(SUBSTITUTE(連結実質赤字比率に係る赤字・黒字の構成分析!G$39,"▲", "-")), 2)), NA())</f>
        <v>
#VALUE!</v>
      </c>
      <c r="E31" s="181" t="e">
        <f>
IF(ROUND(VALUE(SUBSTITUTE(連結実質赤字比率に係る赤字・黒字の構成分析!G$39,"▲", "-")), 2) &gt;= 0, ABS(ROUND(VALUE(SUBSTITUTE(連結実質赤字比率に係る赤字・黒字の構成分析!G$39,"▲", "-")), 2)), NA())</f>
        <v>
#VALUE!</v>
      </c>
      <c r="F31" s="181" t="e">
        <f>
IF(ROUND(VALUE(SUBSTITUTE(連結実質赤字比率に係る赤字・黒字の構成分析!H$39,"▲", "-")), 2) &lt; 0, ABS(ROUND(VALUE(SUBSTITUTE(連結実質赤字比率に係る赤字・黒字の構成分析!H$39,"▲", "-")), 2)), NA())</f>
        <v>
#VALUE!</v>
      </c>
      <c r="G31" s="181" t="e">
        <f>
IF(ROUND(VALUE(SUBSTITUTE(連結実質赤字比率に係る赤字・黒字の構成分析!H$39,"▲", "-")), 2) &gt;= 0, ABS(ROUND(VALUE(SUBSTITUTE(連結実質赤字比率に係る赤字・黒字の構成分析!H$39,"▲", "-")), 2)), NA())</f>
        <v>
#VALUE!</v>
      </c>
      <c r="H31" s="181" t="e">
        <f>
IF(ROUND(VALUE(SUBSTITUTE(連結実質赤字比率に係る赤字・黒字の構成分析!I$39,"▲", "-")), 2) &lt; 0, ABS(ROUND(VALUE(SUBSTITUTE(連結実質赤字比率に係る赤字・黒字の構成分析!I$39,"▲", "-")), 2)), NA())</f>
        <v>
#VALUE!</v>
      </c>
      <c r="I31" s="181" t="e">
        <f>
IF(ROUND(VALUE(SUBSTITUTE(連結実質赤字比率に係る赤字・黒字の構成分析!I$39,"▲", "-")), 2) &gt;= 0, ABS(ROUND(VALUE(SUBSTITUTE(連結実質赤字比率に係る赤字・黒字の構成分析!I$39,"▲", "-")), 2)), NA())</f>
        <v>
#VALUE!</v>
      </c>
      <c r="J31" s="181" t="e">
        <f>
IF(ROUND(VALUE(SUBSTITUTE(連結実質赤字比率に係る赤字・黒字の構成分析!J$39,"▲", "-")), 2) &lt; 0, ABS(ROUND(VALUE(SUBSTITUTE(連結実質赤字比率に係る赤字・黒字の構成分析!J$39,"▲", "-")), 2)), NA())</f>
        <v>
#VALUE!</v>
      </c>
      <c r="K31" s="181" t="e">
        <f>
IF(ROUND(VALUE(SUBSTITUTE(連結実質赤字比率に係る赤字・黒字の構成分析!J$39,"▲", "-")), 2) &gt;= 0, ABS(ROUND(VALUE(SUBSTITUTE(連結実質赤字比率に係る赤字・黒字の構成分析!J$39,"▲", "-")), 2)), NA())</f>
        <v>
#VALUE!</v>
      </c>
    </row>
    <row r="32" spans="1:11" x14ac:dyDescent="0.15">
      <c r="A32" s="181" t="str">
        <f>
IF(連結実質赤字比率に係る赤字・黒字の構成分析!C$38="",NA(),連結実質赤字比率に係る赤字・黒字の構成分析!C$38)</f>
        <v>
介護保険特別会計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0.14000000000000001</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0.53</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0.61</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0.38</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0.03</v>
      </c>
    </row>
    <row r="33" spans="1:16" x14ac:dyDescent="0.15">
      <c r="A33" s="181" t="str">
        <f>
IF(連結実質赤字比率に係る赤字・黒字の構成分析!C$37="",NA(),連結実質赤字比率に係る赤字・黒字の構成分析!C$37)</f>
        <v>
後期高齢者医療特別会計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7.0000000000000007E-2</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0.03</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0.06</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0.09</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0.1</v>
      </c>
    </row>
    <row r="34" spans="1:16" x14ac:dyDescent="0.15">
      <c r="A34" s="181" t="str">
        <f>
IF(連結実質赤字比率に係る赤字・黒字の構成分析!C$36="",NA(),連結実質赤字比率に係る赤字・黒字の構成分析!C$36)</f>
        <v>
国民健康保険特別会計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2.29</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0.23</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0.74</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0.43</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0.19</v>
      </c>
    </row>
    <row r="35" spans="1:16" x14ac:dyDescent="0.15">
      <c r="A35" s="181" t="str">
        <f>
IF(連結実質赤字比率に係る赤字・黒字の構成分析!C$35="",NA(),連結実質赤字比率に係る赤字・黒字の構成分析!C$35)</f>
        <v>
下水道事業特別会計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0.1</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0.14000000000000001</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0.28000000000000003</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0.35</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1.94</v>
      </c>
    </row>
    <row r="36" spans="1:16" x14ac:dyDescent="0.15">
      <c r="A36" s="181" t="str">
        <f>
IF(連結実質赤字比率に係る赤字・黒字の構成分析!C$34="",NA(),連結実質赤字比率に係る赤字・黒字の構成分析!C$34)</f>
        <v>
一般会計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7.09</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8.84</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10.99</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8.19</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9.8699999999999992</v>
      </c>
    </row>
    <row r="39" spans="1:16" x14ac:dyDescent="0.15">
      <c r="A39" s="150" t="s">
        <v>
60</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61</v>
      </c>
      <c r="C41" s="182"/>
      <c r="D41" s="182" t="s">
        <v>
62</v>
      </c>
      <c r="E41" s="182" t="s">
        <v>
61</v>
      </c>
      <c r="F41" s="182"/>
      <c r="G41" s="182" t="s">
        <v>
62</v>
      </c>
      <c r="H41" s="182" t="s">
        <v>
61</v>
      </c>
      <c r="I41" s="182"/>
      <c r="J41" s="182" t="s">
        <v>
62</v>
      </c>
      <c r="K41" s="182" t="s">
        <v>
61</v>
      </c>
      <c r="L41" s="182"/>
      <c r="M41" s="182" t="s">
        <v>
62</v>
      </c>
      <c r="N41" s="182" t="s">
        <v>
61</v>
      </c>
      <c r="O41" s="182"/>
      <c r="P41" s="182" t="s">
        <v>
62</v>
      </c>
    </row>
    <row r="42" spans="1:16" x14ac:dyDescent="0.15">
      <c r="A42" s="182" t="s">
        <v>
63</v>
      </c>
      <c r="B42" s="182"/>
      <c r="C42" s="182"/>
      <c r="D42" s="182">
        <f>
'実質公債費比率（分子）の構造'!K$52</f>
        <v>
2206</v>
      </c>
      <c r="E42" s="182"/>
      <c r="F42" s="182"/>
      <c r="G42" s="182">
        <f>
'実質公債費比率（分子）の構造'!L$52</f>
        <v>
2263</v>
      </c>
      <c r="H42" s="182"/>
      <c r="I42" s="182"/>
      <c r="J42" s="182">
        <f>
'実質公債費比率（分子）の構造'!M$52</f>
        <v>
2327</v>
      </c>
      <c r="K42" s="182"/>
      <c r="L42" s="182"/>
      <c r="M42" s="182">
        <f>
'実質公債費比率（分子）の構造'!N$52</f>
        <v>
2244</v>
      </c>
      <c r="N42" s="182"/>
      <c r="O42" s="182"/>
      <c r="P42" s="182">
        <f>
'実質公債費比率（分子）の構造'!O$52</f>
        <v>
2182</v>
      </c>
    </row>
    <row r="43" spans="1:16" x14ac:dyDescent="0.15">
      <c r="A43" s="182" t="s">
        <v>
64</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65</v>
      </c>
      <c r="B44" s="182">
        <f>
'実質公債費比率（分子）の構造'!K$50</f>
        <v>
35</v>
      </c>
      <c r="C44" s="182"/>
      <c r="D44" s="182"/>
      <c r="E44" s="182">
        <f>
'実質公債費比率（分子）の構造'!L$50</f>
        <v>
12</v>
      </c>
      <c r="F44" s="182"/>
      <c r="G44" s="182"/>
      <c r="H44" s="182">
        <f>
'実質公債費比率（分子）の構造'!M$50</f>
        <v>
25</v>
      </c>
      <c r="I44" s="182"/>
      <c r="J44" s="182"/>
      <c r="K44" s="182">
        <f>
'実質公債費比率（分子）の構造'!N$50</f>
        <v>
123</v>
      </c>
      <c r="L44" s="182"/>
      <c r="M44" s="182"/>
      <c r="N44" s="182">
        <f>
'実質公債費比率（分子）の構造'!O$50</f>
        <v>
9</v>
      </c>
      <c r="O44" s="182"/>
      <c r="P44" s="182"/>
    </row>
    <row r="45" spans="1:16" x14ac:dyDescent="0.15">
      <c r="A45" s="182" t="s">
        <v>
66</v>
      </c>
      <c r="B45" s="182">
        <f>
'実質公債費比率（分子）の構造'!K$49</f>
        <v>
39</v>
      </c>
      <c r="C45" s="182"/>
      <c r="D45" s="182"/>
      <c r="E45" s="182">
        <f>
'実質公債費比率（分子）の構造'!L$49</f>
        <v>
42</v>
      </c>
      <c r="F45" s="182"/>
      <c r="G45" s="182"/>
      <c r="H45" s="182">
        <f>
'実質公債費比率（分子）の構造'!M$49</f>
        <v>
40</v>
      </c>
      <c r="I45" s="182"/>
      <c r="J45" s="182"/>
      <c r="K45" s="182">
        <f>
'実質公債費比率（分子）の構造'!N$49</f>
        <v>
36</v>
      </c>
      <c r="L45" s="182"/>
      <c r="M45" s="182"/>
      <c r="N45" s="182">
        <f>
'実質公債費比率（分子）の構造'!O$49</f>
        <v>
31</v>
      </c>
      <c r="O45" s="182"/>
      <c r="P45" s="182"/>
    </row>
    <row r="46" spans="1:16" x14ac:dyDescent="0.15">
      <c r="A46" s="182" t="s">
        <v>
67</v>
      </c>
      <c r="B46" s="182">
        <f>
'実質公債費比率（分子）の構造'!K$48</f>
        <v>
107</v>
      </c>
      <c r="C46" s="182"/>
      <c r="D46" s="182"/>
      <c r="E46" s="182">
        <f>
'実質公債費比率（分子）の構造'!L$48</f>
        <v>
101</v>
      </c>
      <c r="F46" s="182"/>
      <c r="G46" s="182"/>
      <c r="H46" s="182">
        <f>
'実質公債費比率（分子）の構造'!M$48</f>
        <v>
97</v>
      </c>
      <c r="I46" s="182"/>
      <c r="J46" s="182"/>
      <c r="K46" s="182">
        <f>
'実質公債費比率（分子）の構造'!N$48</f>
        <v>
96</v>
      </c>
      <c r="L46" s="182"/>
      <c r="M46" s="182"/>
      <c r="N46" s="182">
        <f>
'実質公債費比率（分子）の構造'!O$48</f>
        <v>
91</v>
      </c>
      <c r="O46" s="182"/>
      <c r="P46" s="182"/>
    </row>
    <row r="47" spans="1:16" x14ac:dyDescent="0.15">
      <c r="A47" s="182" t="s">
        <v>
68</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69</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70</v>
      </c>
      <c r="B49" s="182">
        <f>
'実質公債費比率（分子）の構造'!K$45</f>
        <v>
2740</v>
      </c>
      <c r="C49" s="182"/>
      <c r="D49" s="182"/>
      <c r="E49" s="182">
        <f>
'実質公債費比率（分子）の構造'!L$45</f>
        <v>
2672</v>
      </c>
      <c r="F49" s="182"/>
      <c r="G49" s="182"/>
      <c r="H49" s="182">
        <f>
'実質公債費比率（分子）の構造'!M$45</f>
        <v>
2680</v>
      </c>
      <c r="I49" s="182"/>
      <c r="J49" s="182"/>
      <c r="K49" s="182">
        <f>
'実質公債費比率（分子）の構造'!N$45</f>
        <v>
2503</v>
      </c>
      <c r="L49" s="182"/>
      <c r="M49" s="182"/>
      <c r="N49" s="182">
        <f>
'実質公債費比率（分子）の構造'!O$45</f>
        <v>
2375</v>
      </c>
      <c r="O49" s="182"/>
      <c r="P49" s="182"/>
    </row>
    <row r="50" spans="1:16" x14ac:dyDescent="0.15">
      <c r="A50" s="182" t="s">
        <v>
71</v>
      </c>
      <c r="B50" s="182" t="e">
        <f>
NA()</f>
        <v>
#N/A</v>
      </c>
      <c r="C50" s="182">
        <f>
IF(ISNUMBER('実質公債費比率（分子）の構造'!K$53),'実質公債費比率（分子）の構造'!K$53,NA())</f>
        <v>
715</v>
      </c>
      <c r="D50" s="182" t="e">
        <f>
NA()</f>
        <v>
#N/A</v>
      </c>
      <c r="E50" s="182" t="e">
        <f>
NA()</f>
        <v>
#N/A</v>
      </c>
      <c r="F50" s="182">
        <f>
IF(ISNUMBER('実質公債費比率（分子）の構造'!L$53),'実質公債費比率（分子）の構造'!L$53,NA())</f>
        <v>
564</v>
      </c>
      <c r="G50" s="182" t="e">
        <f>
NA()</f>
        <v>
#N/A</v>
      </c>
      <c r="H50" s="182" t="e">
        <f>
NA()</f>
        <v>
#N/A</v>
      </c>
      <c r="I50" s="182">
        <f>
IF(ISNUMBER('実質公債費比率（分子）の構造'!M$53),'実質公債費比率（分子）の構造'!M$53,NA())</f>
        <v>
515</v>
      </c>
      <c r="J50" s="182" t="e">
        <f>
NA()</f>
        <v>
#N/A</v>
      </c>
      <c r="K50" s="182" t="e">
        <f>
NA()</f>
        <v>
#N/A</v>
      </c>
      <c r="L50" s="182">
        <f>
IF(ISNUMBER('実質公債費比率（分子）の構造'!N$53),'実質公債費比率（分子）の構造'!N$53,NA())</f>
        <v>
514</v>
      </c>
      <c r="M50" s="182" t="e">
        <f>
NA()</f>
        <v>
#N/A</v>
      </c>
      <c r="N50" s="182" t="e">
        <f>
NA()</f>
        <v>
#N/A</v>
      </c>
      <c r="O50" s="182">
        <f>
IF(ISNUMBER('実質公債費比率（分子）の構造'!O$53),'実質公債費比率（分子）の構造'!O$53,NA())</f>
        <v>
324</v>
      </c>
      <c r="P50" s="182" t="e">
        <f>
NA()</f>
        <v>
#N/A</v>
      </c>
    </row>
    <row r="53" spans="1:16" x14ac:dyDescent="0.15">
      <c r="A53" s="150" t="s">
        <v>
72</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73</v>
      </c>
      <c r="C55" s="181"/>
      <c r="D55" s="181" t="s">
        <v>
74</v>
      </c>
      <c r="E55" s="181" t="s">
        <v>
73</v>
      </c>
      <c r="F55" s="181"/>
      <c r="G55" s="181" t="s">
        <v>
74</v>
      </c>
      <c r="H55" s="181" t="s">
        <v>
73</v>
      </c>
      <c r="I55" s="181"/>
      <c r="J55" s="181" t="s">
        <v>
74</v>
      </c>
      <c r="K55" s="181" t="s">
        <v>
73</v>
      </c>
      <c r="L55" s="181"/>
      <c r="M55" s="181" t="s">
        <v>
74</v>
      </c>
      <c r="N55" s="181" t="s">
        <v>
73</v>
      </c>
      <c r="O55" s="181"/>
      <c r="P55" s="181" t="s">
        <v>
74</v>
      </c>
    </row>
    <row r="56" spans="1:16" x14ac:dyDescent="0.15">
      <c r="A56" s="181" t="s">
        <v>
43</v>
      </c>
      <c r="B56" s="181"/>
      <c r="C56" s="181"/>
      <c r="D56" s="181">
        <f>
'将来負担比率（分子）の構造'!I$52</f>
        <v>
13437</v>
      </c>
      <c r="E56" s="181"/>
      <c r="F56" s="181"/>
      <c r="G56" s="181">
        <f>
'将来負担比率（分子）の構造'!J$52</f>
        <v>
12349</v>
      </c>
      <c r="H56" s="181"/>
      <c r="I56" s="181"/>
      <c r="J56" s="181">
        <f>
'将来負担比率（分子）の構造'!K$52</f>
        <v>
11097</v>
      </c>
      <c r="K56" s="181"/>
      <c r="L56" s="181"/>
      <c r="M56" s="181">
        <f>
'将来負担比率（分子）の構造'!L$52</f>
        <v>
10245</v>
      </c>
      <c r="N56" s="181"/>
      <c r="O56" s="181"/>
      <c r="P56" s="181">
        <f>
'将来負担比率（分子）の構造'!M$52</f>
        <v>
10029</v>
      </c>
    </row>
    <row r="57" spans="1:16" x14ac:dyDescent="0.15">
      <c r="A57" s="181" t="s">
        <v>
42</v>
      </c>
      <c r="B57" s="181"/>
      <c r="C57" s="181"/>
      <c r="D57" s="181">
        <f>
'将来負担比率（分子）の構造'!I$51</f>
        <v>
8740</v>
      </c>
      <c r="E57" s="181"/>
      <c r="F57" s="181"/>
      <c r="G57" s="181">
        <f>
'将来負担比率（分子）の構造'!J$51</f>
        <v>
7698</v>
      </c>
      <c r="H57" s="181"/>
      <c r="I57" s="181"/>
      <c r="J57" s="181">
        <f>
'将来負担比率（分子）の構造'!K$51</f>
        <v>
7399</v>
      </c>
      <c r="K57" s="181"/>
      <c r="L57" s="181"/>
      <c r="M57" s="181">
        <f>
'将来負担比率（分子）の構造'!L$51</f>
        <v>
7492</v>
      </c>
      <c r="N57" s="181"/>
      <c r="O57" s="181"/>
      <c r="P57" s="181">
        <f>
'将来負担比率（分子）の構造'!M$51</f>
        <v>
7101</v>
      </c>
    </row>
    <row r="58" spans="1:16" x14ac:dyDescent="0.15">
      <c r="A58" s="181" t="s">
        <v>
41</v>
      </c>
      <c r="B58" s="181"/>
      <c r="C58" s="181"/>
      <c r="D58" s="181">
        <f>
'将来負担比率（分子）の構造'!I$50</f>
        <v>
6049</v>
      </c>
      <c r="E58" s="181"/>
      <c r="F58" s="181"/>
      <c r="G58" s="181">
        <f>
'将来負担比率（分子）の構造'!J$50</f>
        <v>
7062</v>
      </c>
      <c r="H58" s="181"/>
      <c r="I58" s="181"/>
      <c r="J58" s="181">
        <f>
'将来負担比率（分子）の構造'!K$50</f>
        <v>
8011</v>
      </c>
      <c r="K58" s="181"/>
      <c r="L58" s="181"/>
      <c r="M58" s="181">
        <f>
'将来負担比率（分子）の構造'!L$50</f>
        <v>
8978</v>
      </c>
      <c r="N58" s="181"/>
      <c r="O58" s="181"/>
      <c r="P58" s="181">
        <f>
'将来負担比率（分子）の構造'!M$50</f>
        <v>
9141</v>
      </c>
    </row>
    <row r="59" spans="1:16" x14ac:dyDescent="0.15">
      <c r="A59" s="181" t="s">
        <v>
39</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38</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36</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35</v>
      </c>
      <c r="B62" s="181">
        <f>
'将来負担比率（分子）の構造'!I$45</f>
        <v>
3823</v>
      </c>
      <c r="C62" s="181"/>
      <c r="D62" s="181"/>
      <c r="E62" s="181">
        <f>
'将来負担比率（分子）の構造'!J$45</f>
        <v>
3885</v>
      </c>
      <c r="F62" s="181"/>
      <c r="G62" s="181"/>
      <c r="H62" s="181">
        <f>
'将来負担比率（分子）の構造'!K$45</f>
        <v>
3836</v>
      </c>
      <c r="I62" s="181"/>
      <c r="J62" s="181"/>
      <c r="K62" s="181">
        <f>
'将来負担比率（分子）の構造'!L$45</f>
        <v>
3928</v>
      </c>
      <c r="L62" s="181"/>
      <c r="M62" s="181"/>
      <c r="N62" s="181">
        <f>
'将来負担比率（分子）の構造'!M$45</f>
        <v>
4052</v>
      </c>
      <c r="O62" s="181"/>
      <c r="P62" s="181"/>
    </row>
    <row r="63" spans="1:16" x14ac:dyDescent="0.15">
      <c r="A63" s="181" t="s">
        <v>
34</v>
      </c>
      <c r="B63" s="181">
        <f>
'将来負担比率（分子）の構造'!I$44</f>
        <v>
215</v>
      </c>
      <c r="C63" s="181"/>
      <c r="D63" s="181"/>
      <c r="E63" s="181">
        <f>
'将来負担比率（分子）の構造'!J$44</f>
        <v>
172</v>
      </c>
      <c r="F63" s="181"/>
      <c r="G63" s="181"/>
      <c r="H63" s="181">
        <f>
'将来負担比率（分子）の構造'!K$44</f>
        <v>
133</v>
      </c>
      <c r="I63" s="181"/>
      <c r="J63" s="181"/>
      <c r="K63" s="181">
        <f>
'将来負担比率（分子）の構造'!L$44</f>
        <v>
1012</v>
      </c>
      <c r="L63" s="181"/>
      <c r="M63" s="181"/>
      <c r="N63" s="181">
        <f>
'将来負担比率（分子）の構造'!M$44</f>
        <v>
3887</v>
      </c>
      <c r="O63" s="181"/>
      <c r="P63" s="181"/>
    </row>
    <row r="64" spans="1:16" x14ac:dyDescent="0.15">
      <c r="A64" s="181" t="s">
        <v>
33</v>
      </c>
      <c r="B64" s="181">
        <f>
'将来負担比率（分子）の構造'!I$43</f>
        <v>
1119</v>
      </c>
      <c r="C64" s="181"/>
      <c r="D64" s="181"/>
      <c r="E64" s="181">
        <f>
'将来負担比率（分子）の構造'!J$43</f>
        <v>
1055</v>
      </c>
      <c r="F64" s="181"/>
      <c r="G64" s="181"/>
      <c r="H64" s="181">
        <f>
'将来負担比率（分子）の構造'!K$43</f>
        <v>
987</v>
      </c>
      <c r="I64" s="181"/>
      <c r="J64" s="181"/>
      <c r="K64" s="181">
        <f>
'将来負担比率（分子）の構造'!L$43</f>
        <v>
917</v>
      </c>
      <c r="L64" s="181"/>
      <c r="M64" s="181"/>
      <c r="N64" s="181">
        <f>
'将来負担比率（分子）の構造'!M$43</f>
        <v>
845</v>
      </c>
      <c r="O64" s="181"/>
      <c r="P64" s="181"/>
    </row>
    <row r="65" spans="1:16" x14ac:dyDescent="0.15">
      <c r="A65" s="181" t="s">
        <v>
32</v>
      </c>
      <c r="B65" s="181">
        <f>
'将来負担比率（分子）の構造'!I$42</f>
        <v>
2132</v>
      </c>
      <c r="C65" s="181"/>
      <c r="D65" s="181"/>
      <c r="E65" s="181">
        <f>
'将来負担比率（分子）の構造'!J$42</f>
        <v>
1623</v>
      </c>
      <c r="F65" s="181"/>
      <c r="G65" s="181"/>
      <c r="H65" s="181">
        <f>
'将来負担比率（分子）の構造'!K$42</f>
        <v>
1661</v>
      </c>
      <c r="I65" s="181"/>
      <c r="J65" s="181"/>
      <c r="K65" s="181">
        <f>
'将来負担比率（分子）の構造'!L$42</f>
        <v>
943</v>
      </c>
      <c r="L65" s="181"/>
      <c r="M65" s="181"/>
      <c r="N65" s="181">
        <f>
'将来負担比率（分子）の構造'!M$42</f>
        <v>
666</v>
      </c>
      <c r="O65" s="181"/>
      <c r="P65" s="181"/>
    </row>
    <row r="66" spans="1:16" x14ac:dyDescent="0.15">
      <c r="A66" s="181" t="s">
        <v>
31</v>
      </c>
      <c r="B66" s="181">
        <f>
'将来負担比率（分子）の構造'!I$41</f>
        <v>
26145</v>
      </c>
      <c r="C66" s="181"/>
      <c r="D66" s="181"/>
      <c r="E66" s="181">
        <f>
'将来負担比率（分子）の構造'!J$41</f>
        <v>
24201</v>
      </c>
      <c r="F66" s="181"/>
      <c r="G66" s="181"/>
      <c r="H66" s="181">
        <f>
'将来負担比率（分子）の構造'!K$41</f>
        <v>
21915</v>
      </c>
      <c r="I66" s="181"/>
      <c r="J66" s="181"/>
      <c r="K66" s="181">
        <f>
'将来負担比率（分子）の構造'!L$41</f>
        <v>
21511</v>
      </c>
      <c r="L66" s="181"/>
      <c r="M66" s="181"/>
      <c r="N66" s="181">
        <f>
'将来負担比率（分子）の構造'!M$41</f>
        <v>
20636</v>
      </c>
      <c r="O66" s="181"/>
      <c r="P66" s="181"/>
    </row>
    <row r="67" spans="1:16" x14ac:dyDescent="0.15">
      <c r="A67" s="181" t="s">
        <v>
75</v>
      </c>
      <c r="B67" s="181" t="e">
        <f>
NA()</f>
        <v>
#N/A</v>
      </c>
      <c r="C67" s="181">
        <f>
IF(ISNUMBER('将来負担比率（分子）の構造'!I$53), IF('将来負担比率（分子）の構造'!I$53 &lt; 0, 0, '将来負担比率（分子）の構造'!I$53), NA())</f>
        <v>
5207</v>
      </c>
      <c r="D67" s="181" t="e">
        <f>
NA()</f>
        <v>
#N/A</v>
      </c>
      <c r="E67" s="181" t="e">
        <f>
NA()</f>
        <v>
#N/A</v>
      </c>
      <c r="F67" s="181">
        <f>
IF(ISNUMBER('将来負担比率（分子）の構造'!J$53), IF('将来負担比率（分子）の構造'!J$53 &lt; 0, 0, '将来負担比率（分子）の構造'!J$53), NA())</f>
        <v>
3827</v>
      </c>
      <c r="G67" s="181" t="e">
        <f>
NA()</f>
        <v>
#N/A</v>
      </c>
      <c r="H67" s="181" t="e">
        <f>
NA()</f>
        <v>
#N/A</v>
      </c>
      <c r="I67" s="181">
        <f>
IF(ISNUMBER('将来負担比率（分子）の構造'!K$53), IF('将来負担比率（分子）の構造'!K$53 &lt; 0, 0, '将来負担比率（分子）の構造'!K$53), NA())</f>
        <v>
2025</v>
      </c>
      <c r="J67" s="181" t="e">
        <f>
NA()</f>
        <v>
#N/A</v>
      </c>
      <c r="K67" s="181" t="e">
        <f>
NA()</f>
        <v>
#N/A</v>
      </c>
      <c r="L67" s="181">
        <f>
IF(ISNUMBER('将来負担比率（分子）の構造'!L$53), IF('将来負担比率（分子）の構造'!L$53 &lt; 0, 0, '将来負担比率（分子）の構造'!L$53), NA())</f>
        <v>
1596</v>
      </c>
      <c r="M67" s="181" t="e">
        <f>
NA()</f>
        <v>
#N/A</v>
      </c>
      <c r="N67" s="181" t="e">
        <f>
NA()</f>
        <v>
#N/A</v>
      </c>
      <c r="O67" s="181">
        <f>
IF(ISNUMBER('将来負担比率（分子）の構造'!M$53), IF('将来負担比率（分子）の構造'!M$53 &lt; 0, 0, '将来負担比率（分子）の構造'!M$53), NA())</f>
        <v>
3813</v>
      </c>
      <c r="P67" s="181" t="e">
        <f>
NA()</f>
        <v>
#N/A</v>
      </c>
    </row>
    <row r="70" spans="1:16" x14ac:dyDescent="0.15">
      <c r="A70" s="183" t="s">
        <v>
76</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77</v>
      </c>
      <c r="B72" s="185">
        <f>
基金残高に係る経年分析!F55</f>
        <v>
2608</v>
      </c>
      <c r="C72" s="185">
        <f>
基金残高に係る経年分析!G55</f>
        <v>
3034</v>
      </c>
      <c r="D72" s="185">
        <f>
基金残高に係る経年分析!H55</f>
        <v>
3614</v>
      </c>
    </row>
    <row r="73" spans="1:16" x14ac:dyDescent="0.15">
      <c r="A73" s="184" t="s">
        <v>
78</v>
      </c>
      <c r="B73" s="185" t="str">
        <f>
基金残高に係る経年分析!F56</f>
        <v>
-</v>
      </c>
      <c r="C73" s="185" t="str">
        <f>
基金残高に係る経年分析!G56</f>
        <v>
-</v>
      </c>
      <c r="D73" s="185" t="str">
        <f>
基金残高に係る経年分析!H56</f>
        <v>
-</v>
      </c>
    </row>
    <row r="74" spans="1:16" x14ac:dyDescent="0.15">
      <c r="A74" s="184" t="s">
        <v>
79</v>
      </c>
      <c r="B74" s="185">
        <f>
基金残高に係る経年分析!F57</f>
        <v>
4707</v>
      </c>
      <c r="C74" s="185">
        <f>
基金残高に係る経年分析!G57</f>
        <v>
5274</v>
      </c>
      <c r="D74" s="185">
        <f>
基金残高に係る経年分析!H57</f>
        <v>
4843</v>
      </c>
    </row>
  </sheetData>
  <sheetProtection algorithmName="SHA-512" hashValue="fFEppVt/H9O6Bwmss7VevIvXqfwA0eElzKRLkAkyiyaRC1fKJpAaa4oE68SLHjfZ4IIbt54jRBW72fV8tfgx/g==" saltValue="JTWecwes7hsmaad3ih3jY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2021-10-04T06:09:31Z</cp:lastPrinted>
  <dcterms:created xsi:type="dcterms:W3CDTF">2021-02-05T02:02:19Z</dcterms:created>
  <dcterms:modified xsi:type="dcterms:W3CDTF">2021-10-04T06:09:57Z</dcterms:modified>
  <cp:category/>
</cp:coreProperties>
</file>