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oLtHq6xD2hicdXDRmuzqkEJkYXAGZplQ4jQtXGPL5ErJhVeVb6isDDOCkHFBraroOP9ohsAJu18RtkQ42Wm9qQ==" workbookSaltValue="xBxoan8fXocg49NT6so9K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<sst xmlns="http://schemas.openxmlformats.org/spreadsheetml/2006/main" count="320" uniqueCount="116">
  <si>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</si>
  <si>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</si>
  <si>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</si>
  <si>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</si>
  <si>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</si>
  <si>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</si>
  <si>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</si>
  <si>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</si>
  <si>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</si>
  <si>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</si>
  <si>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</si>
  <si>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</si>
  <si>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</si>
  <si>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</si>
  <si>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</si>
  <si>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</si>
  <si>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</si>
  <si>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</si>
  <si>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</si>
  <si>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</si>
  <si>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</si>
  <si>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</si>
  <si>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</si>
  <si>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</si>
  <si>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</si>
  <si>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</si>
  <si>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</si>
  <si>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</si>
  <si>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</si>
  <si>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</si>
  <si>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</si>
  <si>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</si>
  <si>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</si>
  <si>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</si>
  <si>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</si>
  <si>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</si>
  <si>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</si>
  <si>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</si>
  <si>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</si>
  <si>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</si>
  <si>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</si>
  <si>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</si>
  <si>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</si>
  <si>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</si>
  <si>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</si>
  <si>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</si>
  <si>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</si>
  <si>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</si>
  <si>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</si>
  <si>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</si>
  <si>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</si>
  <si>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</si>
  <si>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</si>
  <si>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</si>
  <si>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</si>
  <si>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</si>
  <si>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</si>
  <si>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</si>
  <si>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</si>
  <si>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</si>
  <si>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</si>
  <si>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</si>
  <si>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</si>
  <si>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</si>
  <si>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</si>
  <si>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</si>
  <si>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</si>
  <si>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</si>
  <si>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</si>
  <si>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</si>
  <si>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</si>
  <si>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</si>
  <si>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</si>
  <si>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</si>
  <si>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</si>
  <si>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</si>
  <si>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</si>
  <si>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</si>
  <si>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</si>
  <si>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</si>
  <si>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</si>
  <si>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</si>
  <si>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</si>
  <si>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</si>
  <si>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</si>
  <si>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</si>
  <si>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</si>
  <si>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</si>
  <si>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</si>
  <si>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</si>
  <si>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</si>
  <si>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</si>
  <si>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</si>
  <si>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</si>
  <si>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</si>
  <si>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</si>
  <si>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</si>
  <si>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</si>
  <si>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</si>
  <si>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</si>
  <si>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</si>
  <si>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</si>
  <si>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</si>
  <si>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</si>
  <si>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</si>
  <si>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</si>
  <si>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</si>
  <si>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</si>
  <si>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</si>
  <si>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</si>
  <si>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</si>
  <si>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</si>
  <si>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</si>
  <si>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①有形固定資産減価償却率4.76％…老朽化の程度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②管渠老朽化率0％…法定耐用年数超え管渠の割合
  ⇒　評価：現在0だが令和3年度以降急増の見込み
③管渠改善率0.24％…延長に対する改築・修繕割合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8" eb="21">
      <t>ロウキュウカ</t>
    </rPh>
    <rPh sb="28" eb="30">
      <t>ヒョウカ</t>
    </rPh>
    <rPh sb="41" eb="42">
      <t>シタ</t>
    </rPh>
    <rPh sb="53" eb="54">
      <t>スス</t>
    </rPh>
    <rPh sb="62" eb="63">
      <t>ミ</t>
    </rPh>
    <rPh sb="70" eb="71">
      <t>ホウ</t>
    </rPh>
    <rPh sb="80" eb="82">
      <t>カコ</t>
    </rPh>
    <rPh sb="134" eb="137">
      <t>ロウキュウカ</t>
    </rPh>
    <rPh sb="138" eb="139">
      <t>スス</t>
    </rPh>
    <rPh sb="146" eb="147">
      <t>カン</t>
    </rPh>
    <rPh sb="147" eb="148">
      <t>キョ</t>
    </rPh>
    <rPh sb="148" eb="151">
      <t>ロウキュウカ</t>
    </rPh>
    <rPh sb="151" eb="152">
      <t>リツ</t>
    </rPh>
    <rPh sb="163" eb="164">
      <t>カン</t>
    </rPh>
    <rPh sb="164" eb="165">
      <t>キョ</t>
    </rPh>
    <rPh sb="173" eb="175">
      <t>ヒョウカ</t>
    </rPh>
    <rPh sb="176" eb="178">
      <t>ゲンザイ</t>
    </rPh>
    <rPh sb="181" eb="183">
      <t>レイワ</t>
    </rPh>
    <rPh sb="184" eb="186">
      <t>ネンド</t>
    </rPh>
    <rPh sb="186" eb="188">
      <t>イコウ</t>
    </rPh>
    <rPh sb="188" eb="190">
      <t>キュウゾウ</t>
    </rPh>
    <rPh sb="191" eb="193">
      <t>ミコ</t>
    </rPh>
    <rPh sb="207" eb="209">
      <t>エンチョウ</t>
    </rPh>
    <rPh sb="210" eb="211">
      <t>タイ</t>
    </rPh>
    <rPh sb="213" eb="215">
      <t>カイチク</t>
    </rPh>
    <rPh sb="216" eb="218">
      <t>シュウゼン</t>
    </rPh>
    <rPh sb="218" eb="220">
      <t>ワリアイ</t>
    </rPh>
    <rPh sb="224" eb="226">
      <t>ヒョウカ</t>
    </rPh>
    <rPh sb="237" eb="239">
      <t>ウワマワ</t>
    </rPh>
    <rPh sb="242" eb="244">
      <t>リョウコウ</t>
    </rPh>
    <rPh sb="252" eb="254">
      <t>ヘイセイ</t>
    </rPh>
    <rPh sb="255" eb="257">
      <t>ネンド</t>
    </rPh>
    <rPh sb="266" eb="267">
      <t>ハヤ</t>
    </rPh>
    <rPh sb="276" eb="278">
      <t>カンリョウ</t>
    </rPh>
    <rPh sb="283" eb="285">
      <t>コンゴ</t>
    </rPh>
    <rPh sb="286" eb="288">
      <t>タイヨウ</t>
    </rPh>
    <rPh sb="292" eb="293">
      <t>ネン</t>
    </rPh>
    <rPh sb="293" eb="294">
      <t>コ</t>
    </rPh>
    <rPh sb="299" eb="300">
      <t>カン</t>
    </rPh>
    <rPh sb="300" eb="301">
      <t>キョ</t>
    </rPh>
    <rPh sb="302" eb="304">
      <t>キュウゾウ</t>
    </rPh>
    <rPh sb="305" eb="307">
      <t>コウリョ</t>
    </rPh>
    <rPh sb="323" eb="326">
      <t>ロウキュウカ</t>
    </rPh>
    <rPh sb="327" eb="328">
      <t>カク</t>
    </rPh>
    <rPh sb="339" eb="341">
      <t>タンジュン</t>
    </rPh>
    <rPh sb="342" eb="343">
      <t>タ</t>
    </rPh>
    <rPh sb="343" eb="345">
      <t>ダンタイ</t>
    </rPh>
    <rPh sb="345" eb="347">
      <t>ヒカク</t>
    </rPh>
    <rPh sb="348" eb="350">
      <t>スウチ</t>
    </rPh>
    <rPh sb="351" eb="352">
      <t>ヨ</t>
    </rPh>
    <rPh sb="353" eb="354">
      <t>ア</t>
    </rPh>
    <rPh sb="372" eb="373">
      <t>トウ</t>
    </rPh>
    <rPh sb="377" eb="380">
      <t>ロウキュウカ</t>
    </rPh>
    <rPh sb="381" eb="383">
      <t>ジッタイ</t>
    </rPh>
    <rPh sb="384" eb="386">
      <t>ハアク</t>
    </rPh>
    <rPh sb="388" eb="389">
      <t>ウエ</t>
    </rPh>
    <rPh sb="391" eb="392">
      <t>モット</t>
    </rPh>
    <rPh sb="393" eb="396">
      <t>コウカテキ</t>
    </rPh>
    <rPh sb="397" eb="399">
      <t>タイオウ</t>
    </rPh>
    <rPh sb="400" eb="401">
      <t>キ</t>
    </rPh>
    <rPh sb="403" eb="405">
      <t>ヒツヨウ</t>
    </rPh>
    <phoneticPr fontId="4"/>
  </si>
  <si>
    <t>　小平市の令和元年度決算では、現状特に問題は見当たらない。しかし今後は人口減少や節水型社会への変化等により下水道使用料の減収が予想される一方、昭和45年度の事業開始から約50年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2年度に「経営戦略」を策定し、予測される経営状況の悪化に備え、内部留保を活用した企業債の借入抑制や経費縮減に取り組むとともに、将来的な下水道使用料水準の適正化を意識して各指標のモニタリングを実施する等、効率的で健全な下水道経営を推進し、経営基盤の強化を図る。</t>
    <rPh sb="1" eb="4">
      <t>コダイラシ</t>
    </rPh>
    <rPh sb="5" eb="12">
      <t>レイワガンネンドケッサン</t>
    </rPh>
    <rPh sb="15" eb="17">
      <t>ゲンジョウ</t>
    </rPh>
    <rPh sb="17" eb="18">
      <t>トク</t>
    </rPh>
    <rPh sb="19" eb="21">
      <t>モンダイ</t>
    </rPh>
    <rPh sb="22" eb="24">
      <t>ミア</t>
    </rPh>
    <rPh sb="32" eb="34">
      <t>コンゴ</t>
    </rPh>
    <rPh sb="35" eb="37">
      <t>ジンコウ</t>
    </rPh>
    <rPh sb="37" eb="39">
      <t>ゲンショウ</t>
    </rPh>
    <rPh sb="49" eb="50">
      <t>トウ</t>
    </rPh>
    <rPh sb="78" eb="80">
      <t>ジギョウ</t>
    </rPh>
    <rPh sb="80" eb="82">
      <t>カイシ</t>
    </rPh>
    <rPh sb="84" eb="85">
      <t>ヤク</t>
    </rPh>
    <rPh sb="87" eb="88">
      <t>ネン</t>
    </rPh>
    <rPh sb="89" eb="91">
      <t>ケイカ</t>
    </rPh>
    <rPh sb="101" eb="103">
      <t>タイリョウ</t>
    </rPh>
    <rPh sb="187" eb="190">
      <t>ロウキュウカ</t>
    </rPh>
    <rPh sb="191" eb="193">
      <t>ジッタイ</t>
    </rPh>
    <rPh sb="194" eb="196">
      <t>ハアク</t>
    </rPh>
    <rPh sb="227" eb="230">
      <t>コウリツテキ</t>
    </rPh>
    <rPh sb="250" eb="252">
      <t>レイワ</t>
    </rPh>
    <rPh sb="253" eb="255">
      <t>ネンド</t>
    </rPh>
    <rPh sb="263" eb="265">
      <t>サクテイ</t>
    </rPh>
    <rPh sb="267" eb="269">
      <t>ヨソク</t>
    </rPh>
    <rPh sb="272" eb="274">
      <t>ケイエイ</t>
    </rPh>
    <rPh sb="274" eb="276">
      <t>ジョウキョウ</t>
    </rPh>
    <rPh sb="277" eb="279">
      <t>アッカ</t>
    </rPh>
    <rPh sb="280" eb="281">
      <t>ソナ</t>
    </rPh>
    <rPh sb="283" eb="285">
      <t>ナイブ</t>
    </rPh>
    <rPh sb="285" eb="287">
      <t>リュウホ</t>
    </rPh>
    <rPh sb="288" eb="290">
      <t>カツヨウ</t>
    </rPh>
    <rPh sb="292" eb="294">
      <t>キギョウ</t>
    </rPh>
    <rPh sb="294" eb="295">
      <t>サイ</t>
    </rPh>
    <rPh sb="296" eb="298">
      <t>カリイレ</t>
    </rPh>
    <rPh sb="298" eb="300">
      <t>ヨクセイ</t>
    </rPh>
    <rPh sb="301" eb="303">
      <t>ケイヒ</t>
    </rPh>
    <rPh sb="303" eb="305">
      <t>シュクゲン</t>
    </rPh>
    <rPh sb="306" eb="307">
      <t>ト</t>
    </rPh>
    <rPh sb="308" eb="309">
      <t>ク</t>
    </rPh>
    <rPh sb="315" eb="318">
      <t>ショウライテキ</t>
    </rPh>
    <rPh sb="319" eb="322">
      <t>ゲスイドウ</t>
    </rPh>
    <rPh sb="322" eb="325">
      <t>シヨウリョウ</t>
    </rPh>
    <rPh sb="325" eb="327">
      <t>スイジュン</t>
    </rPh>
    <rPh sb="328" eb="331">
      <t>テキセイカ</t>
    </rPh>
    <rPh sb="332" eb="334">
      <t>イシキ</t>
    </rPh>
    <rPh sb="337" eb="339">
      <t>シヒョウ</t>
    </rPh>
    <rPh sb="347" eb="349">
      <t>ジッシ</t>
    </rPh>
    <rPh sb="351" eb="352">
      <t>トウ</t>
    </rPh>
    <rPh sb="357" eb="359">
      <t>ケンゼン</t>
    </rPh>
    <rPh sb="360" eb="363">
      <t>ゲスイドウ</t>
    </rPh>
    <rPh sb="363" eb="365">
      <t>ケイエイ</t>
    </rPh>
    <rPh sb="366" eb="368">
      <t>スイシン</t>
    </rPh>
    <rPh sb="370" eb="372">
      <t>ケイエイ</t>
    </rPh>
    <rPh sb="372" eb="374">
      <t>キバン</t>
    </rPh>
    <rPh sb="375" eb="377">
      <t>キョウカ</t>
    </rPh>
    <rPh sb="378" eb="379">
      <t>ハカ</t>
    </rPh>
    <phoneticPr fontId="4"/>
  </si>
  <si>
    <t>　平成31年4月より公営企業法の財務規定を適用、公営企業会計へ移行し、各指標は前年度から皆増。
①経常収支比率112.13％…経常的収支のバランス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⑤経費回収率125.73％…汚水関係の収支バランス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③流動比率122.61％…短期的債務に対する支払能力
　　「100％以上を達成につき良好」
　⇒　評価：資金繰りに問題なし。
（要因）黒字で現金を留保、短期的債務の企業債償
　　　　還金も集中投資分償還終了により少ない。
④企業債残高対事業規模比率161.91％
　　　…下水道使用料に対する企業債残高の大きさ
　　「全国・類似団体平均を大きく下回り良好」
　⇒　評価：収入に対し無理のない借入状況。
（要因）過去の集中投資分償還終了により企業債残
　　　　高が小さく、使用料収入も確保している。</t>
    <rPh sb="1" eb="3">
      <t>ヘイセイ</t>
    </rPh>
    <rPh sb="10" eb="12">
      <t>コウエイ</t>
    </rPh>
    <rPh sb="12" eb="14">
      <t>キギョウ</t>
    </rPh>
    <rPh sb="14" eb="15">
      <t>ホウ</t>
    </rPh>
    <rPh sb="16" eb="18">
      <t>ザイム</t>
    </rPh>
    <rPh sb="18" eb="20">
      <t>キテイ</t>
    </rPh>
    <rPh sb="21" eb="23">
      <t>テキヨウ</t>
    </rPh>
    <rPh sb="24" eb="30">
      <t>コウエイキギョウカイケイ</t>
    </rPh>
    <rPh sb="31" eb="33">
      <t>イコウ</t>
    </rPh>
    <rPh sb="63" eb="66">
      <t>ケイジョウテキ</t>
    </rPh>
    <rPh sb="66" eb="68">
      <t>シュウシ</t>
    </rPh>
    <rPh sb="83" eb="85">
      <t>タッセイ</t>
    </rPh>
    <rPh sb="88" eb="90">
      <t>リョウコウ</t>
    </rPh>
    <rPh sb="117" eb="119">
      <t>カクホ</t>
    </rPh>
    <rPh sb="120" eb="122">
      <t>ソンシツ</t>
    </rPh>
    <rPh sb="130" eb="132">
      <t>ヒョウカ</t>
    </rPh>
    <rPh sb="149" eb="151">
      <t>ヨウイン</t>
    </rPh>
    <rPh sb="152" eb="154">
      <t>カコ</t>
    </rPh>
    <rPh sb="154" eb="155">
      <t>ブン</t>
    </rPh>
    <rPh sb="156" eb="157">
      <t>フク</t>
    </rPh>
    <rPh sb="158" eb="160">
      <t>ジュウブン</t>
    </rPh>
    <rPh sb="161" eb="163">
      <t>クリイレ</t>
    </rPh>
    <rPh sb="163" eb="164">
      <t>キン</t>
    </rPh>
    <rPh sb="165" eb="167">
      <t>ウケイ</t>
    </rPh>
    <rPh sb="177" eb="179">
      <t>ヒツヨウ</t>
    </rPh>
    <rPh sb="183" eb="185">
      <t>シュウニュウ</t>
    </rPh>
    <rPh sb="186" eb="188">
      <t>カクホ</t>
    </rPh>
    <rPh sb="209" eb="211">
      <t>オスイ</t>
    </rPh>
    <rPh sb="211" eb="213">
      <t>カンケイ</t>
    </rPh>
    <rPh sb="230" eb="232">
      <t>タッセイ</t>
    </rPh>
    <rPh sb="235" eb="237">
      <t>リョウコウ</t>
    </rPh>
    <rPh sb="242" eb="244">
      <t>ヒョウカ</t>
    </rPh>
    <rPh sb="245" eb="248">
      <t>ジュエキシャ</t>
    </rPh>
    <rPh sb="248" eb="250">
      <t>フタン</t>
    </rPh>
    <rPh sb="251" eb="253">
      <t>テキセイ</t>
    </rPh>
    <rPh sb="258" eb="259">
      <t>コ</t>
    </rPh>
    <rPh sb="273" eb="275">
      <t>ナイブ</t>
    </rPh>
    <rPh sb="275" eb="277">
      <t>リュウホ</t>
    </rPh>
    <rPh sb="279" eb="281">
      <t>コンゴ</t>
    </rPh>
    <rPh sb="281" eb="283">
      <t>ゾウダイ</t>
    </rPh>
    <rPh sb="298" eb="299">
      <t>ソナ</t>
    </rPh>
    <rPh sb="303" eb="305">
      <t>ヒツヨウ</t>
    </rPh>
    <rPh sb="311" eb="313">
      <t>ヨウイン</t>
    </rPh>
    <rPh sb="322" eb="324">
      <t>シュウチュウ</t>
    </rPh>
    <rPh sb="324" eb="326">
      <t>トウシ</t>
    </rPh>
    <rPh sb="326" eb="327">
      <t>ブン</t>
    </rPh>
    <rPh sb="353" eb="354">
      <t>チイ</t>
    </rPh>
    <rPh sb="375" eb="378">
      <t>ゲスイドウ</t>
    </rPh>
    <rPh sb="378" eb="381">
      <t>シヨウリョウ</t>
    </rPh>
    <rPh sb="387" eb="389">
      <t>シュウニュウ</t>
    </rPh>
    <rPh sb="390" eb="392">
      <t>カクホ</t>
    </rPh>
    <rPh sb="412" eb="415">
      <t>タンキテキ</t>
    </rPh>
    <rPh sb="415" eb="417">
      <t>サイム</t>
    </rPh>
    <rPh sb="418" eb="419">
      <t>タイ</t>
    </rPh>
    <rPh sb="421" eb="423">
      <t>シハラ</t>
    </rPh>
    <rPh sb="433" eb="435">
      <t>イジョウ</t>
    </rPh>
    <rPh sb="436" eb="438">
      <t>タッセイ</t>
    </rPh>
    <rPh sb="441" eb="443">
      <t>リョウコウ</t>
    </rPh>
    <rPh sb="448" eb="450">
      <t>ヒョウカ</t>
    </rPh>
    <rPh sb="463" eb="465">
      <t>ヨウイン</t>
    </rPh>
    <rPh sb="466" eb="468">
      <t>クロジ</t>
    </rPh>
    <rPh sb="469" eb="471">
      <t>ゲンキン</t>
    </rPh>
    <rPh sb="472" eb="474">
      <t>リュウホ</t>
    </rPh>
    <rPh sb="475" eb="478">
      <t>タンキテキ</t>
    </rPh>
    <rPh sb="478" eb="480">
      <t>サイム</t>
    </rPh>
    <rPh sb="481" eb="483">
      <t>キギョウ</t>
    </rPh>
    <rPh sb="483" eb="484">
      <t>サイ</t>
    </rPh>
    <rPh sb="491" eb="492">
      <t>キン</t>
    </rPh>
    <rPh sb="505" eb="506">
      <t>スク</t>
    </rPh>
    <rPh sb="535" eb="538">
      <t>ゲスイドウ</t>
    </rPh>
    <rPh sb="538" eb="541">
      <t>シヨウリョウ</t>
    </rPh>
    <rPh sb="542" eb="543">
      <t>タイ</t>
    </rPh>
    <rPh sb="545" eb="547">
      <t>キギョウ</t>
    </rPh>
    <rPh sb="547" eb="548">
      <t>サイ</t>
    </rPh>
    <rPh sb="548" eb="550">
      <t>ザンダカ</t>
    </rPh>
    <rPh sb="551" eb="552">
      <t>オオ</t>
    </rPh>
    <rPh sb="568" eb="569">
      <t>オオ</t>
    </rPh>
    <rPh sb="574" eb="576">
      <t>リョウコウ</t>
    </rPh>
    <rPh sb="581" eb="583">
      <t>ヒョウカ</t>
    </rPh>
    <rPh sb="584" eb="586">
      <t>シュウニュウ</t>
    </rPh>
    <rPh sb="596" eb="598">
      <t>ジョウキョウ</t>
    </rPh>
    <rPh sb="601" eb="603">
      <t>ヨウイン</t>
    </rPh>
    <rPh sb="619" eb="621">
      <t>キギョウ</t>
    </rPh>
    <rPh sb="621" eb="622">
      <t>サイ</t>
    </rPh>
    <rPh sb="622" eb="623">
      <t>ザン</t>
    </rPh>
    <rPh sb="630" eb="631">
      <t>チイ</t>
    </rPh>
    <rPh sb="634" eb="637">
      <t>シヨウリョウ</t>
    </rPh>
    <rPh sb="637" eb="639">
      <t>シュウニュウ</t>
    </rPh>
    <rPh sb="640" eb="642">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</si>
</sst>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0.24</c:v>
                </c:pt>
              </c:numCache>
            </c:numRef>
          </c:val>
          <c:extLst>
            <c:ext xmlns:c16="http://schemas.microsoft.com/office/drawing/2014/chart" uri="{C3380CC4-5D6E-409C-BE32-E72D297353CC}">
              <c16:uniqueId val="{00000000-958D-42F9-AA0A-7D7AB34B1A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958D-42F9-AA0A-7D7AB34B1A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FE-4E8B-94EC-A42C03C30D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67.37</c:v>
                </c:pt>
              </c:numCache>
            </c:numRef>
          </c:val>
          <c:smooth val="0"/>
          <c:extLst>
            <c:ext xmlns:c16="http://schemas.microsoft.com/office/drawing/2014/chart" uri="{C3380CC4-5D6E-409C-BE32-E72D297353CC}">
              <c16:uniqueId val="{00000001-B8FE-4E8B-94EC-A42C03C30D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99.85</c:v>
                </c:pt>
              </c:numCache>
            </c:numRef>
          </c:val>
          <c:extLst>
            <c:ext xmlns:c16="http://schemas.microsoft.com/office/drawing/2014/chart" uri="{C3380CC4-5D6E-409C-BE32-E72D297353CC}">
              <c16:uniqueId val="{00000000-9D79-4DF9-8DA0-342A0D2A8A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c:v>
                </c:pt>
              </c:numCache>
            </c:numRef>
          </c:val>
          <c:smooth val="0"/>
          <c:extLst>
            <c:ext xmlns:c16="http://schemas.microsoft.com/office/drawing/2014/chart" uri="{C3380CC4-5D6E-409C-BE32-E72D297353CC}">
              <c16:uniqueId val="{00000001-9D79-4DF9-8DA0-342A0D2A8A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112.13</c:v>
                </c:pt>
              </c:numCache>
            </c:numRef>
          </c:val>
          <c:extLst>
            <c:ext xmlns:c16="http://schemas.microsoft.com/office/drawing/2014/chart" uri="{C3380CC4-5D6E-409C-BE32-E72D297353CC}">
              <c16:uniqueId val="{00000000-47AA-4D17-B8FA-B415DC54E5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106.31</c:v>
                </c:pt>
              </c:numCache>
            </c:numRef>
          </c:val>
          <c:smooth val="0"/>
          <c:extLst>
            <c:ext xmlns:c16="http://schemas.microsoft.com/office/drawing/2014/chart" uri="{C3380CC4-5D6E-409C-BE32-E72D297353CC}">
              <c16:uniqueId val="{00000001-47AA-4D17-B8FA-B415DC54E5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4.76</c:v>
                </c:pt>
              </c:numCache>
            </c:numRef>
          </c:val>
          <c:extLst>
            <c:ext xmlns:c16="http://schemas.microsoft.com/office/drawing/2014/chart" uri="{C3380CC4-5D6E-409C-BE32-E72D297353CC}">
              <c16:uniqueId val="{00000000-ADA1-4FC0-AFC6-2DE491D618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30.6</c:v>
                </c:pt>
              </c:numCache>
            </c:numRef>
          </c:val>
          <c:smooth val="0"/>
          <c:extLst>
            <c:ext xmlns:c16="http://schemas.microsoft.com/office/drawing/2014/chart" uri="{C3380CC4-5D6E-409C-BE32-E72D297353CC}">
              <c16:uniqueId val="{00000001-ADA1-4FC0-AFC6-2DE491D618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5A-46A8-ADCF-49C2868EF4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5.0199999999999996</c:v>
                </c:pt>
              </c:numCache>
            </c:numRef>
          </c:val>
          <c:smooth val="0"/>
          <c:extLst>
            <c:ext xmlns:c16="http://schemas.microsoft.com/office/drawing/2014/chart" uri="{C3380CC4-5D6E-409C-BE32-E72D297353CC}">
              <c16:uniqueId val="{00000001-CD5A-46A8-ADCF-49C2868EF4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B0-4CB5-829E-12C486F6A24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6B0-4CB5-829E-12C486F6A24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122.61</c:v>
                </c:pt>
              </c:numCache>
            </c:numRef>
          </c:val>
          <c:extLst>
            <c:ext xmlns:c16="http://schemas.microsoft.com/office/drawing/2014/chart" uri="{C3380CC4-5D6E-409C-BE32-E72D297353CC}">
              <c16:uniqueId val="{00000000-2B47-4393-84D0-124EB84B87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88.1</c:v>
                </c:pt>
              </c:numCache>
            </c:numRef>
          </c:val>
          <c:smooth val="0"/>
          <c:extLst>
            <c:ext xmlns:c16="http://schemas.microsoft.com/office/drawing/2014/chart" uri="{C3380CC4-5D6E-409C-BE32-E72D297353CC}">
              <c16:uniqueId val="{00000001-2B47-4393-84D0-124EB84B87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161.91</c:v>
                </c:pt>
              </c:numCache>
            </c:numRef>
          </c:val>
          <c:extLst>
            <c:ext xmlns:c16="http://schemas.microsoft.com/office/drawing/2014/chart" uri="{C3380CC4-5D6E-409C-BE32-E72D297353CC}">
              <c16:uniqueId val="{00000000-7794-4E39-AD14-54D2184CED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585.55999999999995</c:v>
                </c:pt>
              </c:numCache>
            </c:numRef>
          </c:val>
          <c:smooth val="0"/>
          <c:extLst>
            <c:ext xmlns:c16="http://schemas.microsoft.com/office/drawing/2014/chart" uri="{C3380CC4-5D6E-409C-BE32-E72D297353CC}">
              <c16:uniqueId val="{00000001-7794-4E39-AD14-54D2184CED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125.73</c:v>
                </c:pt>
              </c:numCache>
            </c:numRef>
          </c:val>
          <c:extLst>
            <c:ext xmlns:c16="http://schemas.microsoft.com/office/drawing/2014/chart" uri="{C3380CC4-5D6E-409C-BE32-E72D297353CC}">
              <c16:uniqueId val="{00000000-397F-4C63-9F2E-98B6FA8DDB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101.62</c:v>
                </c:pt>
              </c:numCache>
            </c:numRef>
          </c:val>
          <c:smooth val="0"/>
          <c:extLst>
            <c:ext xmlns:c16="http://schemas.microsoft.com/office/drawing/2014/chart" uri="{C3380CC4-5D6E-409C-BE32-E72D297353CC}">
              <c16:uniqueId val="{00000001-397F-4C63-9F2E-98B6FA8DDB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81.23</c:v>
                </c:pt>
              </c:numCache>
            </c:numRef>
          </c:val>
          <c:extLst>
            <c:ext xmlns:c16="http://schemas.microsoft.com/office/drawing/2014/chart" uri="{C3380CC4-5D6E-409C-BE32-E72D297353CC}">
              <c16:uniqueId val="{00000000-3F0D-4340-8FC2-F2783129D7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117.41</c:v>
                </c:pt>
              </c:numCache>
            </c:numRef>
          </c:val>
          <c:smooth val="0"/>
          <c:extLst>
            <c:ext xmlns:c16="http://schemas.microsoft.com/office/drawing/2014/chart" uri="{C3380CC4-5D6E-409C-BE32-E72D297353CC}">
              <c16:uniqueId val="{00000001-3F0D-4340-8FC2-F2783129D7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小平市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194869</v>
      </c>
      <c r="AM8" s="51"/>
      <c r="AN8" s="51"/>
      <c r="AO8" s="51"/>
      <c r="AP8" s="51"/>
      <c r="AQ8" s="51"/>
      <c r="AR8" s="51"/>
      <c r="AS8" s="51"/>
      <c r="AT8" s="46">
        <f>
データ!T6</f>
        <v>
20.51</v>
      </c>
      <c r="AU8" s="46"/>
      <c r="AV8" s="46"/>
      <c r="AW8" s="46"/>
      <c r="AX8" s="46"/>
      <c r="AY8" s="46"/>
      <c r="AZ8" s="46"/>
      <c r="BA8" s="46"/>
      <c r="BB8" s="46">
        <f>
データ!U6</f>
        <v>
9501.17</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83.09</v>
      </c>
      <c r="J10" s="46"/>
      <c r="K10" s="46"/>
      <c r="L10" s="46"/>
      <c r="M10" s="46"/>
      <c r="N10" s="46"/>
      <c r="O10" s="46"/>
      <c r="P10" s="46">
        <f>
データ!P6</f>
        <v>
100</v>
      </c>
      <c r="Q10" s="46"/>
      <c r="R10" s="46"/>
      <c r="S10" s="46"/>
      <c r="T10" s="46"/>
      <c r="U10" s="46"/>
      <c r="V10" s="46"/>
      <c r="W10" s="46">
        <f>
データ!Q6</f>
        <v>
94.33</v>
      </c>
      <c r="X10" s="46"/>
      <c r="Y10" s="46"/>
      <c r="Z10" s="46"/>
      <c r="AA10" s="46"/>
      <c r="AB10" s="46"/>
      <c r="AC10" s="46"/>
      <c r="AD10" s="51">
        <f>
データ!R6</f>
        <v>
1655</v>
      </c>
      <c r="AE10" s="51"/>
      <c r="AF10" s="51"/>
      <c r="AG10" s="51"/>
      <c r="AH10" s="51"/>
      <c r="AI10" s="51"/>
      <c r="AJ10" s="51"/>
      <c r="AK10" s="2"/>
      <c r="AL10" s="51">
        <f>
データ!V6</f>
        <v>
194941</v>
      </c>
      <c r="AM10" s="51"/>
      <c r="AN10" s="51"/>
      <c r="AO10" s="51"/>
      <c r="AP10" s="51"/>
      <c r="AQ10" s="51"/>
      <c r="AR10" s="51"/>
      <c r="AS10" s="51"/>
      <c r="AT10" s="46">
        <f>
データ!W6</f>
        <v>
20.46</v>
      </c>
      <c r="AU10" s="46"/>
      <c r="AV10" s="46"/>
      <c r="AW10" s="46"/>
      <c r="AX10" s="46"/>
      <c r="AY10" s="46"/>
      <c r="AZ10" s="46"/>
      <c r="BA10" s="46"/>
      <c r="BB10" s="46">
        <f>
データ!X6</f>
        <v>
9527.91</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【108.07】</v>
      </c>
      <c r="F85" s="26" t="str">
        <f>
データ!AT6</f>
        <v>
【3.09】</v>
      </c>
      <c r="G85" s="26" t="str">
        <f>
データ!BE6</f>
        <v>
【69.54】</v>
      </c>
      <c r="H85" s="26" t="str">
        <f>
データ!BP6</f>
        <v>
【682.51】</v>
      </c>
      <c r="I85" s="26" t="str">
        <f>
データ!CA6</f>
        <v>
【100.34】</v>
      </c>
      <c r="J85" s="26" t="str">
        <f>
データ!CL6</f>
        <v>
【136.15】</v>
      </c>
      <c r="K85" s="26" t="str">
        <f>
データ!CW6</f>
        <v>
【59.64】</v>
      </c>
      <c r="L85" s="26" t="str">
        <f>
データ!DH6</f>
        <v>
【95.35】</v>
      </c>
      <c r="M85" s="26" t="str">
        <f>
データ!DS6</f>
        <v>
【38.57】</v>
      </c>
      <c r="N85" s="26" t="str">
        <f>
データ!ED6</f>
        <v>
【5.90】</v>
      </c>
      <c r="O85" s="26" t="str">
        <f>
データ!EO6</f>
        <v>
【0.22】</v>
      </c>
    </row>
  </sheetData>
  <sheetProtection algorithmName="SHA-512" hashValue="Da0CREm/Cc714vUJyRlStKl1bS3jvQ9sH72OerG1UqEMDpEgpJ/42mQvg/oQwNnZzIjkrJG2fColrVJAhQL96g==" saltValue="jbSPTKBl3F5EzuUo+W3GD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2019</v>
      </c>
      <c r="C6" s="33">
        <f t="shared" ref="C6:X6" si="3">
C7</f>
        <v>
132110</v>
      </c>
      <c r="D6" s="33">
        <f t="shared" si="3"/>
        <v>
46</v>
      </c>
      <c r="E6" s="33">
        <f t="shared" si="3"/>
        <v>
17</v>
      </c>
      <c r="F6" s="33">
        <f t="shared" si="3"/>
        <v>
1</v>
      </c>
      <c r="G6" s="33">
        <f t="shared" si="3"/>
        <v>
0</v>
      </c>
      <c r="H6" s="33" t="str">
        <f t="shared" si="3"/>
        <v>
東京都　小平市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83.09</v>
      </c>
      <c r="P6" s="34">
        <f t="shared" si="3"/>
        <v>
100</v>
      </c>
      <c r="Q6" s="34">
        <f t="shared" si="3"/>
        <v>
94.33</v>
      </c>
      <c r="R6" s="34">
        <f t="shared" si="3"/>
        <v>
1655</v>
      </c>
      <c r="S6" s="34">
        <f t="shared" si="3"/>
        <v>
194869</v>
      </c>
      <c r="T6" s="34">
        <f t="shared" si="3"/>
        <v>
20.51</v>
      </c>
      <c r="U6" s="34">
        <f t="shared" si="3"/>
        <v>
9501.17</v>
      </c>
      <c r="V6" s="34">
        <f t="shared" si="3"/>
        <v>
194941</v>
      </c>
      <c r="W6" s="34">
        <f t="shared" si="3"/>
        <v>
20.46</v>
      </c>
      <c r="X6" s="34">
        <f t="shared" si="3"/>
        <v>
9527.91</v>
      </c>
      <c r="Y6" s="35" t="str">
        <f>
IF(Y7="",NA(),Y7)</f>
        <v>
-</v>
      </c>
      <c r="Z6" s="35" t="str">
        <f t="shared" ref="Z6:AH6" si="4">
IF(Z7="",NA(),Z7)</f>
        <v>
-</v>
      </c>
      <c r="AA6" s="35" t="str">
        <f t="shared" si="4"/>
        <v>
-</v>
      </c>
      <c r="AB6" s="35" t="str">
        <f t="shared" si="4"/>
        <v>
-</v>
      </c>
      <c r="AC6" s="35">
        <f t="shared" si="4"/>
        <v>
112.13</v>
      </c>
      <c r="AD6" s="35" t="str">
        <f t="shared" si="4"/>
        <v>
-</v>
      </c>
      <c r="AE6" s="35" t="str">
        <f t="shared" si="4"/>
        <v>
-</v>
      </c>
      <c r="AF6" s="35" t="str">
        <f t="shared" si="4"/>
        <v>
-</v>
      </c>
      <c r="AG6" s="35" t="str">
        <f t="shared" si="4"/>
        <v>
-</v>
      </c>
      <c r="AH6" s="35">
        <f t="shared" si="4"/>
        <v>
106.31</v>
      </c>
      <c r="AI6" s="34" t="str">
        <f>
IF(AI7="","",IF(AI7="-","【-】","【"&amp;SUBSTITUTE(TEXT(AI7,"#,##0.00"),"-","△")&amp;"】"))</f>
        <v>
【108.07】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0.05</v>
      </c>
      <c r="AT6" s="34" t="str">
        <f>
IF(AT7="","",IF(AT7="-","【-】","【"&amp;SUBSTITUTE(TEXT(AT7,"#,##0.00"),"-","△")&amp;"】"))</f>
        <v>
【3.09】</v>
      </c>
      <c r="AU6" s="35" t="str">
        <f>
IF(AU7="",NA(),AU7)</f>
        <v>
-</v>
      </c>
      <c r="AV6" s="35" t="str">
        <f t="shared" ref="AV6:BD6" si="6">
IF(AV7="",NA(),AV7)</f>
        <v>
-</v>
      </c>
      <c r="AW6" s="35" t="str">
        <f t="shared" si="6"/>
        <v>
-</v>
      </c>
      <c r="AX6" s="35" t="str">
        <f t="shared" si="6"/>
        <v>
-</v>
      </c>
      <c r="AY6" s="35">
        <f t="shared" si="6"/>
        <v>
122.61</v>
      </c>
      <c r="AZ6" s="35" t="str">
        <f t="shared" si="6"/>
        <v>
-</v>
      </c>
      <c r="BA6" s="35" t="str">
        <f t="shared" si="6"/>
        <v>
-</v>
      </c>
      <c r="BB6" s="35" t="str">
        <f t="shared" si="6"/>
        <v>
-</v>
      </c>
      <c r="BC6" s="35" t="str">
        <f t="shared" si="6"/>
        <v>
-</v>
      </c>
      <c r="BD6" s="35">
        <f t="shared" si="6"/>
        <v>
88.1</v>
      </c>
      <c r="BE6" s="34" t="str">
        <f>
IF(BE7="","",IF(BE7="-","【-】","【"&amp;SUBSTITUTE(TEXT(BE7,"#,##0.00"),"-","△")&amp;"】"))</f>
        <v>
【69.54】</v>
      </c>
      <c r="BF6" s="35" t="str">
        <f>
IF(BF7="",NA(),BF7)</f>
        <v>
-</v>
      </c>
      <c r="BG6" s="35" t="str">
        <f t="shared" ref="BG6:BO6" si="7">
IF(BG7="",NA(),BG7)</f>
        <v>
-</v>
      </c>
      <c r="BH6" s="35" t="str">
        <f t="shared" si="7"/>
        <v>
-</v>
      </c>
      <c r="BI6" s="35" t="str">
        <f t="shared" si="7"/>
        <v>
-</v>
      </c>
      <c r="BJ6" s="35">
        <f t="shared" si="7"/>
        <v>
161.91</v>
      </c>
      <c r="BK6" s="35" t="str">
        <f t="shared" si="7"/>
        <v>
-</v>
      </c>
      <c r="BL6" s="35" t="str">
        <f t="shared" si="7"/>
        <v>
-</v>
      </c>
      <c r="BM6" s="35" t="str">
        <f t="shared" si="7"/>
        <v>
-</v>
      </c>
      <c r="BN6" s="35" t="str">
        <f t="shared" si="7"/>
        <v>
-</v>
      </c>
      <c r="BO6" s="35">
        <f t="shared" si="7"/>
        <v>
585.55999999999995</v>
      </c>
      <c r="BP6" s="34" t="str">
        <f>
IF(BP7="","",IF(BP7="-","【-】","【"&amp;SUBSTITUTE(TEXT(BP7,"#,##0.00"),"-","△")&amp;"】"))</f>
        <v>
【682.51】</v>
      </c>
      <c r="BQ6" s="35" t="str">
        <f>
IF(BQ7="",NA(),BQ7)</f>
        <v>
-</v>
      </c>
      <c r="BR6" s="35" t="str">
        <f t="shared" ref="BR6:BZ6" si="8">
IF(BR7="",NA(),BR7)</f>
        <v>
-</v>
      </c>
      <c r="BS6" s="35" t="str">
        <f t="shared" si="8"/>
        <v>
-</v>
      </c>
      <c r="BT6" s="35" t="str">
        <f t="shared" si="8"/>
        <v>
-</v>
      </c>
      <c r="BU6" s="35">
        <f t="shared" si="8"/>
        <v>
125.73</v>
      </c>
      <c r="BV6" s="35" t="str">
        <f t="shared" si="8"/>
        <v>
-</v>
      </c>
      <c r="BW6" s="35" t="str">
        <f t="shared" si="8"/>
        <v>
-</v>
      </c>
      <c r="BX6" s="35" t="str">
        <f t="shared" si="8"/>
        <v>
-</v>
      </c>
      <c r="BY6" s="35" t="str">
        <f t="shared" si="8"/>
        <v>
-</v>
      </c>
      <c r="BZ6" s="35">
        <f t="shared" si="8"/>
        <v>
101.62</v>
      </c>
      <c r="CA6" s="34" t="str">
        <f>
IF(CA7="","",IF(CA7="-","【-】","【"&amp;SUBSTITUTE(TEXT(CA7,"#,##0.00"),"-","△")&amp;"】"))</f>
        <v>
【100.34】</v>
      </c>
      <c r="CB6" s="35" t="str">
        <f>
IF(CB7="",NA(),CB7)</f>
        <v>
-</v>
      </c>
      <c r="CC6" s="35" t="str">
        <f t="shared" ref="CC6:CK6" si="9">
IF(CC7="",NA(),CC7)</f>
        <v>
-</v>
      </c>
      <c r="CD6" s="35" t="str">
        <f t="shared" si="9"/>
        <v>
-</v>
      </c>
      <c r="CE6" s="35" t="str">
        <f t="shared" si="9"/>
        <v>
-</v>
      </c>
      <c r="CF6" s="35">
        <f t="shared" si="9"/>
        <v>
81.23</v>
      </c>
      <c r="CG6" s="35" t="str">
        <f t="shared" si="9"/>
        <v>
-</v>
      </c>
      <c r="CH6" s="35" t="str">
        <f t="shared" si="9"/>
        <v>
-</v>
      </c>
      <c r="CI6" s="35" t="str">
        <f t="shared" si="9"/>
        <v>
-</v>
      </c>
      <c r="CJ6" s="35" t="str">
        <f t="shared" si="9"/>
        <v>
-</v>
      </c>
      <c r="CK6" s="35">
        <f t="shared" si="9"/>
        <v>
117.41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67.37</v>
      </c>
      <c r="CW6" s="34" t="str">
        <f>
IF(CW7="","",IF(CW7="-","【-】","【"&amp;SUBSTITUTE(TEXT(CW7,"#,##0.00"),"-","△")&amp;"】"))</f>
        <v>
【59.64】</v>
      </c>
      <c r="CX6" s="35" t="str">
        <f>
IF(CX7="",NA(),CX7)</f>
        <v>
-</v>
      </c>
      <c r="CY6" s="35" t="str">
        <f t="shared" ref="CY6:DG6" si="11">
IF(CY7="",NA(),CY7)</f>
        <v>
-</v>
      </c>
      <c r="CZ6" s="35" t="str">
        <f t="shared" si="11"/>
        <v>
-</v>
      </c>
      <c r="DA6" s="35" t="str">
        <f t="shared" si="11"/>
        <v>
-</v>
      </c>
      <c r="DB6" s="35">
        <f t="shared" si="11"/>
        <v>
99.85</v>
      </c>
      <c r="DC6" s="35" t="str">
        <f t="shared" si="11"/>
        <v>
-</v>
      </c>
      <c r="DD6" s="35" t="str">
        <f t="shared" si="11"/>
        <v>
-</v>
      </c>
      <c r="DE6" s="35" t="str">
        <f t="shared" si="11"/>
        <v>
-</v>
      </c>
      <c r="DF6" s="35" t="str">
        <f t="shared" si="11"/>
        <v>
-</v>
      </c>
      <c r="DG6" s="35">
        <f t="shared" si="11"/>
        <v>
97</v>
      </c>
      <c r="DH6" s="34" t="str">
        <f>
IF(DH7="","",IF(DH7="-","【-】","【"&amp;SUBSTITUTE(TEXT(DH7,"#,##0.00"),"-","△")&amp;"】"))</f>
        <v>
【95.35】</v>
      </c>
      <c r="DI6" s="35" t="str">
        <f>
IF(DI7="",NA(),DI7)</f>
        <v>
-</v>
      </c>
      <c r="DJ6" s="35" t="str">
        <f t="shared" ref="DJ6:DR6" si="12">
IF(DJ7="",NA(),DJ7)</f>
        <v>
-</v>
      </c>
      <c r="DK6" s="35" t="str">
        <f t="shared" si="12"/>
        <v>
-</v>
      </c>
      <c r="DL6" s="35" t="str">
        <f t="shared" si="12"/>
        <v>
-</v>
      </c>
      <c r="DM6" s="35">
        <f t="shared" si="12"/>
        <v>
4.76</v>
      </c>
      <c r="DN6" s="35" t="str">
        <f t="shared" si="12"/>
        <v>
-</v>
      </c>
      <c r="DO6" s="35" t="str">
        <f t="shared" si="12"/>
        <v>
-</v>
      </c>
      <c r="DP6" s="35" t="str">
        <f t="shared" si="12"/>
        <v>
-</v>
      </c>
      <c r="DQ6" s="35" t="str">
        <f t="shared" si="12"/>
        <v>
-</v>
      </c>
      <c r="DR6" s="35">
        <f t="shared" si="12"/>
        <v>
30.6</v>
      </c>
      <c r="DS6" s="34" t="str">
        <f>
IF(DS7="","",IF(DS7="-","【-】","【"&amp;SUBSTITUTE(TEXT(DS7,"#,##0.00"),"-","△")&amp;"】"))</f>
        <v>
【38.57】</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5.0199999999999996</v>
      </c>
      <c r="ED6" s="34" t="str">
        <f>
IF(ED7="","",IF(ED7="-","【-】","【"&amp;SUBSTITUTE(TEXT(ED7,"#,##0.00"),"-","△")&amp;"】"))</f>
        <v>
【5.90】</v>
      </c>
      <c r="EE6" s="35" t="str">
        <f>
IF(EE7="",NA(),EE7)</f>
        <v>
-</v>
      </c>
      <c r="EF6" s="35" t="str">
        <f t="shared" ref="EF6:EN6" si="14">
IF(EF7="",NA(),EF7)</f>
        <v>
-</v>
      </c>
      <c r="EG6" s="35" t="str">
        <f t="shared" si="14"/>
        <v>
-</v>
      </c>
      <c r="EH6" s="35" t="str">
        <f t="shared" si="14"/>
        <v>
-</v>
      </c>
      <c r="EI6" s="35">
        <f t="shared" si="14"/>
        <v>
0.24</v>
      </c>
      <c r="EJ6" s="35" t="str">
        <f t="shared" si="14"/>
        <v>
-</v>
      </c>
      <c r="EK6" s="35" t="str">
        <f t="shared" si="14"/>
        <v>
-</v>
      </c>
      <c r="EL6" s="35" t="str">
        <f t="shared" si="14"/>
        <v>
-</v>
      </c>
      <c r="EM6" s="35" t="str">
        <f t="shared" si="14"/>
        <v>
-</v>
      </c>
      <c r="EN6" s="35">
        <f t="shared" si="14"/>
        <v>
0.19</v>
      </c>
      <c r="EO6" s="34" t="str">
        <f>
IF(EO7="","",IF(EO7="-","【-】","【"&amp;SUBSTITUTE(TEXT(EO7,"#,##0.00"),"-","△")&amp;"】"))</f>
        <v>
【0.22】</v>
      </c>
    </row>
    <row r="7" spans="1:148" s="36" customFormat="1" x14ac:dyDescent="0.15">
      <c r="A7" s="28"/>
      <c r="B7" s="37">
        <v>
2019</v>
      </c>
      <c r="C7" s="37">
        <v>
132110</v>
      </c>
      <c r="D7" s="37">
        <v>
46</v>
      </c>
      <c r="E7" s="37">
        <v>
17</v>
      </c>
      <c r="F7" s="37">
        <v>
1</v>
      </c>
      <c r="G7" s="37">
        <v>
0</v>
      </c>
      <c r="H7" s="37" t="s">
        <v>
96</v>
      </c>
      <c r="I7" s="37" t="s">
        <v>
97</v>
      </c>
      <c r="J7" s="37" t="s">
        <v>
98</v>
      </c>
      <c r="K7" s="37" t="s">
        <v>
99</v>
      </c>
      <c r="L7" s="37" t="s">
        <v>
100</v>
      </c>
      <c r="M7" s="37" t="s">
        <v>
101</v>
      </c>
      <c r="N7" s="38" t="s">
        <v>
102</v>
      </c>
      <c r="O7" s="38">
        <v>
83.09</v>
      </c>
      <c r="P7" s="38">
        <v>
100</v>
      </c>
      <c r="Q7" s="38">
        <v>
94.33</v>
      </c>
      <c r="R7" s="38">
        <v>
1655</v>
      </c>
      <c r="S7" s="38">
        <v>
194869</v>
      </c>
      <c r="T7" s="38">
        <v>
20.51</v>
      </c>
      <c r="U7" s="38">
        <v>
9501.17</v>
      </c>
      <c r="V7" s="38">
        <v>
194941</v>
      </c>
      <c r="W7" s="38">
        <v>
20.46</v>
      </c>
      <c r="X7" s="38">
        <v>
9527.91</v>
      </c>
      <c r="Y7" s="38" t="s">
        <v>
102</v>
      </c>
      <c r="Z7" s="38" t="s">
        <v>
102</v>
      </c>
      <c r="AA7" s="38" t="s">
        <v>
102</v>
      </c>
      <c r="AB7" s="38" t="s">
        <v>
102</v>
      </c>
      <c r="AC7" s="38">
        <v>
112.13</v>
      </c>
      <c r="AD7" s="38" t="s">
        <v>
102</v>
      </c>
      <c r="AE7" s="38" t="s">
        <v>
102</v>
      </c>
      <c r="AF7" s="38" t="s">
        <v>
102</v>
      </c>
      <c r="AG7" s="38" t="s">
        <v>
102</v>
      </c>
      <c r="AH7" s="38">
        <v>
106.31</v>
      </c>
      <c r="AI7" s="38">
        <v>
108.07</v>
      </c>
      <c r="AJ7" s="38" t="s">
        <v>
102</v>
      </c>
      <c r="AK7" s="38" t="s">
        <v>
102</v>
      </c>
      <c r="AL7" s="38" t="s">
        <v>
102</v>
      </c>
      <c r="AM7" s="38" t="s">
        <v>
102</v>
      </c>
      <c r="AN7" s="38">
        <v>
0</v>
      </c>
      <c r="AO7" s="38" t="s">
        <v>
102</v>
      </c>
      <c r="AP7" s="38" t="s">
        <v>
102</v>
      </c>
      <c r="AQ7" s="38" t="s">
        <v>
102</v>
      </c>
      <c r="AR7" s="38" t="s">
        <v>
102</v>
      </c>
      <c r="AS7" s="38">
        <v>
0.05</v>
      </c>
      <c r="AT7" s="38">
        <v>
3.09</v>
      </c>
      <c r="AU7" s="38" t="s">
        <v>
102</v>
      </c>
      <c r="AV7" s="38" t="s">
        <v>
102</v>
      </c>
      <c r="AW7" s="38" t="s">
        <v>
102</v>
      </c>
      <c r="AX7" s="38" t="s">
        <v>
102</v>
      </c>
      <c r="AY7" s="38">
        <v>
122.61</v>
      </c>
      <c r="AZ7" s="38" t="s">
        <v>
102</v>
      </c>
      <c r="BA7" s="38" t="s">
        <v>
102</v>
      </c>
      <c r="BB7" s="38" t="s">
        <v>
102</v>
      </c>
      <c r="BC7" s="38" t="s">
        <v>
102</v>
      </c>
      <c r="BD7" s="38">
        <v>
88.1</v>
      </c>
      <c r="BE7" s="38">
        <v>
69.540000000000006</v>
      </c>
      <c r="BF7" s="38" t="s">
        <v>
102</v>
      </c>
      <c r="BG7" s="38" t="s">
        <v>
102</v>
      </c>
      <c r="BH7" s="38" t="s">
        <v>
102</v>
      </c>
      <c r="BI7" s="38" t="s">
        <v>
102</v>
      </c>
      <c r="BJ7" s="38">
        <v>
161.91</v>
      </c>
      <c r="BK7" s="38" t="s">
        <v>
102</v>
      </c>
      <c r="BL7" s="38" t="s">
        <v>
102</v>
      </c>
      <c r="BM7" s="38" t="s">
        <v>
102</v>
      </c>
      <c r="BN7" s="38" t="s">
        <v>
102</v>
      </c>
      <c r="BO7" s="38">
        <v>
585.55999999999995</v>
      </c>
      <c r="BP7" s="38">
        <v>
682.51</v>
      </c>
      <c r="BQ7" s="38" t="s">
        <v>
102</v>
      </c>
      <c r="BR7" s="38" t="s">
        <v>
102</v>
      </c>
      <c r="BS7" s="38" t="s">
        <v>
102</v>
      </c>
      <c r="BT7" s="38" t="s">
        <v>
102</v>
      </c>
      <c r="BU7" s="38">
        <v>
125.73</v>
      </c>
      <c r="BV7" s="38" t="s">
        <v>
102</v>
      </c>
      <c r="BW7" s="38" t="s">
        <v>
102</v>
      </c>
      <c r="BX7" s="38" t="s">
        <v>
102</v>
      </c>
      <c r="BY7" s="38" t="s">
        <v>
102</v>
      </c>
      <c r="BZ7" s="38">
        <v>
101.62</v>
      </c>
      <c r="CA7" s="38">
        <v>
100.34</v>
      </c>
      <c r="CB7" s="38" t="s">
        <v>
102</v>
      </c>
      <c r="CC7" s="38" t="s">
        <v>
102</v>
      </c>
      <c r="CD7" s="38" t="s">
        <v>
102</v>
      </c>
      <c r="CE7" s="38" t="s">
        <v>
102</v>
      </c>
      <c r="CF7" s="38">
        <v>
81.23</v>
      </c>
      <c r="CG7" s="38" t="s">
        <v>
102</v>
      </c>
      <c r="CH7" s="38" t="s">
        <v>
102</v>
      </c>
      <c r="CI7" s="38" t="s">
        <v>
102</v>
      </c>
      <c r="CJ7" s="38" t="s">
        <v>
102</v>
      </c>
      <c r="CK7" s="38">
        <v>
117.41</v>
      </c>
      <c r="CL7" s="38">
        <v>
136.15</v>
      </c>
      <c r="CM7" s="38" t="s">
        <v>
102</v>
      </c>
      <c r="CN7" s="38" t="s">
        <v>
102</v>
      </c>
      <c r="CO7" s="38" t="s">
        <v>
102</v>
      </c>
      <c r="CP7" s="38" t="s">
        <v>
102</v>
      </c>
      <c r="CQ7" s="38" t="s">
        <v>
102</v>
      </c>
      <c r="CR7" s="38" t="s">
        <v>
102</v>
      </c>
      <c r="CS7" s="38" t="s">
        <v>
102</v>
      </c>
      <c r="CT7" s="38" t="s">
        <v>
102</v>
      </c>
      <c r="CU7" s="38" t="s">
        <v>
102</v>
      </c>
      <c r="CV7" s="38">
        <v>
67.37</v>
      </c>
      <c r="CW7" s="38">
        <v>
59.64</v>
      </c>
      <c r="CX7" s="38" t="s">
        <v>
102</v>
      </c>
      <c r="CY7" s="38" t="s">
        <v>
102</v>
      </c>
      <c r="CZ7" s="38" t="s">
        <v>
102</v>
      </c>
      <c r="DA7" s="38" t="s">
        <v>
102</v>
      </c>
      <c r="DB7" s="38">
        <v>
99.85</v>
      </c>
      <c r="DC7" s="38" t="s">
        <v>
102</v>
      </c>
      <c r="DD7" s="38" t="s">
        <v>
102</v>
      </c>
      <c r="DE7" s="38" t="s">
        <v>
102</v>
      </c>
      <c r="DF7" s="38" t="s">
        <v>
102</v>
      </c>
      <c r="DG7" s="38">
        <v>
97</v>
      </c>
      <c r="DH7" s="38">
        <v>
95.35</v>
      </c>
      <c r="DI7" s="38" t="s">
        <v>
102</v>
      </c>
      <c r="DJ7" s="38" t="s">
        <v>
102</v>
      </c>
      <c r="DK7" s="38" t="s">
        <v>
102</v>
      </c>
      <c r="DL7" s="38" t="s">
        <v>
102</v>
      </c>
      <c r="DM7" s="38">
        <v>
4.76</v>
      </c>
      <c r="DN7" s="38" t="s">
        <v>
102</v>
      </c>
      <c r="DO7" s="38" t="s">
        <v>
102</v>
      </c>
      <c r="DP7" s="38" t="s">
        <v>
102</v>
      </c>
      <c r="DQ7" s="38" t="s">
        <v>
102</v>
      </c>
      <c r="DR7" s="38">
        <v>
30.6</v>
      </c>
      <c r="DS7" s="38">
        <v>
38.57</v>
      </c>
      <c r="DT7" s="38" t="s">
        <v>
102</v>
      </c>
      <c r="DU7" s="38" t="s">
        <v>
102</v>
      </c>
      <c r="DV7" s="38" t="s">
        <v>
102</v>
      </c>
      <c r="DW7" s="38" t="s">
        <v>
102</v>
      </c>
      <c r="DX7" s="38">
        <v>
0</v>
      </c>
      <c r="DY7" s="38" t="s">
        <v>
102</v>
      </c>
      <c r="DZ7" s="38" t="s">
        <v>
102</v>
      </c>
      <c r="EA7" s="38" t="s">
        <v>
102</v>
      </c>
      <c r="EB7" s="38" t="s">
        <v>
102</v>
      </c>
      <c r="EC7" s="38">
        <v>
5.0199999999999996</v>
      </c>
      <c r="ED7" s="38">
        <v>
5.9</v>
      </c>
      <c r="EE7" s="38" t="s">
        <v>
102</v>
      </c>
      <c r="EF7" s="38" t="s">
        <v>
102</v>
      </c>
      <c r="EG7" s="38" t="s">
        <v>
102</v>
      </c>
      <c r="EH7" s="38" t="s">
        <v>
102</v>
      </c>
      <c r="EI7" s="38">
        <v>
0.24</v>
      </c>
      <c r="EJ7" s="38" t="s">
        <v>
102</v>
      </c>
      <c r="EK7" s="38" t="s">
        <v>
102</v>
      </c>
      <c r="EL7" s="38" t="s">
        <v>
102</v>
      </c>
      <c r="EM7" s="38" t="s">
        <v>
102</v>
      </c>
      <c r="EN7" s="38">
        <v>
0.19</v>
      </c>
      <c r="EO7" s="38">
        <v>
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E10" si="15">
DATEVALUE($B7+12-B11&amp;"/1/"&amp;B12)</f>
        <v>
46388</v>
      </c>
      <c r="C10" s="41">
        <f t="shared" si="15"/>
        <v>
46753</v>
      </c>
      <c r="D10" s="41">
        <f t="shared" si="15"/>
        <v>
47119</v>
      </c>
      <c r="E10" s="41">
        <f t="shared" si="15"/>
        <v>
47484</v>
      </c>
      <c r="F10" s="42">
        <f>
DATEVALUE($B7+12-F11&amp;"/1/"&amp;F12)</f>
        <v>
47849</v>
      </c>
    </row>
    <row r="11" spans="1:148" x14ac:dyDescent="0.15">
      <c r="B11">
        <v>
4</v>
      </c>
      <c r="C11">
        <v>
3</v>
      </c>
      <c r="D11">
        <v>
2</v>
      </c>
      <c r="E11">
        <v>
1</v>
      </c>
      <c r="F11">
        <v>
0</v>
      </c>
      <c r="G11" t="s">
        <v>
108</v>
      </c>
    </row>
    <row r="12" spans="1:148" x14ac:dyDescent="0.15">
      <c r="B12">
        <v>
1</v>
      </c>
      <c r="C12">
        <v>
1</v>
      </c>
      <c r="D12">
        <v>
1</v>
      </c>
      <c r="E12">
        <v>
1</v>
      </c>
      <c r="F12">
        <v>
1</v>
      </c>
      <c r="G12" t="s">
        <v>
109</v>
      </c>
    </row>
    <row r="13" spans="1:148" x14ac:dyDescent="0.15">
      <c r="B13" t="s">
        <v>
110</v>
      </c>
      <c r="C13" t="s">
        <v>
110</v>
      </c>
      <c r="D13" t="s">
        <v>
110</v>
      </c>
      <c r="E13" t="s">
        <v>
110</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2021-01-27T02:21:38Z</cp:lastPrinted>
  <dcterms:created xsi:type="dcterms:W3CDTF">2020-12-04T02:25:42Z</dcterms:created>
  <dcterms:modified xsi:type="dcterms:W3CDTF">2021-02-17T10:47:43Z</dcterms:modified>
  <cp:category/>
</cp:coreProperties>
</file>