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庶務係②【起債・予算・決算・その他】\経営比較分析表\R4\"/>
    </mc:Choice>
  </mc:AlternateContent>
  <workbookProtection workbookAlgorithmName="SHA-512" workbookHashValue="tiiwzI0QcaWS9fgBDTTiHcquke3sXDGDQPBpP5j0N41qsqzV46uukMzNGmB8LnIpPbBt6NkMLMrzlLPGFpcmJw==" workbookSaltValue="bGIM5IxaloBroqwOBBbhEw==" workbookSpinCount="100000" lockStructure="1"/>
  <bookViews>
    <workbookView minimized="1"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<sst xmlns="http://schemas.openxmlformats.org/spreadsheetml/2006/main" count="257" uniqueCount="116">
  <si>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</si>
  <si>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</si>
  <si>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</si>
  <si>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</si>
  <si>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</si>
  <si>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</si>
  <si>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</si>
  <si>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</si>
  <si>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</si>
  <si>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</si>
  <si>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</si>
  <si>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</si>
  <si>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</si>
  <si>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</si>
  <si>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</si>
  <si>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</si>
  <si>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</si>
  <si>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</si>
  <si>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</si>
  <si>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</si>
  <si>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</si>
  <si>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</si>
  <si>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</si>
  <si>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</si>
  <si>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</si>
  <si>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</si>
  <si>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</si>
  <si>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</si>
  <si>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</si>
  <si>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</si>
  <si>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</si>
  <si>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</si>
  <si>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</si>
  <si>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</si>
  <si>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</si>
  <si>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</si>
  <si>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</si>
  <si>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</si>
  <si>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</si>
  <si>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</si>
  <si>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</si>
  <si>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</si>
  <si>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</si>
  <si>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</si>
  <si>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</si>
  <si>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</si>
  <si>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</si>
  <si>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</si>
  <si>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</si>
  <si>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</si>
  <si>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</si>
  <si>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</si>
  <si>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</si>
  <si>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</si>
  <si>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</si>
  <si>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</si>
  <si>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</si>
  <si>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</si>
  <si>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</si>
  <si>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</si>
  <si>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</si>
  <si>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</si>
  <si>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</si>
  <si>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</si>
  <si>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</si>
  <si>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</si>
  <si>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</si>
  <si>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</si>
  <si>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</si>
  <si>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</si>
  <si>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</si>
  <si>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</si>
  <si>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</si>
  <si>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</si>
  <si>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</si>
  <si>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</si>
  <si>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</si>
  <si>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</si>
  <si>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</si>
  <si>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</si>
  <si>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</si>
  <si>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</si>
  <si>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</si>
  <si>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</si>
  <si>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</si>
  <si>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</si>
  <si>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</si>
  <si>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</si>
  <si>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</si>
  <si>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</si>
  <si>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</si>
  <si>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</si>
  <si>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</si>
  <si>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</si>
  <si>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</si>
  <si>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</si>
  <si>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清瀬市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</si>
  <si>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</si>
  <si>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</si>
  <si>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</si>
  <si>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</si>
  <si>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</si>
  <si>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</si>
  <si>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</si>
  <si>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</si>
  <si>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</si>
  <si>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</si>
  <si>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</si>
  <si>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</si>
  <si>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</si>
  <si>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</si>
  <si>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</si>
  <si>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</si>
  <si>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各指標における令和３年度の数値を見ると</t>
    </r>
    <r>
      <rPr>
        <sz val="11"/>
        <color rgb="FFFF0000"/>
        <rFont val="ＭＳ ゴシック"/>
        <family val="3"/>
        <charset val="128"/>
      </rPr>
      <t xml:space="preserve">
</t>
    </r>
    <r>
      <rPr>
        <sz val="11"/>
        <rFont val="ＭＳ ゴシック"/>
        <family val="3"/>
        <charset val="128"/>
      </rPr>
      <t>経営の健全性・効率性を表す①経常収支比率は前年度より1.5ポイント減少しているものの100%を超えており、②累積欠損金比率が0％であることから、単年度の事業収支は黒字となっており経営の健全性に問題はない。</t>
    </r>
    <r>
      <rPr>
        <sz val="11"/>
        <color rgb="FFFF0000"/>
        <rFont val="ＭＳ ゴシック"/>
        <family val="3"/>
        <charset val="128"/>
      </rPr>
      <t xml:space="preserve">
</t>
    </r>
    <r>
      <rPr>
        <sz val="11"/>
        <rFont val="ＭＳ ゴシック"/>
        <family val="3"/>
        <charset val="128"/>
      </rPr>
      <t>③流動比率は現金預金の増加と企業債償還額の減少により20ポイント増加している。今後も増加を続ける見込みとなっている。
④企業債残高対事業規模比率は全国平均や類似団体平均と比較しても大きく下回っており、事業規模に対して無理のない借入れによる事業運営を行っていることがわかる。</t>
    </r>
    <r>
      <rPr>
        <sz val="11"/>
        <color rgb="FFFF0000"/>
        <rFont val="ＭＳ ゴシック"/>
        <family val="3"/>
        <charset val="128"/>
      </rPr>
      <t xml:space="preserve">
</t>
    </r>
    <r>
      <rPr>
        <sz val="11"/>
        <rFont val="ＭＳ ゴシック"/>
        <family val="3"/>
        <charset val="128"/>
      </rPr>
      <t>⑥汚水処理原価は全国平均や類似団体平均よりも下回っているが、⑤経費回収率が100％を超えており適切な数値と言える。
⑧水洗化率についてはほぼ100％となっているものの、今後も未接続世帯の解消を図り使用料収入の確保に努める。</t>
    </r>
    <rPh sb="0" eb="3">
      <t>カクシヒョウ</t>
    </rPh>
    <rPh sb="7" eb="9">
      <t>レイワ</t>
    </rPh>
    <rPh sb="11" eb="12">
      <t>ド</t>
    </rPh>
    <rPh sb="13" eb="15">
      <t>スウチ</t>
    </rPh>
    <rPh sb="16" eb="17">
      <t>ミ</t>
    </rPh>
    <rPh sb="20" eb="22">
      <t>ケイエイ</t>
    </rPh>
    <rPh sb="23" eb="26">
      <t>ケンゼンセイ</t>
    </rPh>
    <rPh sb="27" eb="30">
      <t>コウリツセイ</t>
    </rPh>
    <rPh sb="31" eb="32">
      <t>アラワ</t>
    </rPh>
    <rPh sb="34" eb="36">
      <t>ケイジョウ</t>
    </rPh>
    <rPh sb="36" eb="38">
      <t>シュウシ</t>
    </rPh>
    <rPh sb="38" eb="40">
      <t>ヒリツ</t>
    </rPh>
    <rPh sb="41" eb="44">
      <t>ゼンネンド</t>
    </rPh>
    <rPh sb="53" eb="55">
      <t>ゲンショウ</t>
    </rPh>
    <rPh sb="67" eb="68">
      <t>コ</t>
    </rPh>
    <rPh sb="74" eb="76">
      <t>ルイセキ</t>
    </rPh>
    <rPh sb="76" eb="78">
      <t>ケッソン</t>
    </rPh>
    <rPh sb="78" eb="79">
      <t>キン</t>
    </rPh>
    <rPh sb="79" eb="81">
      <t>ヒリツ</t>
    </rPh>
    <rPh sb="92" eb="95">
      <t>タンネンド</t>
    </rPh>
    <rPh sb="96" eb="98">
      <t>ジギョウ</t>
    </rPh>
    <rPh sb="98" eb="100">
      <t>シュウシ</t>
    </rPh>
    <rPh sb="101" eb="103">
      <t>クロジ</t>
    </rPh>
    <rPh sb="109" eb="111">
      <t>ケイエイ</t>
    </rPh>
    <rPh sb="112" eb="115">
      <t>ケンゼンセイ</t>
    </rPh>
    <rPh sb="116" eb="118">
      <t>モンダイ</t>
    </rPh>
    <rPh sb="124" eb="126">
      <t>リュウドウ</t>
    </rPh>
    <rPh sb="126" eb="128">
      <t>ヒリツ</t>
    </rPh>
    <rPh sb="129" eb="133">
      <t>ゲンキンヨキン</t>
    </rPh>
    <rPh sb="134" eb="136">
      <t>ゾウカ</t>
    </rPh>
    <rPh sb="155" eb="157">
      <t>ゾウカ</t>
    </rPh>
    <rPh sb="162" eb="164">
      <t>コンゴ</t>
    </rPh>
    <rPh sb="165" eb="167">
      <t>ゾウカ</t>
    </rPh>
    <rPh sb="168" eb="169">
      <t>ツヅ</t>
    </rPh>
    <rPh sb="171" eb="173">
      <t>ミコ</t>
    </rPh>
    <rPh sb="183" eb="185">
      <t>キギョウ</t>
    </rPh>
    <rPh sb="185" eb="186">
      <t>サイ</t>
    </rPh>
    <rPh sb="186" eb="188">
      <t>ザンダカ</t>
    </rPh>
    <rPh sb="188" eb="189">
      <t>タイ</t>
    </rPh>
    <rPh sb="189" eb="191">
      <t>ジギョウ</t>
    </rPh>
    <rPh sb="191" eb="193">
      <t>キボ</t>
    </rPh>
    <rPh sb="193" eb="195">
      <t>ヒリツ</t>
    </rPh>
    <rPh sb="196" eb="198">
      <t>ゼンコク</t>
    </rPh>
    <rPh sb="198" eb="200">
      <t>ヘイキン</t>
    </rPh>
    <rPh sb="201" eb="203">
      <t>ルイジ</t>
    </rPh>
    <rPh sb="203" eb="205">
      <t>ダンタイ</t>
    </rPh>
    <rPh sb="205" eb="207">
      <t>ヘイキン</t>
    </rPh>
    <rPh sb="208" eb="210">
      <t>ヒカク</t>
    </rPh>
    <rPh sb="213" eb="214">
      <t>オオ</t>
    </rPh>
    <rPh sb="216" eb="218">
      <t>シタマワ</t>
    </rPh>
    <rPh sb="223" eb="225">
      <t>ジギョウ</t>
    </rPh>
    <rPh sb="225" eb="227">
      <t>キボ</t>
    </rPh>
    <rPh sb="228" eb="229">
      <t>タイ</t>
    </rPh>
    <rPh sb="231" eb="233">
      <t>ムリ</t>
    </rPh>
    <rPh sb="236" eb="238">
      <t>カリイ</t>
    </rPh>
    <rPh sb="242" eb="244">
      <t>ジギョウ</t>
    </rPh>
    <rPh sb="244" eb="246">
      <t>ウンエイ</t>
    </rPh>
    <rPh sb="247" eb="248">
      <t>オコナ</t>
    </rPh>
    <rPh sb="261" eb="263">
      <t>オスイ</t>
    </rPh>
    <rPh sb="263" eb="265">
      <t>ショリ</t>
    </rPh>
    <rPh sb="265" eb="267">
      <t>ゲンカ</t>
    </rPh>
    <rPh sb="268" eb="270">
      <t>ゼンコク</t>
    </rPh>
    <rPh sb="270" eb="272">
      <t>ヘイキン</t>
    </rPh>
    <rPh sb="273" eb="275">
      <t>ルイジ</t>
    </rPh>
    <rPh sb="275" eb="277">
      <t>ダンタイ</t>
    </rPh>
    <rPh sb="277" eb="279">
      <t>ヘイキン</t>
    </rPh>
    <rPh sb="282" eb="284">
      <t>シタマワ</t>
    </rPh>
    <rPh sb="302" eb="303">
      <t>コ</t>
    </rPh>
    <rPh sb="307" eb="309">
      <t>テキセツ</t>
    </rPh>
    <rPh sb="310" eb="312">
      <t>スウチ</t>
    </rPh>
    <rPh sb="313" eb="314">
      <t>イ</t>
    </rPh>
    <rPh sb="319" eb="322">
      <t>スイセンカ</t>
    </rPh>
    <rPh sb="322" eb="323">
      <t>リツ</t>
    </rPh>
    <rPh sb="344" eb="346">
      <t>コンゴ</t>
    </rPh>
    <rPh sb="347" eb="350">
      <t>ミセツゾク</t>
    </rPh>
    <rPh sb="350" eb="352">
      <t>セタイ</t>
    </rPh>
    <rPh sb="353" eb="355">
      <t>カイショウ</t>
    </rPh>
    <rPh sb="356" eb="357">
      <t>ハカ</t>
    </rPh>
    <rPh sb="358" eb="361">
      <t>シヨウリョウ</t>
    </rPh>
    <rPh sb="361" eb="363">
      <t>シュウニュウ</t>
    </rPh>
    <rPh sb="364" eb="366">
      <t>カクホ</t>
    </rPh>
    <rPh sb="367" eb="368">
      <t>ツト</t>
    </rPh>
    <phoneticPr fontId="4"/>
  </si>
  <si>
    <r>
      <t>　本市の公共下水道は昭和51年度から整備に着手し、令和３年度末現在、全体管渠のうち約73</t>
    </r>
    <r>
      <rPr>
        <sz val="11"/>
        <color theme="1"/>
        <rFont val="ＭＳ ゴシック"/>
        <family val="3"/>
        <charset val="128"/>
      </rPr>
      <t>%が30年を過した状況となっている。
　今後、老朽化が進む膨大な下水道施設（ストック）を適切に維持管理し、道路陥没や機能不全等の事故を未然に防ぐとともに、持続的に安定した下水道サービスを提供するため、平成28年度に「清瀬市下水道ストックマネジメント計画」策定した。
　計画に基づく老朽化対策として、平成29年度より重要な幹線の下水道施設について点検・調査を実施しており、今後は調査結果を基に設計・改築工事を行っていく。併せて、市内の老朽化したマンホール蓋の交換工事を平成29年度から計画的に行っている。</t>
    </r>
    <rPh sb="4" eb="6">
      <t>コウキョウ</t>
    </rPh>
    <rPh sb="10" eb="12">
      <t>ショウワ</t>
    </rPh>
    <rPh sb="14" eb="16">
      <t>ネンド</t>
    </rPh>
    <rPh sb="18" eb="20">
      <t>セイビ</t>
    </rPh>
    <rPh sb="21" eb="23">
      <t>チャクシュ</t>
    </rPh>
    <rPh sb="25" eb="27">
      <t>レイワ</t>
    </rPh>
    <rPh sb="29" eb="30">
      <t>ド</t>
    </rPh>
    <rPh sb="30" eb="31">
      <t>マツ</t>
    </rPh>
    <rPh sb="31" eb="33">
      <t>ゲンザイ</t>
    </rPh>
    <rPh sb="53" eb="55">
      <t>ジョウキョウ</t>
    </rPh>
    <rPh sb="178" eb="180">
      <t>ケイカク</t>
    </rPh>
    <rPh sb="181" eb="182">
      <t>モト</t>
    </rPh>
    <rPh sb="184" eb="187">
      <t>ロウキュウカ</t>
    </rPh>
    <rPh sb="187" eb="189">
      <t>タイサク</t>
    </rPh>
    <rPh sb="222" eb="224">
      <t>ジッシ</t>
    </rPh>
    <rPh sb="232" eb="234">
      <t>チョウサ</t>
    </rPh>
    <rPh sb="234" eb="236">
      <t>ケッカ</t>
    </rPh>
    <rPh sb="237" eb="238">
      <t>モト</t>
    </rPh>
    <rPh sb="239" eb="241">
      <t>セッケイ</t>
    </rPh>
    <rPh sb="242" eb="244">
      <t>カイチク</t>
    </rPh>
    <rPh sb="244" eb="246">
      <t>コウジ</t>
    </rPh>
    <rPh sb="247" eb="248">
      <t>オコナ</t>
    </rPh>
    <rPh sb="253" eb="254">
      <t>アワ</t>
    </rPh>
    <rPh sb="257" eb="259">
      <t>シナイ</t>
    </rPh>
    <rPh sb="277" eb="279">
      <t>ヘイセイ</t>
    </rPh>
    <rPh sb="281" eb="283">
      <t>ネンド</t>
    </rPh>
    <rPh sb="285" eb="288">
      <t>ケイカクテキ</t>
    </rPh>
    <phoneticPr fontId="4"/>
  </si>
  <si>
    <t>　少子高齢化や節水型社会への変化などの要因により下水道使用料収入の減収が予想される一方で、老朽化した下水道施設の更新時期を迎え、下水道財政は年々厳しい状況となることが見込まれている。
　こうした状況の中、平成30年度から財務適用した公営企業会計による経営状況や資産の把握、さらに令和2年度に策定した「下水道事業経営戦略」に基づき、持続的で安定した下水道サービスを提供と健全で効率的な事業運営の実施を目指していく。</t>
    <rPh sb="1" eb="3">
      <t>ショウシ</t>
    </rPh>
    <rPh sb="3" eb="6">
      <t>コウレイカ</t>
    </rPh>
    <rPh sb="7" eb="10">
      <t>セッスイガタ</t>
    </rPh>
    <rPh sb="10" eb="12">
      <t>シャカイ</t>
    </rPh>
    <rPh sb="14" eb="16">
      <t>ヘンカ</t>
    </rPh>
    <rPh sb="19" eb="21">
      <t>ヨウイン</t>
    </rPh>
    <rPh sb="24" eb="27">
      <t>ゲスイドウ</t>
    </rPh>
    <rPh sb="27" eb="30">
      <t>シヨウリョウ</t>
    </rPh>
    <rPh sb="30" eb="32">
      <t>シュウニュウ</t>
    </rPh>
    <rPh sb="33" eb="35">
      <t>ゲンシュウ</t>
    </rPh>
    <rPh sb="36" eb="38">
      <t>ヨソウ</t>
    </rPh>
    <rPh sb="41" eb="43">
      <t>イッポウ</t>
    </rPh>
    <rPh sb="45" eb="48">
      <t>ロウキュウカ</t>
    </rPh>
    <rPh sb="50" eb="53">
      <t>ゲスイドウ</t>
    </rPh>
    <rPh sb="53" eb="55">
      <t>シセツ</t>
    </rPh>
    <rPh sb="56" eb="58">
      <t>コウシン</t>
    </rPh>
    <rPh sb="58" eb="60">
      <t>ジキ</t>
    </rPh>
    <rPh sb="61" eb="62">
      <t>ムカ</t>
    </rPh>
    <rPh sb="64" eb="67">
      <t>ゲスイドウ</t>
    </rPh>
    <rPh sb="67" eb="69">
      <t>ザイセイ</t>
    </rPh>
    <rPh sb="70" eb="72">
      <t>ネンネン</t>
    </rPh>
    <rPh sb="72" eb="73">
      <t>キビ</t>
    </rPh>
    <rPh sb="75" eb="77">
      <t>ジョウキョウ</t>
    </rPh>
    <rPh sb="83" eb="85">
      <t>ミコ</t>
    </rPh>
    <rPh sb="97" eb="99">
      <t>ジョウキョウ</t>
    </rPh>
    <rPh sb="100" eb="101">
      <t>ナカ</t>
    </rPh>
    <rPh sb="102" eb="104">
      <t>ヘイセイ</t>
    </rPh>
    <rPh sb="106" eb="108">
      <t>ネンド</t>
    </rPh>
    <rPh sb="110" eb="112">
      <t>ザイム</t>
    </rPh>
    <rPh sb="112" eb="114">
      <t>テキヨウ</t>
    </rPh>
    <rPh sb="116" eb="118">
      <t>コウエイ</t>
    </rPh>
    <rPh sb="118" eb="120">
      <t>キギョウ</t>
    </rPh>
    <rPh sb="120" eb="122">
      <t>カイケイ</t>
    </rPh>
    <rPh sb="125" eb="127">
      <t>ケイエイ</t>
    </rPh>
    <rPh sb="127" eb="129">
      <t>ジョウキョウ</t>
    </rPh>
    <rPh sb="130" eb="132">
      <t>シサン</t>
    </rPh>
    <rPh sb="133" eb="135">
      <t>ハアク</t>
    </rPh>
    <rPh sb="139" eb="141">
      <t>レイワ</t>
    </rPh>
    <rPh sb="142" eb="144">
      <t>ネンド</t>
    </rPh>
    <rPh sb="145" eb="147">
      <t>サクテイ</t>
    </rPh>
    <rPh sb="150" eb="153">
      <t>ゲスイドウ</t>
    </rPh>
    <rPh sb="153" eb="155">
      <t>ジギョウ</t>
    </rPh>
    <rPh sb="155" eb="157">
      <t>ケイエイ</t>
    </rPh>
    <rPh sb="157" eb="159">
      <t>センリャク</t>
    </rPh>
    <rPh sb="161" eb="162">
      <t>モト</t>
    </rPh>
    <rPh sb="196" eb="198">
      <t>ジッシ</t>
    </rPh>
    <rPh sb="199" eb="20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</si>
</sst>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F2E-4EA4-8687-C5F715E568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c:v>
                </c:pt>
                <c:pt idx="2">
                  <c:v>0.12</c:v>
                </c:pt>
                <c:pt idx="3">
                  <c:v>0.12</c:v>
                </c:pt>
                <c:pt idx="4">
                  <c:v>0.35</c:v>
                </c:pt>
              </c:numCache>
            </c:numRef>
          </c:val>
          <c:smooth val="0"/>
          <c:extLst>
            <c:ext xmlns:c16="http://schemas.microsoft.com/office/drawing/2014/chart" uri="{C3380CC4-5D6E-409C-BE32-E72D297353CC}">
              <c16:uniqueId val="{00000001-CF2E-4EA4-8687-C5F715E568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05-48F7-9C12-063AE287AA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70.33</c:v>
                </c:pt>
                <c:pt idx="2">
                  <c:v>70.3</c:v>
                </c:pt>
                <c:pt idx="3">
                  <c:v>80.11</c:v>
                </c:pt>
                <c:pt idx="4">
                  <c:v>82.83</c:v>
                </c:pt>
              </c:numCache>
            </c:numRef>
          </c:val>
          <c:smooth val="0"/>
          <c:extLst>
            <c:ext xmlns:c16="http://schemas.microsoft.com/office/drawing/2014/chart" uri="{C3380CC4-5D6E-409C-BE32-E72D297353CC}">
              <c16:uniqueId val="{00000001-3205-48F7-9C12-063AE287AA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99.5</c:v>
                </c:pt>
                <c:pt idx="2">
                  <c:v>99.53</c:v>
                </c:pt>
                <c:pt idx="3">
                  <c:v>99.54</c:v>
                </c:pt>
                <c:pt idx="4">
                  <c:v>99.57</c:v>
                </c:pt>
              </c:numCache>
            </c:numRef>
          </c:val>
          <c:extLst>
            <c:ext xmlns:c16="http://schemas.microsoft.com/office/drawing/2014/chart" uri="{C3380CC4-5D6E-409C-BE32-E72D297353CC}">
              <c16:uniqueId val="{00000000-95E3-4E86-BBC7-5AA2F04A03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95.85</c:v>
                </c:pt>
                <c:pt idx="2">
                  <c:v>95.95</c:v>
                </c:pt>
                <c:pt idx="3">
                  <c:v>95.96</c:v>
                </c:pt>
                <c:pt idx="4">
                  <c:v>95.73</c:v>
                </c:pt>
              </c:numCache>
            </c:numRef>
          </c:val>
          <c:smooth val="0"/>
          <c:extLst>
            <c:ext xmlns:c16="http://schemas.microsoft.com/office/drawing/2014/chart" uri="{C3380CC4-5D6E-409C-BE32-E72D297353CC}">
              <c16:uniqueId val="{00000001-95E3-4E86-BBC7-5AA2F04A03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108.24</c:v>
                </c:pt>
                <c:pt idx="2">
                  <c:v>110.23</c:v>
                </c:pt>
                <c:pt idx="3">
                  <c:v>110.64</c:v>
                </c:pt>
                <c:pt idx="4">
                  <c:v>109.18</c:v>
                </c:pt>
              </c:numCache>
            </c:numRef>
          </c:val>
          <c:extLst>
            <c:ext xmlns:c16="http://schemas.microsoft.com/office/drawing/2014/chart" uri="{C3380CC4-5D6E-409C-BE32-E72D297353CC}">
              <c16:uniqueId val="{00000000-5DB9-4C13-A615-264514B2C9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106.41</c:v>
                </c:pt>
                <c:pt idx="2">
                  <c:v>107.34</c:v>
                </c:pt>
                <c:pt idx="3">
                  <c:v>107.87</c:v>
                </c:pt>
                <c:pt idx="4">
                  <c:v>109.78</c:v>
                </c:pt>
              </c:numCache>
            </c:numRef>
          </c:val>
          <c:smooth val="0"/>
          <c:extLst>
            <c:ext xmlns:c16="http://schemas.microsoft.com/office/drawing/2014/chart" uri="{C3380CC4-5D6E-409C-BE32-E72D297353CC}">
              <c16:uniqueId val="{00000001-5DB9-4C13-A615-264514B2C9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3.4</c:v>
                </c:pt>
                <c:pt idx="2">
                  <c:v>6.83</c:v>
                </c:pt>
                <c:pt idx="3">
                  <c:v>10.16</c:v>
                </c:pt>
                <c:pt idx="4">
                  <c:v>13.48</c:v>
                </c:pt>
              </c:numCache>
            </c:numRef>
          </c:val>
          <c:extLst>
            <c:ext xmlns:c16="http://schemas.microsoft.com/office/drawing/2014/chart" uri="{C3380CC4-5D6E-409C-BE32-E72D297353CC}">
              <c16:uniqueId val="{00000000-A5DF-41BF-9380-7D4CD30D3B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8.36</c:v>
                </c:pt>
                <c:pt idx="2">
                  <c:v>8.5500000000000007</c:v>
                </c:pt>
                <c:pt idx="3">
                  <c:v>20.23</c:v>
                </c:pt>
                <c:pt idx="4">
                  <c:v>22.34</c:v>
                </c:pt>
              </c:numCache>
            </c:numRef>
          </c:val>
          <c:smooth val="0"/>
          <c:extLst>
            <c:ext xmlns:c16="http://schemas.microsoft.com/office/drawing/2014/chart" uri="{C3380CC4-5D6E-409C-BE32-E72D297353CC}">
              <c16:uniqueId val="{00000001-A5DF-41BF-9380-7D4CD30D3B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66E-4C92-81D1-78350F984F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3.83</c:v>
                </c:pt>
                <c:pt idx="2">
                  <c:v>2.41</c:v>
                </c:pt>
                <c:pt idx="3">
                  <c:v>1.63</c:v>
                </c:pt>
                <c:pt idx="4">
                  <c:v>1.94</c:v>
                </c:pt>
              </c:numCache>
            </c:numRef>
          </c:val>
          <c:smooth val="0"/>
          <c:extLst>
            <c:ext xmlns:c16="http://schemas.microsoft.com/office/drawing/2014/chart" uri="{C3380CC4-5D6E-409C-BE32-E72D297353CC}">
              <c16:uniqueId val="{00000001-466E-4C92-81D1-78350F984F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58A-4393-9CAF-3E8E3B23C7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c:v>
                </c:pt>
                <c:pt idx="2" formatCode="#,##0.00;&quot;△&quot;#,##0.00">
                  <c:v>0</c:v>
                </c:pt>
                <c:pt idx="3">
                  <c:v>11.59</c:v>
                </c:pt>
                <c:pt idx="4">
                  <c:v>9.36</c:v>
                </c:pt>
              </c:numCache>
            </c:numRef>
          </c:val>
          <c:smooth val="0"/>
          <c:extLst>
            <c:ext xmlns:c16="http://schemas.microsoft.com/office/drawing/2014/chart" uri="{C3380CC4-5D6E-409C-BE32-E72D297353CC}">
              <c16:uniqueId val="{00000001-558A-4393-9CAF-3E8E3B23C7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72.819999999999993</c:v>
                </c:pt>
                <c:pt idx="2">
                  <c:v>67.73</c:v>
                </c:pt>
                <c:pt idx="3">
                  <c:v>92.71</c:v>
                </c:pt>
                <c:pt idx="4">
                  <c:v>112.78</c:v>
                </c:pt>
              </c:numCache>
            </c:numRef>
          </c:val>
          <c:extLst>
            <c:ext xmlns:c16="http://schemas.microsoft.com/office/drawing/2014/chart" uri="{C3380CC4-5D6E-409C-BE32-E72D297353CC}">
              <c16:uniqueId val="{00000000-EB75-4B1B-8BFA-2AAA75D1DD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33.130000000000003</c:v>
                </c:pt>
                <c:pt idx="2">
                  <c:v>35.200000000000003</c:v>
                </c:pt>
                <c:pt idx="3">
                  <c:v>37.200000000000003</c:v>
                </c:pt>
                <c:pt idx="4">
                  <c:v>47.13</c:v>
                </c:pt>
              </c:numCache>
            </c:numRef>
          </c:val>
          <c:smooth val="0"/>
          <c:extLst>
            <c:ext xmlns:c16="http://schemas.microsoft.com/office/drawing/2014/chart" uri="{C3380CC4-5D6E-409C-BE32-E72D297353CC}">
              <c16:uniqueId val="{00000001-EB75-4B1B-8BFA-2AAA75D1DD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247.88</c:v>
                </c:pt>
                <c:pt idx="2">
                  <c:v>224.63</c:v>
                </c:pt>
                <c:pt idx="3">
                  <c:v>218.32</c:v>
                </c:pt>
                <c:pt idx="4">
                  <c:v>184.08</c:v>
                </c:pt>
              </c:numCache>
            </c:numRef>
          </c:val>
          <c:extLst>
            <c:ext xmlns:c16="http://schemas.microsoft.com/office/drawing/2014/chart" uri="{C3380CC4-5D6E-409C-BE32-E72D297353CC}">
              <c16:uniqueId val="{00000000-FEAD-4164-B0D0-C8EAAD0F8A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733.93</c:v>
                </c:pt>
                <c:pt idx="2">
                  <c:v>813.96</c:v>
                </c:pt>
                <c:pt idx="3">
                  <c:v>843.72</c:v>
                </c:pt>
                <c:pt idx="4">
                  <c:v>788.62</c:v>
                </c:pt>
              </c:numCache>
            </c:numRef>
          </c:val>
          <c:smooth val="0"/>
          <c:extLst>
            <c:ext xmlns:c16="http://schemas.microsoft.com/office/drawing/2014/chart" uri="{C3380CC4-5D6E-409C-BE32-E72D297353CC}">
              <c16:uniqueId val="{00000001-FEAD-4164-B0D0-C8EAAD0F8A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94.65</c:v>
                </c:pt>
                <c:pt idx="2">
                  <c:v>93.57</c:v>
                </c:pt>
                <c:pt idx="3">
                  <c:v>101.42</c:v>
                </c:pt>
                <c:pt idx="4">
                  <c:v>107.61</c:v>
                </c:pt>
              </c:numCache>
            </c:numRef>
          </c:val>
          <c:extLst>
            <c:ext xmlns:c16="http://schemas.microsoft.com/office/drawing/2014/chart" uri="{C3380CC4-5D6E-409C-BE32-E72D297353CC}">
              <c16:uniqueId val="{00000000-E293-401C-A7BA-B85E0D5F85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94.59</c:v>
                </c:pt>
                <c:pt idx="2">
                  <c:v>92.08</c:v>
                </c:pt>
                <c:pt idx="3">
                  <c:v>94.81</c:v>
                </c:pt>
                <c:pt idx="4">
                  <c:v>99.88</c:v>
                </c:pt>
              </c:numCache>
            </c:numRef>
          </c:val>
          <c:smooth val="0"/>
          <c:extLst>
            <c:ext xmlns:c16="http://schemas.microsoft.com/office/drawing/2014/chart" uri="{C3380CC4-5D6E-409C-BE32-E72D297353CC}">
              <c16:uniqueId val="{00000001-E293-401C-A7BA-B85E0D5F85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124.93</c:v>
                </c:pt>
                <c:pt idx="2">
                  <c:v>127.26</c:v>
                </c:pt>
                <c:pt idx="3">
                  <c:v>106.67</c:v>
                </c:pt>
                <c:pt idx="4">
                  <c:v>109.99</c:v>
                </c:pt>
              </c:numCache>
            </c:numRef>
          </c:val>
          <c:extLst>
            <c:ext xmlns:c16="http://schemas.microsoft.com/office/drawing/2014/chart" uri="{C3380CC4-5D6E-409C-BE32-E72D297353CC}">
              <c16:uniqueId val="{00000000-082C-4152-9D45-6FE9DA6A88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131.22</c:v>
                </c:pt>
                <c:pt idx="2">
                  <c:v>132.94999999999999</c:v>
                </c:pt>
                <c:pt idx="3">
                  <c:v>129.9</c:v>
                </c:pt>
                <c:pt idx="4">
                  <c:v>126.94</c:v>
                </c:pt>
              </c:numCache>
            </c:numRef>
          </c:val>
          <c:smooth val="0"/>
          <c:extLst>
            <c:ext xmlns:c16="http://schemas.microsoft.com/office/drawing/2014/chart" uri="{C3380CC4-5D6E-409C-BE32-E72D297353CC}">
              <c16:uniqueId val="{00000001-082C-4152-9D45-6FE9DA6A88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16" zoomScaleNormal="100" workbookViewId="0">
      <selection activeCell="CK58" sqref="CK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清瀬市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法適用</v>
      </c>
      <c r="C8" s="66"/>
      <c r="D8" s="66"/>
      <c r="E8" s="66"/>
      <c r="F8" s="66"/>
      <c r="G8" s="66"/>
      <c r="H8" s="66"/>
      <c r="I8" s="66" t="str">
        <f>
データ!J6</f>
        <v>
下水道事業</v>
      </c>
      <c r="J8" s="66"/>
      <c r="K8" s="66"/>
      <c r="L8" s="66"/>
      <c r="M8" s="66"/>
      <c r="N8" s="66"/>
      <c r="O8" s="66"/>
      <c r="P8" s="66" t="str">
        <f>
データ!K6</f>
        <v>
公共下水道</v>
      </c>
      <c r="Q8" s="66"/>
      <c r="R8" s="66"/>
      <c r="S8" s="66"/>
      <c r="T8" s="66"/>
      <c r="U8" s="66"/>
      <c r="V8" s="66"/>
      <c r="W8" s="66" t="str">
        <f>
データ!L6</f>
        <v>
Bb1</v>
      </c>
      <c r="X8" s="66"/>
      <c r="Y8" s="66"/>
      <c r="Z8" s="66"/>
      <c r="AA8" s="66"/>
      <c r="AB8" s="66"/>
      <c r="AC8" s="66"/>
      <c r="AD8" s="67" t="str">
        <f>
データ!$M$6</f>
        <v>
非設置</v>
      </c>
      <c r="AE8" s="67"/>
      <c r="AF8" s="67"/>
      <c r="AG8" s="67"/>
      <c r="AH8" s="67"/>
      <c r="AI8" s="67"/>
      <c r="AJ8" s="67"/>
      <c r="AK8" s="3"/>
      <c r="AL8" s="55">
        <f>
データ!S6</f>
        <v>
74948</v>
      </c>
      <c r="AM8" s="55"/>
      <c r="AN8" s="55"/>
      <c r="AO8" s="55"/>
      <c r="AP8" s="55"/>
      <c r="AQ8" s="55"/>
      <c r="AR8" s="55"/>
      <c r="AS8" s="55"/>
      <c r="AT8" s="54">
        <f>
データ!T6</f>
        <v>
10.23</v>
      </c>
      <c r="AU8" s="54"/>
      <c r="AV8" s="54"/>
      <c r="AW8" s="54"/>
      <c r="AX8" s="54"/>
      <c r="AY8" s="54"/>
      <c r="AZ8" s="54"/>
      <c r="BA8" s="54"/>
      <c r="BB8" s="54">
        <f>
データ!U6</f>
        <v>
7326.3</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f>
データ!O6</f>
        <v>
70.02</v>
      </c>
      <c r="J10" s="54"/>
      <c r="K10" s="54"/>
      <c r="L10" s="54"/>
      <c r="M10" s="54"/>
      <c r="N10" s="54"/>
      <c r="O10" s="54"/>
      <c r="P10" s="54">
        <f>
データ!P6</f>
        <v>
99.99</v>
      </c>
      <c r="Q10" s="54"/>
      <c r="R10" s="54"/>
      <c r="S10" s="54"/>
      <c r="T10" s="54"/>
      <c r="U10" s="54"/>
      <c r="V10" s="54"/>
      <c r="W10" s="54">
        <f>
データ!Q6</f>
        <v>
89.14</v>
      </c>
      <c r="X10" s="54"/>
      <c r="Y10" s="54"/>
      <c r="Z10" s="54"/>
      <c r="AA10" s="54"/>
      <c r="AB10" s="54"/>
      <c r="AC10" s="54"/>
      <c r="AD10" s="55">
        <f>
データ!R6</f>
        <v>
1918</v>
      </c>
      <c r="AE10" s="55"/>
      <c r="AF10" s="55"/>
      <c r="AG10" s="55"/>
      <c r="AH10" s="55"/>
      <c r="AI10" s="55"/>
      <c r="AJ10" s="55"/>
      <c r="AK10" s="2"/>
      <c r="AL10" s="55">
        <f>
データ!V6</f>
        <v>
74765</v>
      </c>
      <c r="AM10" s="55"/>
      <c r="AN10" s="55"/>
      <c r="AO10" s="55"/>
      <c r="AP10" s="55"/>
      <c r="AQ10" s="55"/>
      <c r="AR10" s="55"/>
      <c r="AS10" s="55"/>
      <c r="AT10" s="54">
        <f>
データ!W6</f>
        <v>
8.84</v>
      </c>
      <c r="AU10" s="54"/>
      <c r="AV10" s="54"/>
      <c r="AW10" s="54"/>
      <c r="AX10" s="54"/>
      <c r="AY10" s="54"/>
      <c r="AZ10" s="54"/>
      <c r="BA10" s="54"/>
      <c r="BB10" s="54">
        <f>
データ!X6</f>
        <v>
8457.58</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HWWEDYfK3D7cFZW+kd1pFxDS+2Sd1GPbJy9sNrM4qCH87UE7CgGLLIpoIxe7SE5j2oGOdIrNZy9mahhwOaubZg==" saltValue="Jej4TPED8ZQjwXdVNx2C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132217</v>
      </c>
      <c r="D6" s="19">
        <f t="shared" si="3"/>
        <v>
46</v>
      </c>
      <c r="E6" s="19">
        <f t="shared" si="3"/>
        <v>
17</v>
      </c>
      <c r="F6" s="19">
        <f t="shared" si="3"/>
        <v>
1</v>
      </c>
      <c r="G6" s="19">
        <f t="shared" si="3"/>
        <v>
0</v>
      </c>
      <c r="H6" s="19" t="str">
        <f t="shared" si="3"/>
        <v>
東京都　清瀬市</v>
      </c>
      <c r="I6" s="19" t="str">
        <f t="shared" si="3"/>
        <v>
法適用</v>
      </c>
      <c r="J6" s="19" t="str">
        <f t="shared" si="3"/>
        <v>
下水道事業</v>
      </c>
      <c r="K6" s="19" t="str">
        <f t="shared" si="3"/>
        <v>
公共下水道</v>
      </c>
      <c r="L6" s="19" t="str">
        <f t="shared" si="3"/>
        <v>
Bb1</v>
      </c>
      <c r="M6" s="19" t="str">
        <f t="shared" si="3"/>
        <v>
非設置</v>
      </c>
      <c r="N6" s="20" t="str">
        <f t="shared" si="3"/>
        <v>
-</v>
      </c>
      <c r="O6" s="20">
        <f t="shared" si="3"/>
        <v>
70.02</v>
      </c>
      <c r="P6" s="20">
        <f t="shared" si="3"/>
        <v>
99.99</v>
      </c>
      <c r="Q6" s="20">
        <f t="shared" si="3"/>
        <v>
89.14</v>
      </c>
      <c r="R6" s="20">
        <f t="shared" si="3"/>
        <v>
1918</v>
      </c>
      <c r="S6" s="20">
        <f t="shared" si="3"/>
        <v>
74948</v>
      </c>
      <c r="T6" s="20">
        <f t="shared" si="3"/>
        <v>
10.23</v>
      </c>
      <c r="U6" s="20">
        <f t="shared" si="3"/>
        <v>
7326.3</v>
      </c>
      <c r="V6" s="20">
        <f t="shared" si="3"/>
        <v>
74765</v>
      </c>
      <c r="W6" s="20">
        <f t="shared" si="3"/>
        <v>
8.84</v>
      </c>
      <c r="X6" s="20">
        <f t="shared" si="3"/>
        <v>
8457.58</v>
      </c>
      <c r="Y6" s="21" t="str">
        <f>
IF(Y7="",NA(),Y7)</f>
        <v>
-</v>
      </c>
      <c r="Z6" s="21">
        <f t="shared" ref="Z6:AH6" si="4">
IF(Z7="",NA(),Z7)</f>
        <v>
108.24</v>
      </c>
      <c r="AA6" s="21">
        <f t="shared" si="4"/>
        <v>
110.23</v>
      </c>
      <c r="AB6" s="21">
        <f t="shared" si="4"/>
        <v>
110.64</v>
      </c>
      <c r="AC6" s="21">
        <f t="shared" si="4"/>
        <v>
109.18</v>
      </c>
      <c r="AD6" s="21" t="str">
        <f t="shared" si="4"/>
        <v>
-</v>
      </c>
      <c r="AE6" s="21">
        <f t="shared" si="4"/>
        <v>
106.41</v>
      </c>
      <c r="AF6" s="21">
        <f t="shared" si="4"/>
        <v>
107.34</v>
      </c>
      <c r="AG6" s="21">
        <f t="shared" si="4"/>
        <v>
107.87</v>
      </c>
      <c r="AH6" s="21">
        <f t="shared" si="4"/>
        <v>
109.78</v>
      </c>
      <c r="AI6" s="20" t="str">
        <f>
IF(AI7="","",IF(AI7="-","【-】","【"&amp;SUBSTITUTE(TEXT(AI7,"#,##0.00"),"-","△")&amp;"】"))</f>
        <v>
【107.02】</v>
      </c>
      <c r="AJ6" s="21" t="str">
        <f>
IF(AJ7="",NA(),AJ7)</f>
        <v>
-</v>
      </c>
      <c r="AK6" s="20">
        <f t="shared" ref="AK6:AS6" si="5">
IF(AK7="",NA(),AK7)</f>
        <v>
0</v>
      </c>
      <c r="AL6" s="20">
        <f t="shared" si="5"/>
        <v>
0</v>
      </c>
      <c r="AM6" s="20">
        <f t="shared" si="5"/>
        <v>
0</v>
      </c>
      <c r="AN6" s="20">
        <f t="shared" si="5"/>
        <v>
0</v>
      </c>
      <c r="AO6" s="21" t="str">
        <f t="shared" si="5"/>
        <v>
-</v>
      </c>
      <c r="AP6" s="21">
        <f t="shared" si="5"/>
        <v>
0.5</v>
      </c>
      <c r="AQ6" s="20">
        <f t="shared" si="5"/>
        <v>
0</v>
      </c>
      <c r="AR6" s="21">
        <f t="shared" si="5"/>
        <v>
11.59</v>
      </c>
      <c r="AS6" s="21">
        <f t="shared" si="5"/>
        <v>
9.36</v>
      </c>
      <c r="AT6" s="20" t="str">
        <f>
IF(AT7="","",IF(AT7="-","【-】","【"&amp;SUBSTITUTE(TEXT(AT7,"#,##0.00"),"-","△")&amp;"】"))</f>
        <v>
【3.09】</v>
      </c>
      <c r="AU6" s="21" t="str">
        <f>
IF(AU7="",NA(),AU7)</f>
        <v>
-</v>
      </c>
      <c r="AV6" s="21">
        <f t="shared" ref="AV6:BD6" si="6">
IF(AV7="",NA(),AV7)</f>
        <v>
72.819999999999993</v>
      </c>
      <c r="AW6" s="21">
        <f t="shared" si="6"/>
        <v>
67.73</v>
      </c>
      <c r="AX6" s="21">
        <f t="shared" si="6"/>
        <v>
92.71</v>
      </c>
      <c r="AY6" s="21">
        <f t="shared" si="6"/>
        <v>
112.78</v>
      </c>
      <c r="AZ6" s="21" t="str">
        <f t="shared" si="6"/>
        <v>
-</v>
      </c>
      <c r="BA6" s="21">
        <f t="shared" si="6"/>
        <v>
33.130000000000003</v>
      </c>
      <c r="BB6" s="21">
        <f t="shared" si="6"/>
        <v>
35.200000000000003</v>
      </c>
      <c r="BC6" s="21">
        <f t="shared" si="6"/>
        <v>
37.200000000000003</v>
      </c>
      <c r="BD6" s="21">
        <f t="shared" si="6"/>
        <v>
47.13</v>
      </c>
      <c r="BE6" s="20" t="str">
        <f>
IF(BE7="","",IF(BE7="-","【-】","【"&amp;SUBSTITUTE(TEXT(BE7,"#,##0.00"),"-","△")&amp;"】"))</f>
        <v>
【71.39】</v>
      </c>
      <c r="BF6" s="21" t="str">
        <f>
IF(BF7="",NA(),BF7)</f>
        <v>
-</v>
      </c>
      <c r="BG6" s="21">
        <f t="shared" ref="BG6:BO6" si="7">
IF(BG7="",NA(),BG7)</f>
        <v>
247.88</v>
      </c>
      <c r="BH6" s="21">
        <f t="shared" si="7"/>
        <v>
224.63</v>
      </c>
      <c r="BI6" s="21">
        <f t="shared" si="7"/>
        <v>
218.32</v>
      </c>
      <c r="BJ6" s="21">
        <f t="shared" si="7"/>
        <v>
184.08</v>
      </c>
      <c r="BK6" s="21" t="str">
        <f t="shared" si="7"/>
        <v>
-</v>
      </c>
      <c r="BL6" s="21">
        <f t="shared" si="7"/>
        <v>
733.93</v>
      </c>
      <c r="BM6" s="21">
        <f t="shared" si="7"/>
        <v>
813.96</v>
      </c>
      <c r="BN6" s="21">
        <f t="shared" si="7"/>
        <v>
843.72</v>
      </c>
      <c r="BO6" s="21">
        <f t="shared" si="7"/>
        <v>
788.62</v>
      </c>
      <c r="BP6" s="20" t="str">
        <f>
IF(BP7="","",IF(BP7="-","【-】","【"&amp;SUBSTITUTE(TEXT(BP7,"#,##0.00"),"-","△")&amp;"】"))</f>
        <v>
【669.11】</v>
      </c>
      <c r="BQ6" s="21" t="str">
        <f>
IF(BQ7="",NA(),BQ7)</f>
        <v>
-</v>
      </c>
      <c r="BR6" s="21">
        <f t="shared" ref="BR6:BZ6" si="8">
IF(BR7="",NA(),BR7)</f>
        <v>
94.65</v>
      </c>
      <c r="BS6" s="21">
        <f t="shared" si="8"/>
        <v>
93.57</v>
      </c>
      <c r="BT6" s="21">
        <f t="shared" si="8"/>
        <v>
101.42</v>
      </c>
      <c r="BU6" s="21">
        <f t="shared" si="8"/>
        <v>
107.61</v>
      </c>
      <c r="BV6" s="21" t="str">
        <f t="shared" si="8"/>
        <v>
-</v>
      </c>
      <c r="BW6" s="21">
        <f t="shared" si="8"/>
        <v>
94.59</v>
      </c>
      <c r="BX6" s="21">
        <f t="shared" si="8"/>
        <v>
92.08</v>
      </c>
      <c r="BY6" s="21">
        <f t="shared" si="8"/>
        <v>
94.81</v>
      </c>
      <c r="BZ6" s="21">
        <f t="shared" si="8"/>
        <v>
99.88</v>
      </c>
      <c r="CA6" s="20" t="str">
        <f>
IF(CA7="","",IF(CA7="-","【-】","【"&amp;SUBSTITUTE(TEXT(CA7,"#,##0.00"),"-","△")&amp;"】"))</f>
        <v>
【99.73】</v>
      </c>
      <c r="CB6" s="21" t="str">
        <f>
IF(CB7="",NA(),CB7)</f>
        <v>
-</v>
      </c>
      <c r="CC6" s="21">
        <f t="shared" ref="CC6:CK6" si="9">
IF(CC7="",NA(),CC7)</f>
        <v>
124.93</v>
      </c>
      <c r="CD6" s="21">
        <f t="shared" si="9"/>
        <v>
127.26</v>
      </c>
      <c r="CE6" s="21">
        <f t="shared" si="9"/>
        <v>
106.67</v>
      </c>
      <c r="CF6" s="21">
        <f t="shared" si="9"/>
        <v>
109.99</v>
      </c>
      <c r="CG6" s="21" t="str">
        <f t="shared" si="9"/>
        <v>
-</v>
      </c>
      <c r="CH6" s="21">
        <f t="shared" si="9"/>
        <v>
131.22</v>
      </c>
      <c r="CI6" s="21">
        <f t="shared" si="9"/>
        <v>
132.94999999999999</v>
      </c>
      <c r="CJ6" s="21">
        <f t="shared" si="9"/>
        <v>
129.9</v>
      </c>
      <c r="CK6" s="21">
        <f t="shared" si="9"/>
        <v>
126.94</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f t="shared" si="10"/>
        <v>
70.33</v>
      </c>
      <c r="CT6" s="21">
        <f t="shared" si="10"/>
        <v>
70.3</v>
      </c>
      <c r="CU6" s="21">
        <f t="shared" si="10"/>
        <v>
80.11</v>
      </c>
      <c r="CV6" s="21">
        <f t="shared" si="10"/>
        <v>
82.83</v>
      </c>
      <c r="CW6" s="20" t="str">
        <f>
IF(CW7="","",IF(CW7="-","【-】","【"&amp;SUBSTITUTE(TEXT(CW7,"#,##0.00"),"-","△")&amp;"】"))</f>
        <v>
【59.99】</v>
      </c>
      <c r="CX6" s="21" t="str">
        <f>
IF(CX7="",NA(),CX7)</f>
        <v>
-</v>
      </c>
      <c r="CY6" s="21">
        <f t="shared" ref="CY6:DG6" si="11">
IF(CY7="",NA(),CY7)</f>
        <v>
99.5</v>
      </c>
      <c r="CZ6" s="21">
        <f t="shared" si="11"/>
        <v>
99.53</v>
      </c>
      <c r="DA6" s="21">
        <f t="shared" si="11"/>
        <v>
99.54</v>
      </c>
      <c r="DB6" s="21">
        <f t="shared" si="11"/>
        <v>
99.57</v>
      </c>
      <c r="DC6" s="21" t="str">
        <f t="shared" si="11"/>
        <v>
-</v>
      </c>
      <c r="DD6" s="21">
        <f t="shared" si="11"/>
        <v>
95.85</v>
      </c>
      <c r="DE6" s="21">
        <f t="shared" si="11"/>
        <v>
95.95</v>
      </c>
      <c r="DF6" s="21">
        <f t="shared" si="11"/>
        <v>
95.96</v>
      </c>
      <c r="DG6" s="21">
        <f t="shared" si="11"/>
        <v>
95.73</v>
      </c>
      <c r="DH6" s="20" t="str">
        <f>
IF(DH7="","",IF(DH7="-","【-】","【"&amp;SUBSTITUTE(TEXT(DH7,"#,##0.00"),"-","△")&amp;"】"))</f>
        <v>
【95.72】</v>
      </c>
      <c r="DI6" s="21" t="str">
        <f>
IF(DI7="",NA(),DI7)</f>
        <v>
-</v>
      </c>
      <c r="DJ6" s="21">
        <f t="shared" ref="DJ6:DR6" si="12">
IF(DJ7="",NA(),DJ7)</f>
        <v>
3.4</v>
      </c>
      <c r="DK6" s="21">
        <f t="shared" si="12"/>
        <v>
6.83</v>
      </c>
      <c r="DL6" s="21">
        <f t="shared" si="12"/>
        <v>
10.16</v>
      </c>
      <c r="DM6" s="21">
        <f t="shared" si="12"/>
        <v>
13.48</v>
      </c>
      <c r="DN6" s="21" t="str">
        <f t="shared" si="12"/>
        <v>
-</v>
      </c>
      <c r="DO6" s="21">
        <f t="shared" si="12"/>
        <v>
8.36</v>
      </c>
      <c r="DP6" s="21">
        <f t="shared" si="12"/>
        <v>
8.5500000000000007</v>
      </c>
      <c r="DQ6" s="21">
        <f t="shared" si="12"/>
        <v>
20.23</v>
      </c>
      <c r="DR6" s="21">
        <f t="shared" si="12"/>
        <v>
22.34</v>
      </c>
      <c r="DS6" s="20" t="str">
        <f>
IF(DS7="","",IF(DS7="-","【-】","【"&amp;SUBSTITUTE(TEXT(DS7,"#,##0.00"),"-","△")&amp;"】"))</f>
        <v>
【38.17】</v>
      </c>
      <c r="DT6" s="21" t="str">
        <f>
IF(DT7="",NA(),DT7)</f>
        <v>
-</v>
      </c>
      <c r="DU6" s="20">
        <f t="shared" ref="DU6:EC6" si="13">
IF(DU7="",NA(),DU7)</f>
        <v>
0</v>
      </c>
      <c r="DV6" s="20">
        <f t="shared" si="13"/>
        <v>
0</v>
      </c>
      <c r="DW6" s="20">
        <f t="shared" si="13"/>
        <v>
0</v>
      </c>
      <c r="DX6" s="20">
        <f t="shared" si="13"/>
        <v>
0</v>
      </c>
      <c r="DY6" s="21" t="str">
        <f t="shared" si="13"/>
        <v>
-</v>
      </c>
      <c r="DZ6" s="21">
        <f t="shared" si="13"/>
        <v>
3.83</v>
      </c>
      <c r="EA6" s="21">
        <f t="shared" si="13"/>
        <v>
2.41</v>
      </c>
      <c r="EB6" s="21">
        <f t="shared" si="13"/>
        <v>
1.63</v>
      </c>
      <c r="EC6" s="21">
        <f t="shared" si="13"/>
        <v>
1.94</v>
      </c>
      <c r="ED6" s="20" t="str">
        <f>
IF(ED7="","",IF(ED7="-","【-】","【"&amp;SUBSTITUTE(TEXT(ED7,"#,##0.00"),"-","△")&amp;"】"))</f>
        <v>
【6.54】</v>
      </c>
      <c r="EE6" s="21" t="str">
        <f>
IF(EE7="",NA(),EE7)</f>
        <v>
-</v>
      </c>
      <c r="EF6" s="20">
        <f t="shared" ref="EF6:EN6" si="14">
IF(EF7="",NA(),EF7)</f>
        <v>
0</v>
      </c>
      <c r="EG6" s="20">
        <f t="shared" si="14"/>
        <v>
0</v>
      </c>
      <c r="EH6" s="20">
        <f t="shared" si="14"/>
        <v>
0</v>
      </c>
      <c r="EI6" s="20">
        <f t="shared" si="14"/>
        <v>
0</v>
      </c>
      <c r="EJ6" s="21" t="str">
        <f t="shared" si="14"/>
        <v>
-</v>
      </c>
      <c r="EK6" s="21">
        <f t="shared" si="14"/>
        <v>
0.3</v>
      </c>
      <c r="EL6" s="21">
        <f t="shared" si="14"/>
        <v>
0.12</v>
      </c>
      <c r="EM6" s="21">
        <f t="shared" si="14"/>
        <v>
0.12</v>
      </c>
      <c r="EN6" s="21">
        <f t="shared" si="14"/>
        <v>
0.35</v>
      </c>
      <c r="EO6" s="20" t="str">
        <f>
IF(EO7="","",IF(EO7="-","【-】","【"&amp;SUBSTITUTE(TEXT(EO7,"#,##0.00"),"-","△")&amp;"】"))</f>
        <v>
【0.24】</v>
      </c>
    </row>
    <row r="7" spans="1:148" s="22" customFormat="1" x14ac:dyDescent="0.15">
      <c r="A7" s="14"/>
      <c r="B7" s="23">
        <v>
2021</v>
      </c>
      <c r="C7" s="23">
        <v>
132217</v>
      </c>
      <c r="D7" s="23">
        <v>
46</v>
      </c>
      <c r="E7" s="23">
        <v>
17</v>
      </c>
      <c r="F7" s="23">
        <v>
1</v>
      </c>
      <c r="G7" s="23">
        <v>
0</v>
      </c>
      <c r="H7" s="23" t="s">
        <v>
96</v>
      </c>
      <c r="I7" s="23" t="s">
        <v>
97</v>
      </c>
      <c r="J7" s="23" t="s">
        <v>
98</v>
      </c>
      <c r="K7" s="23" t="s">
        <v>
99</v>
      </c>
      <c r="L7" s="23" t="s">
        <v>
100</v>
      </c>
      <c r="M7" s="23" t="s">
        <v>
101</v>
      </c>
      <c r="N7" s="24" t="s">
        <v>
102</v>
      </c>
      <c r="O7" s="24">
        <v>
70.02</v>
      </c>
      <c r="P7" s="24">
        <v>
99.99</v>
      </c>
      <c r="Q7" s="24">
        <v>
89.14</v>
      </c>
      <c r="R7" s="24">
        <v>
1918</v>
      </c>
      <c r="S7" s="24">
        <v>
74948</v>
      </c>
      <c r="T7" s="24">
        <v>
10.23</v>
      </c>
      <c r="U7" s="24">
        <v>
7326.3</v>
      </c>
      <c r="V7" s="24">
        <v>
74765</v>
      </c>
      <c r="W7" s="24">
        <v>
8.84</v>
      </c>
      <c r="X7" s="24">
        <v>
8457.58</v>
      </c>
      <c r="Y7" s="24" t="s">
        <v>
102</v>
      </c>
      <c r="Z7" s="24">
        <v>
108.24</v>
      </c>
      <c r="AA7" s="24">
        <v>
110.23</v>
      </c>
      <c r="AB7" s="24">
        <v>
110.64</v>
      </c>
      <c r="AC7" s="24">
        <v>
109.18</v>
      </c>
      <c r="AD7" s="24" t="s">
        <v>
102</v>
      </c>
      <c r="AE7" s="24">
        <v>
106.41</v>
      </c>
      <c r="AF7" s="24">
        <v>
107.34</v>
      </c>
      <c r="AG7" s="24">
        <v>
107.87</v>
      </c>
      <c r="AH7" s="24">
        <v>
109.78</v>
      </c>
      <c r="AI7" s="24">
        <v>
107.02</v>
      </c>
      <c r="AJ7" s="24" t="s">
        <v>
102</v>
      </c>
      <c r="AK7" s="24">
        <v>
0</v>
      </c>
      <c r="AL7" s="24">
        <v>
0</v>
      </c>
      <c r="AM7" s="24">
        <v>
0</v>
      </c>
      <c r="AN7" s="24">
        <v>
0</v>
      </c>
      <c r="AO7" s="24" t="s">
        <v>
102</v>
      </c>
      <c r="AP7" s="24">
        <v>
0.5</v>
      </c>
      <c r="AQ7" s="24">
        <v>
0</v>
      </c>
      <c r="AR7" s="24">
        <v>
11.59</v>
      </c>
      <c r="AS7" s="24">
        <v>
9.36</v>
      </c>
      <c r="AT7" s="24">
        <v>
3.09</v>
      </c>
      <c r="AU7" s="24" t="s">
        <v>
102</v>
      </c>
      <c r="AV7" s="24">
        <v>
72.819999999999993</v>
      </c>
      <c r="AW7" s="24">
        <v>
67.73</v>
      </c>
      <c r="AX7" s="24">
        <v>
92.71</v>
      </c>
      <c r="AY7" s="24">
        <v>
112.78</v>
      </c>
      <c r="AZ7" s="24" t="s">
        <v>
102</v>
      </c>
      <c r="BA7" s="24">
        <v>
33.130000000000003</v>
      </c>
      <c r="BB7" s="24">
        <v>
35.200000000000003</v>
      </c>
      <c r="BC7" s="24">
        <v>
37.200000000000003</v>
      </c>
      <c r="BD7" s="24">
        <v>
47.13</v>
      </c>
      <c r="BE7" s="24">
        <v>
71.39</v>
      </c>
      <c r="BF7" s="24" t="s">
        <v>
102</v>
      </c>
      <c r="BG7" s="24">
        <v>
247.88</v>
      </c>
      <c r="BH7" s="24">
        <v>
224.63</v>
      </c>
      <c r="BI7" s="24">
        <v>
218.32</v>
      </c>
      <c r="BJ7" s="24">
        <v>
184.08</v>
      </c>
      <c r="BK7" s="24" t="s">
        <v>
102</v>
      </c>
      <c r="BL7" s="24">
        <v>
733.93</v>
      </c>
      <c r="BM7" s="24">
        <v>
813.96</v>
      </c>
      <c r="BN7" s="24">
        <v>
843.72</v>
      </c>
      <c r="BO7" s="24">
        <v>
788.62</v>
      </c>
      <c r="BP7" s="24">
        <v>
669.11</v>
      </c>
      <c r="BQ7" s="24" t="s">
        <v>
102</v>
      </c>
      <c r="BR7" s="24">
        <v>
94.65</v>
      </c>
      <c r="BS7" s="24">
        <v>
93.57</v>
      </c>
      <c r="BT7" s="24">
        <v>
101.42</v>
      </c>
      <c r="BU7" s="24">
        <v>
107.61</v>
      </c>
      <c r="BV7" s="24" t="s">
        <v>
102</v>
      </c>
      <c r="BW7" s="24">
        <v>
94.59</v>
      </c>
      <c r="BX7" s="24">
        <v>
92.08</v>
      </c>
      <c r="BY7" s="24">
        <v>
94.81</v>
      </c>
      <c r="BZ7" s="24">
        <v>
99.88</v>
      </c>
      <c r="CA7" s="24">
        <v>
99.73</v>
      </c>
      <c r="CB7" s="24" t="s">
        <v>
102</v>
      </c>
      <c r="CC7" s="24">
        <v>
124.93</v>
      </c>
      <c r="CD7" s="24">
        <v>
127.26</v>
      </c>
      <c r="CE7" s="24">
        <v>
106.67</v>
      </c>
      <c r="CF7" s="24">
        <v>
109.99</v>
      </c>
      <c r="CG7" s="24" t="s">
        <v>
102</v>
      </c>
      <c r="CH7" s="24">
        <v>
131.22</v>
      </c>
      <c r="CI7" s="24">
        <v>
132.94999999999999</v>
      </c>
      <c r="CJ7" s="24">
        <v>
129.9</v>
      </c>
      <c r="CK7" s="24">
        <v>
126.94</v>
      </c>
      <c r="CL7" s="24">
        <v>
134.97999999999999</v>
      </c>
      <c r="CM7" s="24" t="s">
        <v>
102</v>
      </c>
      <c r="CN7" s="24" t="s">
        <v>
102</v>
      </c>
      <c r="CO7" s="24" t="s">
        <v>
102</v>
      </c>
      <c r="CP7" s="24" t="s">
        <v>
102</v>
      </c>
      <c r="CQ7" s="24" t="s">
        <v>
102</v>
      </c>
      <c r="CR7" s="24" t="s">
        <v>
102</v>
      </c>
      <c r="CS7" s="24">
        <v>
70.33</v>
      </c>
      <c r="CT7" s="24">
        <v>
70.3</v>
      </c>
      <c r="CU7" s="24">
        <v>
80.11</v>
      </c>
      <c r="CV7" s="24">
        <v>
82.83</v>
      </c>
      <c r="CW7" s="24">
        <v>
59.99</v>
      </c>
      <c r="CX7" s="24" t="s">
        <v>
102</v>
      </c>
      <c r="CY7" s="24">
        <v>
99.5</v>
      </c>
      <c r="CZ7" s="24">
        <v>
99.53</v>
      </c>
      <c r="DA7" s="24">
        <v>
99.54</v>
      </c>
      <c r="DB7" s="24">
        <v>
99.57</v>
      </c>
      <c r="DC7" s="24" t="s">
        <v>
102</v>
      </c>
      <c r="DD7" s="24">
        <v>
95.85</v>
      </c>
      <c r="DE7" s="24">
        <v>
95.95</v>
      </c>
      <c r="DF7" s="24">
        <v>
95.96</v>
      </c>
      <c r="DG7" s="24">
        <v>
95.73</v>
      </c>
      <c r="DH7" s="24">
        <v>
95.72</v>
      </c>
      <c r="DI7" s="24" t="s">
        <v>
102</v>
      </c>
      <c r="DJ7" s="24">
        <v>
3.4</v>
      </c>
      <c r="DK7" s="24">
        <v>
6.83</v>
      </c>
      <c r="DL7" s="24">
        <v>
10.16</v>
      </c>
      <c r="DM7" s="24">
        <v>
13.48</v>
      </c>
      <c r="DN7" s="24" t="s">
        <v>
102</v>
      </c>
      <c r="DO7" s="24">
        <v>
8.36</v>
      </c>
      <c r="DP7" s="24">
        <v>
8.5500000000000007</v>
      </c>
      <c r="DQ7" s="24">
        <v>
20.23</v>
      </c>
      <c r="DR7" s="24">
        <v>
22.34</v>
      </c>
      <c r="DS7" s="24">
        <v>
38.17</v>
      </c>
      <c r="DT7" s="24" t="s">
        <v>
102</v>
      </c>
      <c r="DU7" s="24">
        <v>
0</v>
      </c>
      <c r="DV7" s="24">
        <v>
0</v>
      </c>
      <c r="DW7" s="24">
        <v>
0</v>
      </c>
      <c r="DX7" s="24">
        <v>
0</v>
      </c>
      <c r="DY7" s="24" t="s">
        <v>
102</v>
      </c>
      <c r="DZ7" s="24">
        <v>
3.83</v>
      </c>
      <c r="EA7" s="24">
        <v>
2.41</v>
      </c>
      <c r="EB7" s="24">
        <v>
1.63</v>
      </c>
      <c r="EC7" s="24">
        <v>
1.94</v>
      </c>
      <c r="ED7" s="24">
        <v>
6.54</v>
      </c>
      <c r="EE7" s="24" t="s">
        <v>
102</v>
      </c>
      <c r="EF7" s="24">
        <v>
0</v>
      </c>
      <c r="EG7" s="24">
        <v>
0</v>
      </c>
      <c r="EH7" s="24">
        <v>
0</v>
      </c>
      <c r="EI7" s="24">
        <v>
0</v>
      </c>
      <c r="EJ7" s="24" t="s">
        <v>
102</v>
      </c>
      <c r="EK7" s="24">
        <v>
0.3</v>
      </c>
      <c r="EL7" s="24">
        <v>
0.12</v>
      </c>
      <c r="EM7" s="24">
        <v>
0.12</v>
      </c>
      <c r="EN7" s="24">
        <v>
0.35</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110</v>
      </c>
      <c r="D13" t="s">
        <v>
111</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清瀬市役所</cp:lastModifiedBy>
  <cp:lastPrinted>2023-01-18T00:19:55Z</cp:lastPrinted>
  <dcterms:created xsi:type="dcterms:W3CDTF">2023-01-12T23:29:16Z</dcterms:created>
  <dcterms:modified xsi:type="dcterms:W3CDTF">2023-01-18T00:27:56Z</dcterms:modified>
  <cp:category/>
</cp:coreProperties>
</file>