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p22dc02\共有\01_各課\09_企業課\01_経理係\経理係\R6年度\4-共通\調査\7.1.21公営企業に係る経営比較分析表の分析等について2.3\"/>
    </mc:Choice>
  </mc:AlternateContent>
  <xr:revisionPtr revIDLastSave="0" documentId="13_ncr:1_{AD0EE169-D9B7-449E-86D3-DC5F4D29EFC4}" xr6:coauthVersionLast="47" xr6:coauthVersionMax="47" xr10:uidLastSave="{00000000-0000-0000-0000-000000000000}"/>
  <workbookProtection workbookAlgorithmName="SHA-512" workbookHashValue="e+eeU/c3XK7vi6eyB0QH/7VXoUQebvYvIqzHSZz/kIENyiSpPHk9o9J8UGU+QlpsTanbI/S8NKEPbGEjuP3/3A==" workbookSaltValue="k75Pmf/RMWpiLLtUc8idp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I85" i="4"/>
  <c r="G85" i="4"/>
  <c r="F85" i="4"/>
  <c r="AT10" i="4"/>
  <c r="I10" i="4"/>
  <c r="P8" i="4"/>
  <c r="I8" i="4"/>
</calcChain>
</file>

<file path=xl/sharedStrings.xml><?xml version="1.0" encoding="utf-8"?>
<sst xmlns="http://schemas.openxmlformats.org/spreadsheetml/2006/main" count="271" uniqueCount="115">
  <si>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</si>
  <si>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</si>
  <si>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</si>
  <si>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</si>
  <si>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</si>
  <si>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</si>
  <si>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</si>
  <si>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</si>
  <si>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</si>
  <si>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</si>
  <si>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</si>
  <si>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</si>
  <si>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</si>
  <si>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</si>
  <si>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</si>
  <si>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</si>
  <si>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</si>
  <si>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</si>
  <si>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</si>
  <si>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</si>
  <si>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</si>
  <si>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</si>
  <si>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</si>
  <si>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</si>
  <si>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</si>
  <si>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</si>
  <si>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</si>
  <si>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</si>
  <si>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</si>
  <si>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</si>
  <si>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</si>
  <si>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</si>
  <si>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</si>
  <si>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</si>
  <si>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</si>
  <si>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</si>
  <si>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</si>
  <si>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</si>
  <si>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</si>
  <si>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</si>
  <si>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</si>
  <si>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</si>
  <si>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</si>
  <si>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</si>
  <si>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</si>
  <si>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</si>
  <si>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</si>
  <si>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</si>
  <si>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</si>
  <si>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</si>
  <si>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</si>
  <si>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</si>
  <si>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</si>
  <si>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</si>
  <si>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</si>
  <si>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</si>
  <si>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</si>
  <si>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</si>
  <si>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</si>
  <si>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</si>
  <si>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</si>
  <si>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</si>
  <si>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</si>
  <si>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</si>
  <si>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</si>
  <si>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</si>
  <si>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</si>
  <si>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</si>
  <si>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</si>
  <si>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</si>
  <si>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</si>
  <si>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</si>
  <si>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</si>
  <si>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</si>
  <si>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</si>
  <si>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</si>
  <si>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</si>
  <si>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</si>
  <si>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</si>
  <si>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</si>
  <si>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</si>
  <si>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</si>
  <si>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</si>
  <si>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</si>
  <si>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</si>
  <si>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</si>
  <si>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</si>
  <si>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</si>
  <si>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</si>
  <si>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</si>
  <si>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</si>
  <si>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</si>
  <si>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</si>
  <si>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</si>
  <si>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</si>
  <si>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</si>
  <si>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八丈町</t>
  </si>
  <si>
    <t>法適用</t>
  </si>
  <si>
    <t>下水道事業</t>
  </si>
  <si>
    <t>特定地域生活排水処理</t>
  </si>
  <si>
    <t>K3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</si>
  <si>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</si>
  <si>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</si>
  <si>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</si>
  <si>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</si>
  <si>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</si>
  <si>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</si>
  <si>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</si>
  <si>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</si>
  <si>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</si>
  <si>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</si>
  <si>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</si>
  <si>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令和2年度から地方公営企業法を適用したため、令和元年度の数値は表示されていない。
　令和5年10月に料金改定（値上げ）を行ったが、改定前の料金が浄化槽普及をすすめるため、極端に低く設定されており、倍以上の料金にしなければ大幅な経営改善にはならず、現実的ではなかったため、約10％の値上げとした。
　料金改定により⑤経費回収率はやや増加となったが、類似団体平均を下回っている。不足する収益は他会計からの補助を受け、①経常収支比率を増加させている。しかし、①経常収支比率が100％に満たないため、累積欠損金が発生してしまっている。②累積欠損金比率は経営改善が進まなければ、今後増加することが予想される。
　費用は⑥汚水処理原価が他団体より高くなっている。これは本事業を開始したのが比較的最近で浄化槽設置基数がまだ少ないため、職員人件費など浄化槽基数などと関係なくかかる費用が相対的に高いためと考えられる。今後も継続して浄化槽普及を図る必要がある。
　④企業債残高対事業規模比率は類似団体より高いが、企業債借入額に対し地方交付税が措置されており、単純に借入額が多いことで経営の健全性を比較分析することはできない。しかし、企業債償還額は徐々に高額となっており償還財源確保に努める必要がある。
　⑦施設利用率は浄化槽の処理能力に対しての実際の汚水処理量（水道使用量）となるが、高齢者世帯等が多く、当該世帯の水道使用量が比較的少ないため、類似団体等より低くなったと考えられる。</t>
    <phoneticPr fontId="4"/>
  </si>
  <si>
    <t>　現状では老朽化は見られないものの、年数が経過すれば修繕費がかさみ、また更新費用も必要となってくる。
　令和2年度に策定した経営戦略を基に、老朽化や修繕を見据えた事業運用や、令和5年10月に実施した料金改定の状況をみながら、経営健全化を目指す。</t>
    <phoneticPr fontId="4"/>
  </si>
  <si>
    <t>　令和2年度の地方公営企業法適用の時点で①有形固定資産減価償却率は0から減価償却を行っていくため、比率は低く、また、平成24年度から開始した事業のため、実際に施設の老朽化は見られない。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</si>
</sst>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E9-4C56-AD0B-1DA3BD57975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8E9-4C56-AD0B-1DA3BD57975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35.01</c:v>
                </c:pt>
                <c:pt idx="2">
                  <c:v>35.659999999999997</c:v>
                </c:pt>
                <c:pt idx="3">
                  <c:v>36.21</c:v>
                </c:pt>
                <c:pt idx="4">
                  <c:v>36.33</c:v>
                </c:pt>
              </c:numCache>
            </c:numRef>
          </c:val>
          <c:extLst>
            <c:ext xmlns:c16="http://schemas.microsoft.com/office/drawing/2014/chart" uri="{C3380CC4-5D6E-409C-BE32-E72D297353CC}">
              <c16:uniqueId val="{00000000-5F7C-4140-8855-B56390EBF93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56.45</c:v>
                </c:pt>
                <c:pt idx="2">
                  <c:v>58.26</c:v>
                </c:pt>
                <c:pt idx="3">
                  <c:v>56.76</c:v>
                </c:pt>
                <c:pt idx="4">
                  <c:v>58.02</c:v>
                </c:pt>
              </c:numCache>
            </c:numRef>
          </c:val>
          <c:smooth val="0"/>
          <c:extLst>
            <c:ext xmlns:c16="http://schemas.microsoft.com/office/drawing/2014/chart" uri="{C3380CC4-5D6E-409C-BE32-E72D297353CC}">
              <c16:uniqueId val="{00000001-5F7C-4140-8855-B56390EBF93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D7F8-4063-B1EC-F221ED0E34F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54.99</c:v>
                </c:pt>
                <c:pt idx="2">
                  <c:v>66.430000000000007</c:v>
                </c:pt>
                <c:pt idx="3">
                  <c:v>66.88</c:v>
                </c:pt>
                <c:pt idx="4">
                  <c:v>63.66</c:v>
                </c:pt>
              </c:numCache>
            </c:numRef>
          </c:val>
          <c:smooth val="0"/>
          <c:extLst>
            <c:ext xmlns:c16="http://schemas.microsoft.com/office/drawing/2014/chart" uri="{C3380CC4-5D6E-409C-BE32-E72D297353CC}">
              <c16:uniqueId val="{00000001-D7F8-4063-B1EC-F221ED0E34F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94.33</c:v>
                </c:pt>
                <c:pt idx="2">
                  <c:v>93.55</c:v>
                </c:pt>
                <c:pt idx="3">
                  <c:v>95.34</c:v>
                </c:pt>
                <c:pt idx="4">
                  <c:v>92.65</c:v>
                </c:pt>
              </c:numCache>
            </c:numRef>
          </c:val>
          <c:extLst>
            <c:ext xmlns:c16="http://schemas.microsoft.com/office/drawing/2014/chart" uri="{C3380CC4-5D6E-409C-BE32-E72D297353CC}">
              <c16:uniqueId val="{00000000-A60B-4CFF-BFD5-7E6363D22C3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95.33</c:v>
                </c:pt>
                <c:pt idx="2">
                  <c:v>92.17</c:v>
                </c:pt>
                <c:pt idx="3">
                  <c:v>101.83</c:v>
                </c:pt>
                <c:pt idx="4">
                  <c:v>95.1</c:v>
                </c:pt>
              </c:numCache>
            </c:numRef>
          </c:val>
          <c:smooth val="0"/>
          <c:extLst>
            <c:ext xmlns:c16="http://schemas.microsoft.com/office/drawing/2014/chart" uri="{C3380CC4-5D6E-409C-BE32-E72D297353CC}">
              <c16:uniqueId val="{00000001-A60B-4CFF-BFD5-7E6363D22C3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3.49</c:v>
                </c:pt>
                <c:pt idx="2">
                  <c:v>6.65</c:v>
                </c:pt>
                <c:pt idx="3">
                  <c:v>9.5500000000000007</c:v>
                </c:pt>
                <c:pt idx="4">
                  <c:v>12.67</c:v>
                </c:pt>
              </c:numCache>
            </c:numRef>
          </c:val>
          <c:extLst>
            <c:ext xmlns:c16="http://schemas.microsoft.com/office/drawing/2014/chart" uri="{C3380CC4-5D6E-409C-BE32-E72D297353CC}">
              <c16:uniqueId val="{00000000-07CF-4DAF-BDBF-3D73AD8B88F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15.4</c:v>
                </c:pt>
                <c:pt idx="2">
                  <c:v>16.28</c:v>
                </c:pt>
                <c:pt idx="3">
                  <c:v>16.75</c:v>
                </c:pt>
                <c:pt idx="4">
                  <c:v>19.34</c:v>
                </c:pt>
              </c:numCache>
            </c:numRef>
          </c:val>
          <c:smooth val="0"/>
          <c:extLst>
            <c:ext xmlns:c16="http://schemas.microsoft.com/office/drawing/2014/chart" uri="{C3380CC4-5D6E-409C-BE32-E72D297353CC}">
              <c16:uniqueId val="{00000001-07CF-4DAF-BDBF-3D73AD8B88F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07-4551-84AB-C3A4279780E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607-4551-84AB-C3A4279780E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30.24</c:v>
                </c:pt>
                <c:pt idx="2">
                  <c:v>59.84</c:v>
                </c:pt>
                <c:pt idx="3">
                  <c:v>79.040000000000006</c:v>
                </c:pt>
                <c:pt idx="4">
                  <c:v>100.51</c:v>
                </c:pt>
              </c:numCache>
            </c:numRef>
          </c:val>
          <c:extLst>
            <c:ext xmlns:c16="http://schemas.microsoft.com/office/drawing/2014/chart" uri="{C3380CC4-5D6E-409C-BE32-E72D297353CC}">
              <c16:uniqueId val="{00000000-4359-4048-919D-85972575ADE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162.82</c:v>
                </c:pt>
                <c:pt idx="2">
                  <c:v>193.62</c:v>
                </c:pt>
                <c:pt idx="3">
                  <c:v>44.51</c:v>
                </c:pt>
                <c:pt idx="4">
                  <c:v>225.85</c:v>
                </c:pt>
              </c:numCache>
            </c:numRef>
          </c:val>
          <c:smooth val="0"/>
          <c:extLst>
            <c:ext xmlns:c16="http://schemas.microsoft.com/office/drawing/2014/chart" uri="{C3380CC4-5D6E-409C-BE32-E72D297353CC}">
              <c16:uniqueId val="{00000001-4359-4048-919D-85972575ADE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313.83</c:v>
                </c:pt>
                <c:pt idx="2">
                  <c:v>494.03</c:v>
                </c:pt>
                <c:pt idx="3">
                  <c:v>329.49</c:v>
                </c:pt>
                <c:pt idx="4">
                  <c:v>464.31</c:v>
                </c:pt>
              </c:numCache>
            </c:numRef>
          </c:val>
          <c:extLst>
            <c:ext xmlns:c16="http://schemas.microsoft.com/office/drawing/2014/chart" uri="{C3380CC4-5D6E-409C-BE32-E72D297353CC}">
              <c16:uniqueId val="{00000000-CCBD-4BA9-B04F-137A3599CA6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125.61</c:v>
                </c:pt>
                <c:pt idx="2">
                  <c:v>67.75</c:v>
                </c:pt>
                <c:pt idx="3">
                  <c:v>150.30000000000001</c:v>
                </c:pt>
                <c:pt idx="4">
                  <c:v>45.1</c:v>
                </c:pt>
              </c:numCache>
            </c:numRef>
          </c:val>
          <c:smooth val="0"/>
          <c:extLst>
            <c:ext xmlns:c16="http://schemas.microsoft.com/office/drawing/2014/chart" uri="{C3380CC4-5D6E-409C-BE32-E72D297353CC}">
              <c16:uniqueId val="{00000001-CCBD-4BA9-B04F-137A3599CA6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601.92999999999995</c:v>
                </c:pt>
                <c:pt idx="2">
                  <c:v>608.20000000000005</c:v>
                </c:pt>
                <c:pt idx="3">
                  <c:v>610.03</c:v>
                </c:pt>
                <c:pt idx="4">
                  <c:v>537.54</c:v>
                </c:pt>
              </c:numCache>
            </c:numRef>
          </c:val>
          <c:extLst>
            <c:ext xmlns:c16="http://schemas.microsoft.com/office/drawing/2014/chart" uri="{C3380CC4-5D6E-409C-BE32-E72D297353CC}">
              <c16:uniqueId val="{00000000-6E00-483E-82EC-FD35070D4E1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398.42</c:v>
                </c:pt>
                <c:pt idx="2">
                  <c:v>393.35</c:v>
                </c:pt>
                <c:pt idx="3">
                  <c:v>397.03</c:v>
                </c:pt>
                <c:pt idx="4">
                  <c:v>424.95</c:v>
                </c:pt>
              </c:numCache>
            </c:numRef>
          </c:val>
          <c:smooth val="0"/>
          <c:extLst>
            <c:ext xmlns:c16="http://schemas.microsoft.com/office/drawing/2014/chart" uri="{C3380CC4-5D6E-409C-BE32-E72D297353CC}">
              <c16:uniqueId val="{00000001-6E00-483E-82EC-FD35070D4E1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23.27</c:v>
                </c:pt>
                <c:pt idx="2">
                  <c:v>26.46</c:v>
                </c:pt>
                <c:pt idx="3">
                  <c:v>26.88</c:v>
                </c:pt>
                <c:pt idx="4">
                  <c:v>30.48</c:v>
                </c:pt>
              </c:numCache>
            </c:numRef>
          </c:val>
          <c:extLst>
            <c:ext xmlns:c16="http://schemas.microsoft.com/office/drawing/2014/chart" uri="{C3380CC4-5D6E-409C-BE32-E72D297353CC}">
              <c16:uniqueId val="{00000000-28F9-488E-8513-C57A34755DA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50.7</c:v>
                </c:pt>
                <c:pt idx="2">
                  <c:v>48.13</c:v>
                </c:pt>
                <c:pt idx="3">
                  <c:v>46.58</c:v>
                </c:pt>
                <c:pt idx="4">
                  <c:v>41.67</c:v>
                </c:pt>
              </c:numCache>
            </c:numRef>
          </c:val>
          <c:smooth val="0"/>
          <c:extLst>
            <c:ext xmlns:c16="http://schemas.microsoft.com/office/drawing/2014/chart" uri="{C3380CC4-5D6E-409C-BE32-E72D297353CC}">
              <c16:uniqueId val="{00000001-28F9-488E-8513-C57A34755DA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683.72</c:v>
                </c:pt>
                <c:pt idx="2">
                  <c:v>624.01</c:v>
                </c:pt>
                <c:pt idx="3">
                  <c:v>596.59</c:v>
                </c:pt>
                <c:pt idx="4">
                  <c:v>568.22</c:v>
                </c:pt>
              </c:numCache>
            </c:numRef>
          </c:val>
          <c:extLst>
            <c:ext xmlns:c16="http://schemas.microsoft.com/office/drawing/2014/chart" uri="{C3380CC4-5D6E-409C-BE32-E72D297353CC}">
              <c16:uniqueId val="{00000000-A208-43CF-ABC5-BE81B44F314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289.81</c:v>
                </c:pt>
                <c:pt idx="2">
                  <c:v>301.54000000000002</c:v>
                </c:pt>
                <c:pt idx="3">
                  <c:v>311.73</c:v>
                </c:pt>
                <c:pt idx="4">
                  <c:v>326.49</c:v>
                </c:pt>
              </c:numCache>
            </c:numRef>
          </c:val>
          <c:smooth val="0"/>
          <c:extLst>
            <c:ext xmlns:c16="http://schemas.microsoft.com/office/drawing/2014/chart" uri="{C3380CC4-5D6E-409C-BE32-E72D297353CC}">
              <c16:uniqueId val="{00000001-A208-43CF-ABC5-BE81B44F314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3" zoomScale="70" zoomScaleNormal="7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東京都　八丈町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K3</v>
      </c>
      <c r="X8" s="65"/>
      <c r="Y8" s="65"/>
      <c r="Z8" s="65"/>
      <c r="AA8" s="65"/>
      <c r="AB8" s="65"/>
      <c r="AC8" s="65"/>
      <c r="AD8" s="66" t="str">
        <f>データ!$M$6</f>
        <v>自治体職員</v>
      </c>
      <c r="AE8" s="66"/>
      <c r="AF8" s="66"/>
      <c r="AG8" s="66"/>
      <c r="AH8" s="66"/>
      <c r="AI8" s="66"/>
      <c r="AJ8" s="66"/>
      <c r="AK8" s="3"/>
      <c r="AL8" s="54">
        <f>データ!S6</f>
        <v>6968</v>
      </c>
      <c r="AM8" s="54"/>
      <c r="AN8" s="54"/>
      <c r="AO8" s="54"/>
      <c r="AP8" s="54"/>
      <c r="AQ8" s="54"/>
      <c r="AR8" s="54"/>
      <c r="AS8" s="54"/>
      <c r="AT8" s="53">
        <f>データ!T6</f>
        <v>72.239999999999995</v>
      </c>
      <c r="AU8" s="53"/>
      <c r="AV8" s="53"/>
      <c r="AW8" s="53"/>
      <c r="AX8" s="53"/>
      <c r="AY8" s="53"/>
      <c r="AZ8" s="53"/>
      <c r="BA8" s="53"/>
      <c r="BB8" s="53">
        <f>データ!U6</f>
        <v>96.46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68.599999999999994</v>
      </c>
      <c r="J10" s="53"/>
      <c r="K10" s="53"/>
      <c r="L10" s="53"/>
      <c r="M10" s="53"/>
      <c r="N10" s="53"/>
      <c r="O10" s="53"/>
      <c r="P10" s="53">
        <f>データ!P6</f>
        <v>12.87</v>
      </c>
      <c r="Q10" s="53"/>
      <c r="R10" s="53"/>
      <c r="S10" s="53"/>
      <c r="T10" s="53"/>
      <c r="U10" s="53"/>
      <c r="V10" s="53"/>
      <c r="W10" s="53">
        <f>データ!Q6</f>
        <v>100</v>
      </c>
      <c r="X10" s="53"/>
      <c r="Y10" s="53"/>
      <c r="Z10" s="53"/>
      <c r="AA10" s="53"/>
      <c r="AB10" s="53"/>
      <c r="AC10" s="53"/>
      <c r="AD10" s="54">
        <f>データ!R6</f>
        <v>2860</v>
      </c>
      <c r="AE10" s="54"/>
      <c r="AF10" s="54"/>
      <c r="AG10" s="54"/>
      <c r="AH10" s="54"/>
      <c r="AI10" s="54"/>
      <c r="AJ10" s="54"/>
      <c r="AK10" s="2"/>
      <c r="AL10" s="54">
        <f>データ!V6</f>
        <v>872</v>
      </c>
      <c r="AM10" s="54"/>
      <c r="AN10" s="54"/>
      <c r="AO10" s="54"/>
      <c r="AP10" s="54"/>
      <c r="AQ10" s="54"/>
      <c r="AR10" s="54"/>
      <c r="AS10" s="54"/>
      <c r="AT10" s="53">
        <f>データ!W6</f>
        <v>69.11</v>
      </c>
      <c r="AU10" s="53"/>
      <c r="AV10" s="53"/>
      <c r="AW10" s="53"/>
      <c r="AX10" s="53"/>
      <c r="AY10" s="53"/>
      <c r="AZ10" s="53"/>
      <c r="BA10" s="53"/>
      <c r="BB10" s="53">
        <f>データ!X6</f>
        <v>12.62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112</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nSaLOndACbLAUJQ/iBWm1s5iNRmo9hlBaD7jbYOJS/Ui7040QKv+MDhvjoxz1Ahup81fHjGopFnga1w13PzZzA==" saltValue="y+fQkT4hf4aZNNuVQI0mc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134015</v>
      </c>
      <c r="D6" s="19">
        <f t="shared" si="3"/>
        <v>46</v>
      </c>
      <c r="E6" s="19">
        <f t="shared" si="3"/>
        <v>18</v>
      </c>
      <c r="F6" s="19">
        <f t="shared" si="3"/>
        <v>0</v>
      </c>
      <c r="G6" s="19">
        <f t="shared" si="3"/>
        <v>0</v>
      </c>
      <c r="H6" s="19" t="str">
        <f t="shared" si="3"/>
        <v>東京都　八丈町</v>
      </c>
      <c r="I6" s="19" t="str">
        <f t="shared" si="3"/>
        <v>法適用</v>
      </c>
      <c r="J6" s="19" t="str">
        <f t="shared" si="3"/>
        <v>下水道事業</v>
      </c>
      <c r="K6" s="19" t="str">
        <f t="shared" si="3"/>
        <v>特定地域生活排水処理</v>
      </c>
      <c r="L6" s="19" t="str">
        <f t="shared" si="3"/>
        <v>K3</v>
      </c>
      <c r="M6" s="19" t="str">
        <f t="shared" si="3"/>
        <v>自治体職員</v>
      </c>
      <c r="N6" s="20" t="str">
        <f t="shared" si="3"/>
        <v>-</v>
      </c>
      <c r="O6" s="20">
        <f t="shared" si="3"/>
        <v>68.599999999999994</v>
      </c>
      <c r="P6" s="20">
        <f t="shared" si="3"/>
        <v>12.87</v>
      </c>
      <c r="Q6" s="20">
        <f t="shared" si="3"/>
        <v>100</v>
      </c>
      <c r="R6" s="20">
        <f t="shared" si="3"/>
        <v>2860</v>
      </c>
      <c r="S6" s="20">
        <f t="shared" si="3"/>
        <v>6968</v>
      </c>
      <c r="T6" s="20">
        <f t="shared" si="3"/>
        <v>72.239999999999995</v>
      </c>
      <c r="U6" s="20">
        <f t="shared" si="3"/>
        <v>96.46</v>
      </c>
      <c r="V6" s="20">
        <f t="shared" si="3"/>
        <v>872</v>
      </c>
      <c r="W6" s="20">
        <f t="shared" si="3"/>
        <v>69.11</v>
      </c>
      <c r="X6" s="20">
        <f t="shared" si="3"/>
        <v>12.62</v>
      </c>
      <c r="Y6" s="21" t="str">
        <f>IF(Y7="",NA(),Y7)</f>
        <v>-</v>
      </c>
      <c r="Z6" s="21">
        <f t="shared" ref="Z6:AH6" si="4">IF(Z7="",NA(),Z7)</f>
        <v>94.33</v>
      </c>
      <c r="AA6" s="21">
        <f t="shared" si="4"/>
        <v>93.55</v>
      </c>
      <c r="AB6" s="21">
        <f t="shared" si="4"/>
        <v>95.34</v>
      </c>
      <c r="AC6" s="21">
        <f t="shared" si="4"/>
        <v>92.65</v>
      </c>
      <c r="AD6" s="21" t="str">
        <f t="shared" si="4"/>
        <v>-</v>
      </c>
      <c r="AE6" s="21">
        <f t="shared" si="4"/>
        <v>95.33</v>
      </c>
      <c r="AF6" s="21">
        <f t="shared" si="4"/>
        <v>92.17</v>
      </c>
      <c r="AG6" s="21">
        <f t="shared" si="4"/>
        <v>101.83</v>
      </c>
      <c r="AH6" s="21">
        <f t="shared" si="4"/>
        <v>95.1</v>
      </c>
      <c r="AI6" s="20" t="str">
        <f>IF(AI7="","",IF(AI7="-","【-】","【"&amp;SUBSTITUTE(TEXT(AI7,"#,##0.00"),"-","△")&amp;"】"))</f>
        <v>【96.62】</v>
      </c>
      <c r="AJ6" s="21" t="str">
        <f>IF(AJ7="",NA(),AJ7)</f>
        <v>-</v>
      </c>
      <c r="AK6" s="21">
        <f t="shared" ref="AK6:AS6" si="5">IF(AK7="",NA(),AK7)</f>
        <v>30.24</v>
      </c>
      <c r="AL6" s="21">
        <f t="shared" si="5"/>
        <v>59.84</v>
      </c>
      <c r="AM6" s="21">
        <f t="shared" si="5"/>
        <v>79.040000000000006</v>
      </c>
      <c r="AN6" s="21">
        <f t="shared" si="5"/>
        <v>100.51</v>
      </c>
      <c r="AO6" s="21" t="str">
        <f t="shared" si="5"/>
        <v>-</v>
      </c>
      <c r="AP6" s="21">
        <f t="shared" si="5"/>
        <v>162.82</v>
      </c>
      <c r="AQ6" s="21">
        <f t="shared" si="5"/>
        <v>193.62</v>
      </c>
      <c r="AR6" s="21">
        <f t="shared" si="5"/>
        <v>44.51</v>
      </c>
      <c r="AS6" s="21">
        <f t="shared" si="5"/>
        <v>225.85</v>
      </c>
      <c r="AT6" s="20" t="str">
        <f>IF(AT7="","",IF(AT7="-","【-】","【"&amp;SUBSTITUTE(TEXT(AT7,"#,##0.00"),"-","△")&amp;"】"))</f>
        <v>【111.69】</v>
      </c>
      <c r="AU6" s="21" t="str">
        <f>IF(AU7="",NA(),AU7)</f>
        <v>-</v>
      </c>
      <c r="AV6" s="21">
        <f t="shared" ref="AV6:BD6" si="6">IF(AV7="",NA(),AV7)</f>
        <v>313.83</v>
      </c>
      <c r="AW6" s="21">
        <f t="shared" si="6"/>
        <v>494.03</v>
      </c>
      <c r="AX6" s="21">
        <f t="shared" si="6"/>
        <v>329.49</v>
      </c>
      <c r="AY6" s="21">
        <f t="shared" si="6"/>
        <v>464.31</v>
      </c>
      <c r="AZ6" s="21" t="str">
        <f t="shared" si="6"/>
        <v>-</v>
      </c>
      <c r="BA6" s="21">
        <f t="shared" si="6"/>
        <v>125.61</v>
      </c>
      <c r="BB6" s="21">
        <f t="shared" si="6"/>
        <v>67.75</v>
      </c>
      <c r="BC6" s="21">
        <f t="shared" si="6"/>
        <v>150.30000000000001</v>
      </c>
      <c r="BD6" s="21">
        <f t="shared" si="6"/>
        <v>45.1</v>
      </c>
      <c r="BE6" s="20" t="str">
        <f>IF(BE7="","",IF(BE7="-","【-】","【"&amp;SUBSTITUTE(TEXT(BE7,"#,##0.00"),"-","△")&amp;"】"))</f>
        <v>【111.29】</v>
      </c>
      <c r="BF6" s="21" t="str">
        <f>IF(BF7="",NA(),BF7)</f>
        <v>-</v>
      </c>
      <c r="BG6" s="21">
        <f t="shared" ref="BG6:BO6" si="7">IF(BG7="",NA(),BG7)</f>
        <v>601.92999999999995</v>
      </c>
      <c r="BH6" s="21">
        <f t="shared" si="7"/>
        <v>608.20000000000005</v>
      </c>
      <c r="BI6" s="21">
        <f t="shared" si="7"/>
        <v>610.03</v>
      </c>
      <c r="BJ6" s="21">
        <f t="shared" si="7"/>
        <v>537.54</v>
      </c>
      <c r="BK6" s="21" t="str">
        <f t="shared" si="7"/>
        <v>-</v>
      </c>
      <c r="BL6" s="21">
        <f t="shared" si="7"/>
        <v>398.42</v>
      </c>
      <c r="BM6" s="21">
        <f t="shared" si="7"/>
        <v>393.35</v>
      </c>
      <c r="BN6" s="21">
        <f t="shared" si="7"/>
        <v>397.03</v>
      </c>
      <c r="BO6" s="21">
        <f t="shared" si="7"/>
        <v>424.95</v>
      </c>
      <c r="BP6" s="20" t="str">
        <f>IF(BP7="","",IF(BP7="-","【-】","【"&amp;SUBSTITUTE(TEXT(BP7,"#,##0.00"),"-","△")&amp;"】"))</f>
        <v>【349.83】</v>
      </c>
      <c r="BQ6" s="21" t="str">
        <f>IF(BQ7="",NA(),BQ7)</f>
        <v>-</v>
      </c>
      <c r="BR6" s="21">
        <f t="shared" ref="BR6:BZ6" si="8">IF(BR7="",NA(),BR7)</f>
        <v>23.27</v>
      </c>
      <c r="BS6" s="21">
        <f t="shared" si="8"/>
        <v>26.46</v>
      </c>
      <c r="BT6" s="21">
        <f t="shared" si="8"/>
        <v>26.88</v>
      </c>
      <c r="BU6" s="21">
        <f t="shared" si="8"/>
        <v>30.48</v>
      </c>
      <c r="BV6" s="21" t="str">
        <f t="shared" si="8"/>
        <v>-</v>
      </c>
      <c r="BW6" s="21">
        <f t="shared" si="8"/>
        <v>50.7</v>
      </c>
      <c r="BX6" s="21">
        <f t="shared" si="8"/>
        <v>48.13</v>
      </c>
      <c r="BY6" s="21">
        <f t="shared" si="8"/>
        <v>46.58</v>
      </c>
      <c r="BZ6" s="21">
        <f t="shared" si="8"/>
        <v>41.67</v>
      </c>
      <c r="CA6" s="20" t="str">
        <f>IF(CA7="","",IF(CA7="-","【-】","【"&amp;SUBSTITUTE(TEXT(CA7,"#,##0.00"),"-","△")&amp;"】"))</f>
        <v>【53.65】</v>
      </c>
      <c r="CB6" s="21" t="str">
        <f>IF(CB7="",NA(),CB7)</f>
        <v>-</v>
      </c>
      <c r="CC6" s="21">
        <f t="shared" ref="CC6:CK6" si="9">IF(CC7="",NA(),CC7)</f>
        <v>683.72</v>
      </c>
      <c r="CD6" s="21">
        <f t="shared" si="9"/>
        <v>624.01</v>
      </c>
      <c r="CE6" s="21">
        <f t="shared" si="9"/>
        <v>596.59</v>
      </c>
      <c r="CF6" s="21">
        <f t="shared" si="9"/>
        <v>568.22</v>
      </c>
      <c r="CG6" s="21" t="str">
        <f t="shared" si="9"/>
        <v>-</v>
      </c>
      <c r="CH6" s="21">
        <f t="shared" si="9"/>
        <v>289.81</v>
      </c>
      <c r="CI6" s="21">
        <f t="shared" si="9"/>
        <v>301.54000000000002</v>
      </c>
      <c r="CJ6" s="21">
        <f t="shared" si="9"/>
        <v>311.73</v>
      </c>
      <c r="CK6" s="21">
        <f t="shared" si="9"/>
        <v>326.49</v>
      </c>
      <c r="CL6" s="20" t="str">
        <f>IF(CL7="","",IF(CL7="-","【-】","【"&amp;SUBSTITUTE(TEXT(CL7,"#,##0.00"),"-","△")&amp;"】"))</f>
        <v>【307.86】</v>
      </c>
      <c r="CM6" s="21" t="str">
        <f>IF(CM7="",NA(),CM7)</f>
        <v>-</v>
      </c>
      <c r="CN6" s="21">
        <f t="shared" ref="CN6:CV6" si="10">IF(CN7="",NA(),CN7)</f>
        <v>35.01</v>
      </c>
      <c r="CO6" s="21">
        <f t="shared" si="10"/>
        <v>35.659999999999997</v>
      </c>
      <c r="CP6" s="21">
        <f t="shared" si="10"/>
        <v>36.21</v>
      </c>
      <c r="CQ6" s="21">
        <f t="shared" si="10"/>
        <v>36.33</v>
      </c>
      <c r="CR6" s="21" t="str">
        <f t="shared" si="10"/>
        <v>-</v>
      </c>
      <c r="CS6" s="21">
        <f t="shared" si="10"/>
        <v>56.45</v>
      </c>
      <c r="CT6" s="21">
        <f t="shared" si="10"/>
        <v>58.26</v>
      </c>
      <c r="CU6" s="21">
        <f t="shared" si="10"/>
        <v>56.76</v>
      </c>
      <c r="CV6" s="21">
        <f t="shared" si="10"/>
        <v>58.02</v>
      </c>
      <c r="CW6" s="20" t="str">
        <f>IF(CW7="","",IF(CW7="-","【-】","【"&amp;SUBSTITUTE(TEXT(CW7,"#,##0.00"),"-","△")&amp;"】"))</f>
        <v>【54.61】</v>
      </c>
      <c r="CX6" s="21" t="str">
        <f>IF(CX7="",NA(),CX7)</f>
        <v>-</v>
      </c>
      <c r="CY6" s="21">
        <f t="shared" ref="CY6:DG6" si="11">IF(CY7="",NA(),CY7)</f>
        <v>100</v>
      </c>
      <c r="CZ6" s="21">
        <f t="shared" si="11"/>
        <v>100</v>
      </c>
      <c r="DA6" s="21">
        <f t="shared" si="11"/>
        <v>100</v>
      </c>
      <c r="DB6" s="21">
        <f t="shared" si="11"/>
        <v>100</v>
      </c>
      <c r="DC6" s="21" t="str">
        <f t="shared" si="11"/>
        <v>-</v>
      </c>
      <c r="DD6" s="21">
        <f t="shared" si="11"/>
        <v>54.99</v>
      </c>
      <c r="DE6" s="21">
        <f t="shared" si="11"/>
        <v>66.430000000000007</v>
      </c>
      <c r="DF6" s="21">
        <f t="shared" si="11"/>
        <v>66.88</v>
      </c>
      <c r="DG6" s="21">
        <f t="shared" si="11"/>
        <v>63.66</v>
      </c>
      <c r="DH6" s="20" t="str">
        <f>IF(DH7="","",IF(DH7="-","【-】","【"&amp;SUBSTITUTE(TEXT(DH7,"#,##0.00"),"-","△")&amp;"】"))</f>
        <v>【85.31】</v>
      </c>
      <c r="DI6" s="21" t="str">
        <f>IF(DI7="",NA(),DI7)</f>
        <v>-</v>
      </c>
      <c r="DJ6" s="21">
        <f t="shared" ref="DJ6:DR6" si="12">IF(DJ7="",NA(),DJ7)</f>
        <v>3.49</v>
      </c>
      <c r="DK6" s="21">
        <f t="shared" si="12"/>
        <v>6.65</v>
      </c>
      <c r="DL6" s="21">
        <f t="shared" si="12"/>
        <v>9.5500000000000007</v>
      </c>
      <c r="DM6" s="21">
        <f t="shared" si="12"/>
        <v>12.67</v>
      </c>
      <c r="DN6" s="21" t="str">
        <f t="shared" si="12"/>
        <v>-</v>
      </c>
      <c r="DO6" s="21">
        <f t="shared" si="12"/>
        <v>15.4</v>
      </c>
      <c r="DP6" s="21">
        <f t="shared" si="12"/>
        <v>16.28</v>
      </c>
      <c r="DQ6" s="21">
        <f t="shared" si="12"/>
        <v>16.75</v>
      </c>
      <c r="DR6" s="21">
        <f t="shared" si="12"/>
        <v>19.34</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2023</v>
      </c>
      <c r="C7" s="23">
        <v>134015</v>
      </c>
      <c r="D7" s="23">
        <v>46</v>
      </c>
      <c r="E7" s="23">
        <v>18</v>
      </c>
      <c r="F7" s="23">
        <v>0</v>
      </c>
      <c r="G7" s="23">
        <v>0</v>
      </c>
      <c r="H7" s="23" t="s">
        <v>96</v>
      </c>
      <c r="I7" s="23" t="s">
        <v>97</v>
      </c>
      <c r="J7" s="23" t="s">
        <v>98</v>
      </c>
      <c r="K7" s="23" t="s">
        <v>99</v>
      </c>
      <c r="L7" s="23" t="s">
        <v>100</v>
      </c>
      <c r="M7" s="23" t="s">
        <v>101</v>
      </c>
      <c r="N7" s="24" t="s">
        <v>102</v>
      </c>
      <c r="O7" s="24">
        <v>68.599999999999994</v>
      </c>
      <c r="P7" s="24">
        <v>12.87</v>
      </c>
      <c r="Q7" s="24">
        <v>100</v>
      </c>
      <c r="R7" s="24">
        <v>2860</v>
      </c>
      <c r="S7" s="24">
        <v>6968</v>
      </c>
      <c r="T7" s="24">
        <v>72.239999999999995</v>
      </c>
      <c r="U7" s="24">
        <v>96.46</v>
      </c>
      <c r="V7" s="24">
        <v>872</v>
      </c>
      <c r="W7" s="24">
        <v>69.11</v>
      </c>
      <c r="X7" s="24">
        <v>12.62</v>
      </c>
      <c r="Y7" s="24" t="s">
        <v>102</v>
      </c>
      <c r="Z7" s="24">
        <v>94.33</v>
      </c>
      <c r="AA7" s="24">
        <v>93.55</v>
      </c>
      <c r="AB7" s="24">
        <v>95.34</v>
      </c>
      <c r="AC7" s="24">
        <v>92.65</v>
      </c>
      <c r="AD7" s="24" t="s">
        <v>102</v>
      </c>
      <c r="AE7" s="24">
        <v>95.33</v>
      </c>
      <c r="AF7" s="24">
        <v>92.17</v>
      </c>
      <c r="AG7" s="24">
        <v>101.83</v>
      </c>
      <c r="AH7" s="24">
        <v>95.1</v>
      </c>
      <c r="AI7" s="24">
        <v>96.62</v>
      </c>
      <c r="AJ7" s="24" t="s">
        <v>102</v>
      </c>
      <c r="AK7" s="24">
        <v>30.24</v>
      </c>
      <c r="AL7" s="24">
        <v>59.84</v>
      </c>
      <c r="AM7" s="24">
        <v>79.040000000000006</v>
      </c>
      <c r="AN7" s="24">
        <v>100.51</v>
      </c>
      <c r="AO7" s="24" t="s">
        <v>102</v>
      </c>
      <c r="AP7" s="24">
        <v>162.82</v>
      </c>
      <c r="AQ7" s="24">
        <v>193.62</v>
      </c>
      <c r="AR7" s="24">
        <v>44.51</v>
      </c>
      <c r="AS7" s="24">
        <v>225.85</v>
      </c>
      <c r="AT7" s="24">
        <v>111.69</v>
      </c>
      <c r="AU7" s="24" t="s">
        <v>102</v>
      </c>
      <c r="AV7" s="24">
        <v>313.83</v>
      </c>
      <c r="AW7" s="24">
        <v>494.03</v>
      </c>
      <c r="AX7" s="24">
        <v>329.49</v>
      </c>
      <c r="AY7" s="24">
        <v>464.31</v>
      </c>
      <c r="AZ7" s="24" t="s">
        <v>102</v>
      </c>
      <c r="BA7" s="24">
        <v>125.61</v>
      </c>
      <c r="BB7" s="24">
        <v>67.75</v>
      </c>
      <c r="BC7" s="24">
        <v>150.30000000000001</v>
      </c>
      <c r="BD7" s="24">
        <v>45.1</v>
      </c>
      <c r="BE7" s="24">
        <v>111.29</v>
      </c>
      <c r="BF7" s="24" t="s">
        <v>102</v>
      </c>
      <c r="BG7" s="24">
        <v>601.92999999999995</v>
      </c>
      <c r="BH7" s="24">
        <v>608.20000000000005</v>
      </c>
      <c r="BI7" s="24">
        <v>610.03</v>
      </c>
      <c r="BJ7" s="24">
        <v>537.54</v>
      </c>
      <c r="BK7" s="24" t="s">
        <v>102</v>
      </c>
      <c r="BL7" s="24">
        <v>398.42</v>
      </c>
      <c r="BM7" s="24">
        <v>393.35</v>
      </c>
      <c r="BN7" s="24">
        <v>397.03</v>
      </c>
      <c r="BO7" s="24">
        <v>424.95</v>
      </c>
      <c r="BP7" s="24">
        <v>349.83</v>
      </c>
      <c r="BQ7" s="24" t="s">
        <v>102</v>
      </c>
      <c r="BR7" s="24">
        <v>23.27</v>
      </c>
      <c r="BS7" s="24">
        <v>26.46</v>
      </c>
      <c r="BT7" s="24">
        <v>26.88</v>
      </c>
      <c r="BU7" s="24">
        <v>30.48</v>
      </c>
      <c r="BV7" s="24" t="s">
        <v>102</v>
      </c>
      <c r="BW7" s="24">
        <v>50.7</v>
      </c>
      <c r="BX7" s="24">
        <v>48.13</v>
      </c>
      <c r="BY7" s="24">
        <v>46.58</v>
      </c>
      <c r="BZ7" s="24">
        <v>41.67</v>
      </c>
      <c r="CA7" s="24">
        <v>53.65</v>
      </c>
      <c r="CB7" s="24" t="s">
        <v>102</v>
      </c>
      <c r="CC7" s="24">
        <v>683.72</v>
      </c>
      <c r="CD7" s="24">
        <v>624.01</v>
      </c>
      <c r="CE7" s="24">
        <v>596.59</v>
      </c>
      <c r="CF7" s="24">
        <v>568.22</v>
      </c>
      <c r="CG7" s="24" t="s">
        <v>102</v>
      </c>
      <c r="CH7" s="24">
        <v>289.81</v>
      </c>
      <c r="CI7" s="24">
        <v>301.54000000000002</v>
      </c>
      <c r="CJ7" s="24">
        <v>311.73</v>
      </c>
      <c r="CK7" s="24">
        <v>326.49</v>
      </c>
      <c r="CL7" s="24">
        <v>307.86</v>
      </c>
      <c r="CM7" s="24" t="s">
        <v>102</v>
      </c>
      <c r="CN7" s="24">
        <v>35.01</v>
      </c>
      <c r="CO7" s="24">
        <v>35.659999999999997</v>
      </c>
      <c r="CP7" s="24">
        <v>36.21</v>
      </c>
      <c r="CQ7" s="24">
        <v>36.33</v>
      </c>
      <c r="CR7" s="24" t="s">
        <v>102</v>
      </c>
      <c r="CS7" s="24">
        <v>56.45</v>
      </c>
      <c r="CT7" s="24">
        <v>58.26</v>
      </c>
      <c r="CU7" s="24">
        <v>56.76</v>
      </c>
      <c r="CV7" s="24">
        <v>58.02</v>
      </c>
      <c r="CW7" s="24">
        <v>54.61</v>
      </c>
      <c r="CX7" s="24" t="s">
        <v>102</v>
      </c>
      <c r="CY7" s="24">
        <v>100</v>
      </c>
      <c r="CZ7" s="24">
        <v>100</v>
      </c>
      <c r="DA7" s="24">
        <v>100</v>
      </c>
      <c r="DB7" s="24">
        <v>100</v>
      </c>
      <c r="DC7" s="24" t="s">
        <v>102</v>
      </c>
      <c r="DD7" s="24">
        <v>54.99</v>
      </c>
      <c r="DE7" s="24">
        <v>66.430000000000007</v>
      </c>
      <c r="DF7" s="24">
        <v>66.88</v>
      </c>
      <c r="DG7" s="24">
        <v>63.66</v>
      </c>
      <c r="DH7" s="24">
        <v>85.31</v>
      </c>
      <c r="DI7" s="24" t="s">
        <v>102</v>
      </c>
      <c r="DJ7" s="24">
        <v>3.49</v>
      </c>
      <c r="DK7" s="24">
        <v>6.65</v>
      </c>
      <c r="DL7" s="24">
        <v>9.5500000000000007</v>
      </c>
      <c r="DM7" s="24">
        <v>12.67</v>
      </c>
      <c r="DN7" s="24" t="s">
        <v>102</v>
      </c>
      <c r="DO7" s="24">
        <v>15.4</v>
      </c>
      <c r="DP7" s="24">
        <v>16.28</v>
      </c>
      <c r="DQ7" s="24">
        <v>16.75</v>
      </c>
      <c r="DR7" s="24">
        <v>19.34</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岡野 豊広</cp:lastModifiedBy>
  <cp:lastPrinted>2025-02-03T05:46:26Z</cp:lastPrinted>
  <dcterms:created xsi:type="dcterms:W3CDTF">2025-01-24T07:24:12Z</dcterms:created>
  <dcterms:modified xsi:type="dcterms:W3CDTF">2025-02-03T05:46:27Z</dcterms:modified>
  <cp:category/>
</cp:coreProperties>
</file>