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0530000財政課\各種調査に対する回答\R2各種調査に対する回答\庁外調査\01_東京都\030112_【都区政課】（0128〆）公営企業に係る経営比較分析表(令和元年度決算)の分析等について\03_作成\"/>
    </mc:Choice>
  </mc:AlternateContent>
  <workbookProtection workbookAlgorithmName="SHA-512" workbookHashValue="lOBsdIQd9vpUMiQ0bBFkC1M/HSQJobED74FCqrwXBCbqVUpPXMpVAcNMRcxwisQ2jVWf/6qb6xP76JOyhAzvTg==" workbookSaltValue="lMVMInAzAfC0PWApvzlBHA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A51" i="4"/>
  <c r="MI76" i="4"/>
  <c r="MA30" i="4"/>
  <c r="HJ51" i="4"/>
  <c r="CS51" i="4"/>
  <c r="IT76" i="4"/>
  <c r="HJ30" i="4"/>
  <c r="CS30" i="4"/>
  <c r="C11" i="5"/>
  <c r="D11" i="5"/>
  <c r="E11" i="5"/>
  <c r="B11" i="5"/>
  <c r="BZ30" i="4" l="1"/>
  <c r="LH51" i="4"/>
  <c r="GQ51" i="4"/>
  <c r="LT76" i="4"/>
  <c r="IE76" i="4"/>
  <c r="BZ51" i="4"/>
  <c r="GQ30" i="4"/>
  <c r="BK76" i="4"/>
  <c r="LH30" i="4"/>
  <c r="HP76" i="4"/>
  <c r="BG30" i="4"/>
  <c r="AV76" i="4"/>
  <c r="KO51" i="4"/>
  <c r="LE76" i="4"/>
  <c r="FX51" i="4"/>
  <c r="KO30" i="4"/>
  <c r="BG51" i="4"/>
  <c r="FX30" i="4"/>
  <c r="KP76" i="4"/>
  <c r="FE51" i="4"/>
  <c r="JV30" i="4"/>
  <c r="HA76" i="4"/>
  <c r="AN51" i="4"/>
  <c r="AN30" i="4"/>
  <c r="AG76" i="4"/>
  <c r="JV51" i="4"/>
  <c r="FE30" i="4"/>
  <c r="EL30" i="4"/>
  <c r="JC30" i="4"/>
  <c r="GL76" i="4"/>
  <c r="U51" i="4"/>
  <c r="U30" i="4"/>
  <c r="R76" i="4"/>
  <c r="JC51" i="4"/>
  <c r="KA76" i="4"/>
  <c r="EL51" i="4"/>
</calcChain>
</file>

<file path=xl/sharedStrings.xml><?xml version="1.0" encoding="utf-8"?>
<sst xmlns="http://schemas.openxmlformats.org/spreadsheetml/2006/main" count="278" uniqueCount="127">
  <si>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</si>
  <si>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</si>
  <si>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</si>
  <si>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</si>
  <si>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</si>
  <si>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</si>
  <si>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</si>
  <si>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</si>
  <si>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</si>
  <si>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</si>
  <si>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</si>
  <si>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</si>
  <si>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</si>
  <si>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</si>
  <si>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</si>
  <si>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</si>
  <si>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</si>
  <si>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</si>
  <si>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</si>
  <si>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</si>
  <si>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</si>
  <si>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</si>
  <si>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</si>
  <si>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</si>
  <si>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</si>
  <si>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</si>
  <si>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</si>
  <si>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</si>
  <si>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</si>
  <si>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</si>
  <si>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</si>
  <si>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</si>
  <si>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</si>
  <si>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</si>
  <si>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</si>
  <si>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</si>
  <si>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</si>
  <si>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</si>
  <si>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</si>
  <si>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</si>
  <si>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</si>
  <si>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</si>
  <si>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</si>
  <si>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</si>
  <si>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</si>
  <si>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</si>
  <si>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</si>
  <si>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</si>
  <si>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</si>
  <si>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</si>
  <si>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</si>
  <si>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</si>
  <si>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</si>
  <si>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</si>
  <si>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</si>
  <si>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</si>
  <si>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</si>
  <si>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</si>
  <si>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</si>
  <si>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</si>
  <si>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</si>
  <si>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</si>
  <si>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</si>
  <si>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</si>
  <si>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</si>
  <si>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</si>
  <si>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</si>
  <si>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</si>
  <si>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</si>
  <si>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</si>
  <si>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</si>
  <si>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</si>
  <si>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</si>
  <si>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</si>
  <si>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</si>
  <si>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</si>
  <si>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</si>
  <si>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</si>
  <si>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</si>
  <si>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</si>
  <si>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</si>
  <si>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</si>
  <si>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</si>
  <si>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</si>
  <si>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</si>
  <si>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</si>
  <si>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</si>
  <si>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</si>
  <si>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</si>
  <si>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</si>
  <si>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</si>
  <si>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</si>
  <si>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</si>
  <si>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</si>
  <si>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</si>
  <si>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</si>
  <si>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</si>
  <si>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</si>
  <si>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</si>
  <si>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</si>
  <si>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</si>
  <si>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</si>
  <si>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</si>
  <si>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</si>
  <si>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</si>
  <si>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東京都　北区</t>
  </si>
  <si>
    <t>赤羽駅西口駐車場</t>
  </si>
  <si>
    <t>法非適用</t>
  </si>
  <si>
    <t>駐車場整備事業</t>
  </si>
  <si>
    <t>-</t>
  </si>
  <si>
    <t>Ａ１Ｂ１</t>
  </si>
  <si>
    <t>非設置</t>
  </si>
  <si>
    <t>該当数値なし</t>
  </si>
  <si>
    <t>附置義務駐車施設</t>
  </si>
  <si>
    <t>立体式</t>
  </si>
  <si>
    <t>商業施設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</si>
  <si>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</si>
  <si>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</si>
  <si>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</si>
  <si>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</si>
  <si>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</si>
  <si>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</si>
  <si>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</si>
  <si>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該当数値なし</t>
    <phoneticPr fontId="5"/>
  </si>
  <si>
    <t>本区の駐車場事業は、北区まちづくり公社の解散に伴い、平成26年1月より開始した。平成27年4月からは指定管理者制度を導入しており、民間のノウハウを活かしたサービスの提供等により、各指標はいずれも高い水準で推移している。引き続き健全な経営状況を維持しつつ、利用者の利便性向上に努めていく。</t>
    <phoneticPr fontId="5"/>
  </si>
  <si>
    <t>⑪稼働率については、令和元年度は203.1％と前年度から10.7ポイント上昇したことに加え、依然として類似施設平均値を大きく上回っている。</t>
    <rPh sb="10" eb="12">
      <t>レイワ</t>
    </rPh>
    <rPh sb="12" eb="13">
      <t>ガン</t>
    </rPh>
    <phoneticPr fontId="5"/>
  </si>
  <si>
    <t>①収益的収支比率は、令和元年度は218.9％となり、前年度から1.8ポイント減少した。②他会計補助金比率③駐車台数一台当たりの他会計補助金額は、令和元年度も引き続き一般会計からの繰入がなかったため、0となっている。④売上高GOP比率は、令和元年度は54.3％となり、前年度から0.4ポイント減少した。⑤EBITDAは、令和元年度は137,163千円となり、前年度から9,667千円減少した。</t>
    <rPh sb="10" eb="12">
      <t>レイワ</t>
    </rPh>
    <rPh sb="12" eb="13">
      <t>ガン</t>
    </rPh>
    <rPh sb="38" eb="40">
      <t>ゲンショウ</t>
    </rPh>
    <rPh sb="72" eb="74">
      <t>レイワ</t>
    </rPh>
    <rPh sb="74" eb="75">
      <t>ガン</t>
    </rPh>
    <rPh sb="118" eb="120">
      <t>レイワ</t>
    </rPh>
    <rPh sb="120" eb="121">
      <t>ガン</t>
    </rPh>
    <rPh sb="145" eb="147">
      <t>ゲンショウ</t>
    </rPh>
    <rPh sb="159" eb="161">
      <t>レイワ</t>
    </rPh>
    <rPh sb="161" eb="162">
      <t>ガン</t>
    </rPh>
    <rPh sb="190" eb="192">
      <t>ゲンショウ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</si>
</sst>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188.9</c:v>
                </c:pt>
                <c:pt idx="1">
                  <c:v>190.4</c:v>
                </c:pt>
                <c:pt idx="2">
                  <c:v>202.3</c:v>
                </c:pt>
                <c:pt idx="3">
                  <c:v>220.7</c:v>
                </c:pt>
                <c:pt idx="4">
                  <c:v>218.9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73-4ACB-95DF-C175CD82A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218.5</c:v>
                </c:pt>
                <c:pt idx="1">
                  <c:v>151.19999999999999</c:v>
                </c:pt>
                <c:pt idx="2">
                  <c:v>212.4</c:v>
                </c:pt>
                <c:pt idx="3">
                  <c:v>243</c:v>
                </c:pt>
                <c:pt idx="4">
                  <c:v>218.2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73-4ACB-95DF-C175CD82A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28-42FE-AD70-836802A17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280</c:v>
                </c:pt>
                <c:pt idx="1">
                  <c:v>239.6</c:v>
                </c:pt>
                <c:pt idx="2">
                  <c:v>224.1</c:v>
                </c:pt>
                <c:pt idx="3">
                  <c:v>152.5</c:v>
                </c:pt>
                <c:pt idx="4">
                  <c:v>1239.2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28-42FE-AD70-836802A17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CC7-4405-BDF3-0D2DFFBAC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C7-4405-BDF3-0D2DFFBAC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466-4364-8946-187563D88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66-4364-8946-187563D88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DB-4751-B708-3AD80C0F7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4.7</c:v>
                </c:pt>
                <c:pt idx="1">
                  <c:v>4</c:v>
                </c:pt>
                <c:pt idx="2">
                  <c:v>2.4</c:v>
                </c:pt>
                <c:pt idx="3">
                  <c:v>2.2999999999999998</c:v>
                </c:pt>
                <c:pt idx="4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DB-4751-B708-3AD80C0F7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AD-4730-BE35-7753EB622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46</c:v>
                </c:pt>
                <c:pt idx="1">
                  <c:v>39</c:v>
                </c:pt>
                <c:pt idx="2">
                  <c:v>25</c:v>
                </c:pt>
                <c:pt idx="3">
                  <c:v>23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AD-4730-BE35-7753EB622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189.1</c:v>
                </c:pt>
                <c:pt idx="1">
                  <c:v>184.2</c:v>
                </c:pt>
                <c:pt idx="2">
                  <c:v>192.9</c:v>
                </c:pt>
                <c:pt idx="3">
                  <c:v>192.4</c:v>
                </c:pt>
                <c:pt idx="4">
                  <c:v>203.1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E-49DA-9BD6-1BF9EEC7C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138.9</c:v>
                </c:pt>
                <c:pt idx="1">
                  <c:v>139.69999999999999</c:v>
                </c:pt>
                <c:pt idx="2">
                  <c:v>139.30000000000001</c:v>
                </c:pt>
                <c:pt idx="3">
                  <c:v>135.30000000000001</c:v>
                </c:pt>
                <c:pt idx="4">
                  <c:v>127.7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EE-49DA-9BD6-1BF9EEC7C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47.1</c:v>
                </c:pt>
                <c:pt idx="1">
                  <c:v>47.5</c:v>
                </c:pt>
                <c:pt idx="2">
                  <c:v>50.6</c:v>
                </c:pt>
                <c:pt idx="3">
                  <c:v>54.7</c:v>
                </c:pt>
                <c:pt idx="4">
                  <c:v>54.3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CB-4ECC-B943-14B517428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33.200000000000003</c:v>
                </c:pt>
                <c:pt idx="1">
                  <c:v>29.6</c:v>
                </c:pt>
                <c:pt idx="2">
                  <c:v>29.2</c:v>
                </c:pt>
                <c:pt idx="3">
                  <c:v>30.4</c:v>
                </c:pt>
                <c:pt idx="4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CB-4ECC-B943-14B517428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103159</c:v>
                </c:pt>
                <c:pt idx="1">
                  <c:v>95475</c:v>
                </c:pt>
                <c:pt idx="2">
                  <c:v>109382</c:v>
                </c:pt>
                <c:pt idx="3">
                  <c:v>127496</c:v>
                </c:pt>
                <c:pt idx="4">
                  <c:v>137163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44-47F7-9B01-11C0F5637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37496</c:v>
                </c:pt>
                <c:pt idx="1">
                  <c:v>31888</c:v>
                </c:pt>
                <c:pt idx="2">
                  <c:v>13314</c:v>
                </c:pt>
                <c:pt idx="3">
                  <c:v>28825</c:v>
                </c:pt>
                <c:pt idx="4">
                  <c:v>26838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44-47F7-9B01-11C0F5637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C5" zoomScaleNormal="100" zoomScaleSheetLayoutView="70" workbookViewId="0">
      <selection activeCell="ND31" sqref="ND31:NR31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
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
データ!H6&amp;"　"&amp;データ!I6</f>
        <v>
東京都北区　赤羽駅西口駐車場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3" t="s">
        <v>
1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5"/>
      <c r="AQ7" s="133" t="s">
        <v>
2</v>
      </c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5"/>
      <c r="CF7" s="133" t="s">
        <v>
3</v>
      </c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4"/>
      <c r="DT7" s="135"/>
      <c r="DU7" s="139" t="s">
        <v>
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6" t="s">
        <v>
5</v>
      </c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6"/>
      <c r="FZ7" s="136"/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6" t="s">
        <v>
6</v>
      </c>
      <c r="HY7" s="136"/>
      <c r="HZ7" s="136"/>
      <c r="IA7" s="136"/>
      <c r="IB7" s="136"/>
      <c r="IC7" s="136"/>
      <c r="ID7" s="136"/>
      <c r="IE7" s="136"/>
      <c r="IF7" s="136"/>
      <c r="IG7" s="136"/>
      <c r="IH7" s="136"/>
      <c r="II7" s="136"/>
      <c r="IJ7" s="136"/>
      <c r="IK7" s="136"/>
      <c r="IL7" s="136"/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6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 t="s">
        <v>
7</v>
      </c>
      <c r="JR7" s="136"/>
      <c r="JS7" s="136"/>
      <c r="JT7" s="136"/>
      <c r="JU7" s="136"/>
      <c r="JV7" s="136"/>
      <c r="JW7" s="136"/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6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6"/>
      <c r="LC7" s="136"/>
      <c r="LD7" s="136"/>
      <c r="LE7" s="136"/>
      <c r="LF7" s="136"/>
      <c r="LG7" s="136"/>
      <c r="LH7" s="136"/>
      <c r="LI7" s="136"/>
      <c r="LJ7" s="136" t="s">
        <v>
8</v>
      </c>
      <c r="LK7" s="136"/>
      <c r="LL7" s="136"/>
      <c r="LM7" s="136"/>
      <c r="LN7" s="136"/>
      <c r="LO7" s="136"/>
      <c r="LP7" s="136"/>
      <c r="LQ7" s="136"/>
      <c r="LR7" s="136"/>
      <c r="LS7" s="136"/>
      <c r="LT7" s="136"/>
      <c r="LU7" s="136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6"/>
      <c r="ML7" s="136"/>
      <c r="MM7" s="136"/>
      <c r="MN7" s="136"/>
      <c r="MO7" s="136"/>
      <c r="MP7" s="136"/>
      <c r="MQ7" s="136"/>
      <c r="MR7" s="136"/>
      <c r="MS7" s="136"/>
      <c r="MT7" s="136"/>
      <c r="MU7" s="136"/>
      <c r="MV7" s="136"/>
      <c r="MW7" s="136"/>
      <c r="MX7" s="136"/>
      <c r="MY7" s="136"/>
      <c r="MZ7" s="136"/>
      <c r="NA7" s="136"/>
      <c r="NB7" s="136"/>
      <c r="NC7" s="3"/>
      <c r="ND7" s="6" t="s">
        <v>
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4" t="str">
        <f>
データ!J7</f>
        <v>
法非適用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6"/>
      <c r="AQ8" s="124" t="str">
        <f>
データ!K7</f>
        <v>
駐車場整備事業</v>
      </c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6"/>
      <c r="CF8" s="124" t="str">
        <f>
データ!L7</f>
        <v>
-</v>
      </c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6"/>
      <c r="DU8" s="128" t="str">
        <f>
データ!M7</f>
        <v>
Ａ１Ｂ１</v>
      </c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 t="str">
        <f>
データ!N7</f>
        <v>
非設置</v>
      </c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8" t="str">
        <f>
データ!S7</f>
        <v>
商業施設</v>
      </c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  <c r="IW8" s="128"/>
      <c r="IX8" s="128"/>
      <c r="IY8" s="128"/>
      <c r="IZ8" s="128"/>
      <c r="JA8" s="128"/>
      <c r="JB8" s="128"/>
      <c r="JC8" s="128"/>
      <c r="JD8" s="128"/>
      <c r="JE8" s="128"/>
      <c r="JF8" s="128"/>
      <c r="JG8" s="128"/>
      <c r="JH8" s="128"/>
      <c r="JI8" s="128"/>
      <c r="JJ8" s="128"/>
      <c r="JK8" s="128"/>
      <c r="JL8" s="128"/>
      <c r="JM8" s="128"/>
      <c r="JN8" s="128"/>
      <c r="JO8" s="128"/>
      <c r="JP8" s="128"/>
      <c r="JQ8" s="128" t="str">
        <f>
データ!T7</f>
        <v>
無</v>
      </c>
      <c r="JR8" s="128"/>
      <c r="JS8" s="128"/>
      <c r="JT8" s="128"/>
      <c r="JU8" s="128"/>
      <c r="JV8" s="128"/>
      <c r="JW8" s="128"/>
      <c r="JX8" s="128"/>
      <c r="JY8" s="128"/>
      <c r="JZ8" s="128"/>
      <c r="KA8" s="128"/>
      <c r="KB8" s="128"/>
      <c r="KC8" s="128"/>
      <c r="KD8" s="128"/>
      <c r="KE8" s="128"/>
      <c r="KF8" s="128"/>
      <c r="KG8" s="128"/>
      <c r="KH8" s="128"/>
      <c r="KI8" s="128"/>
      <c r="KJ8" s="128"/>
      <c r="KK8" s="128"/>
      <c r="KL8" s="128"/>
      <c r="KM8" s="128"/>
      <c r="KN8" s="128"/>
      <c r="KO8" s="128"/>
      <c r="KP8" s="128"/>
      <c r="KQ8" s="128"/>
      <c r="KR8" s="128"/>
      <c r="KS8" s="128"/>
      <c r="KT8" s="128"/>
      <c r="KU8" s="128"/>
      <c r="KV8" s="128"/>
      <c r="KW8" s="128"/>
      <c r="KX8" s="128"/>
      <c r="KY8" s="128"/>
      <c r="KZ8" s="128"/>
      <c r="LA8" s="128"/>
      <c r="LB8" s="128"/>
      <c r="LC8" s="128"/>
      <c r="LD8" s="128"/>
      <c r="LE8" s="128"/>
      <c r="LF8" s="128"/>
      <c r="LG8" s="128"/>
      <c r="LH8" s="128"/>
      <c r="LI8" s="128"/>
      <c r="LJ8" s="127">
        <f>
データ!U7</f>
        <v>
12648</v>
      </c>
      <c r="LK8" s="127"/>
      <c r="LL8" s="127"/>
      <c r="LM8" s="127"/>
      <c r="LN8" s="127"/>
      <c r="LO8" s="127"/>
      <c r="LP8" s="127"/>
      <c r="LQ8" s="127"/>
      <c r="LR8" s="127"/>
      <c r="LS8" s="127"/>
      <c r="LT8" s="127"/>
      <c r="LU8" s="127"/>
      <c r="LV8" s="127"/>
      <c r="LW8" s="127"/>
      <c r="LX8" s="127"/>
      <c r="LY8" s="127"/>
      <c r="LZ8" s="127"/>
      <c r="MA8" s="127"/>
      <c r="MB8" s="127"/>
      <c r="MC8" s="127"/>
      <c r="MD8" s="127"/>
      <c r="ME8" s="127"/>
      <c r="MF8" s="127"/>
      <c r="MG8" s="127"/>
      <c r="MH8" s="127"/>
      <c r="MI8" s="127"/>
      <c r="MJ8" s="127"/>
      <c r="MK8" s="127"/>
      <c r="ML8" s="127"/>
      <c r="MM8" s="127"/>
      <c r="MN8" s="127"/>
      <c r="MO8" s="127"/>
      <c r="MP8" s="127"/>
      <c r="MQ8" s="127"/>
      <c r="MR8" s="127"/>
      <c r="MS8" s="127"/>
      <c r="MT8" s="127"/>
      <c r="MU8" s="127"/>
      <c r="MV8" s="127"/>
      <c r="MW8" s="127"/>
      <c r="MX8" s="127"/>
      <c r="MY8" s="127"/>
      <c r="MZ8" s="127"/>
      <c r="NA8" s="127"/>
      <c r="NB8" s="127"/>
      <c r="NC8" s="3"/>
      <c r="ND8" s="131" t="s">
        <v>
10</v>
      </c>
      <c r="NE8" s="132"/>
      <c r="NF8" s="9" t="s">
        <v>
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3" t="s">
        <v>
12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5"/>
      <c r="AQ9" s="133" t="s">
        <v>
13</v>
      </c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5"/>
      <c r="CF9" s="133" t="s">
        <v>
14</v>
      </c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5"/>
      <c r="DU9" s="136" t="s">
        <v>
15</v>
      </c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6" t="s">
        <v>
16</v>
      </c>
      <c r="HY9" s="136"/>
      <c r="HZ9" s="136"/>
      <c r="IA9" s="136"/>
      <c r="IB9" s="136"/>
      <c r="IC9" s="136"/>
      <c r="ID9" s="136"/>
      <c r="IE9" s="136"/>
      <c r="IF9" s="136"/>
      <c r="IG9" s="136"/>
      <c r="IH9" s="136"/>
      <c r="II9" s="136"/>
      <c r="IJ9" s="136"/>
      <c r="IK9" s="136"/>
      <c r="IL9" s="136"/>
      <c r="IM9" s="136"/>
      <c r="IN9" s="136"/>
      <c r="IO9" s="136"/>
      <c r="IP9" s="136"/>
      <c r="IQ9" s="136"/>
      <c r="IR9" s="136"/>
      <c r="IS9" s="136"/>
      <c r="IT9" s="136"/>
      <c r="IU9" s="136"/>
      <c r="IV9" s="136"/>
      <c r="IW9" s="136"/>
      <c r="IX9" s="136"/>
      <c r="IY9" s="136"/>
      <c r="IZ9" s="136"/>
      <c r="JA9" s="136"/>
      <c r="JB9" s="136"/>
      <c r="JC9" s="136"/>
      <c r="JD9" s="136"/>
      <c r="JE9" s="136"/>
      <c r="JF9" s="136"/>
      <c r="JG9" s="136"/>
      <c r="JH9" s="136"/>
      <c r="JI9" s="136"/>
      <c r="JJ9" s="136"/>
      <c r="JK9" s="136"/>
      <c r="JL9" s="136"/>
      <c r="JM9" s="136"/>
      <c r="JN9" s="136"/>
      <c r="JO9" s="136"/>
      <c r="JP9" s="136"/>
      <c r="JQ9" s="136" t="s">
        <v>
17</v>
      </c>
      <c r="JR9" s="136"/>
      <c r="JS9" s="136"/>
      <c r="JT9" s="136"/>
      <c r="JU9" s="136"/>
      <c r="JV9" s="136"/>
      <c r="JW9" s="136"/>
      <c r="JX9" s="136"/>
      <c r="JY9" s="136"/>
      <c r="JZ9" s="136"/>
      <c r="KA9" s="136"/>
      <c r="KB9" s="136"/>
      <c r="KC9" s="136"/>
      <c r="KD9" s="136"/>
      <c r="KE9" s="136"/>
      <c r="KF9" s="136"/>
      <c r="KG9" s="136"/>
      <c r="KH9" s="136"/>
      <c r="KI9" s="136"/>
      <c r="KJ9" s="136"/>
      <c r="KK9" s="136"/>
      <c r="KL9" s="136"/>
      <c r="KM9" s="136"/>
      <c r="KN9" s="136"/>
      <c r="KO9" s="136"/>
      <c r="KP9" s="136"/>
      <c r="KQ9" s="136"/>
      <c r="KR9" s="136"/>
      <c r="KS9" s="136"/>
      <c r="KT9" s="136"/>
      <c r="KU9" s="136"/>
      <c r="KV9" s="136"/>
      <c r="KW9" s="136"/>
      <c r="KX9" s="136"/>
      <c r="KY9" s="136"/>
      <c r="KZ9" s="136"/>
      <c r="LA9" s="136"/>
      <c r="LB9" s="136"/>
      <c r="LC9" s="136"/>
      <c r="LD9" s="136"/>
      <c r="LE9" s="136"/>
      <c r="LF9" s="136"/>
      <c r="LG9" s="136"/>
      <c r="LH9" s="136"/>
      <c r="LI9" s="136"/>
      <c r="LJ9" s="136" t="s">
        <v>
18</v>
      </c>
      <c r="LK9" s="136"/>
      <c r="LL9" s="136"/>
      <c r="LM9" s="136"/>
      <c r="LN9" s="136"/>
      <c r="LO9" s="136"/>
      <c r="LP9" s="136"/>
      <c r="LQ9" s="136"/>
      <c r="LR9" s="136"/>
      <c r="LS9" s="136"/>
      <c r="LT9" s="136"/>
      <c r="LU9" s="136"/>
      <c r="LV9" s="136"/>
      <c r="LW9" s="136"/>
      <c r="LX9" s="136"/>
      <c r="LY9" s="136"/>
      <c r="LZ9" s="136"/>
      <c r="MA9" s="136"/>
      <c r="MB9" s="136"/>
      <c r="MC9" s="136"/>
      <c r="MD9" s="136"/>
      <c r="ME9" s="136"/>
      <c r="MF9" s="136"/>
      <c r="MG9" s="136"/>
      <c r="MH9" s="136"/>
      <c r="MI9" s="136"/>
      <c r="MJ9" s="136"/>
      <c r="MK9" s="136"/>
      <c r="ML9" s="136"/>
      <c r="MM9" s="136"/>
      <c r="MN9" s="136"/>
      <c r="MO9" s="136"/>
      <c r="MP9" s="136"/>
      <c r="MQ9" s="136"/>
      <c r="MR9" s="136"/>
      <c r="MS9" s="136"/>
      <c r="MT9" s="136"/>
      <c r="MU9" s="136"/>
      <c r="MV9" s="136"/>
      <c r="MW9" s="136"/>
      <c r="MX9" s="136"/>
      <c r="MY9" s="136"/>
      <c r="MZ9" s="136"/>
      <c r="NA9" s="136"/>
      <c r="NB9" s="136"/>
      <c r="NC9" s="3"/>
      <c r="ND9" s="116" t="s">
        <v>
19</v>
      </c>
      <c r="NE9" s="117"/>
      <c r="NF9" s="12" t="s">
        <v>
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8" t="str">
        <f>
データ!O7</f>
        <v>
該当数値なし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20"/>
      <c r="AQ10" s="121" t="s">
        <v>
113</v>
      </c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3"/>
      <c r="CF10" s="124" t="str">
        <f>
データ!Q7</f>
        <v>
立体式</v>
      </c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6"/>
      <c r="DU10" s="127">
        <f>
データ!R7</f>
        <v>
24</v>
      </c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  <c r="EF10" s="127"/>
      <c r="EG10" s="127"/>
      <c r="EH10" s="127"/>
      <c r="EI10" s="127"/>
      <c r="EJ10" s="127"/>
      <c r="EK10" s="127"/>
      <c r="EL10" s="127"/>
      <c r="EM10" s="127"/>
      <c r="EN10" s="127"/>
      <c r="EO10" s="127"/>
      <c r="EP10" s="127"/>
      <c r="EQ10" s="127"/>
      <c r="ER10" s="127"/>
      <c r="ES10" s="127"/>
      <c r="ET10" s="127"/>
      <c r="EU10" s="127"/>
      <c r="EV10" s="127"/>
      <c r="EW10" s="127"/>
      <c r="EX10" s="127"/>
      <c r="EY10" s="127"/>
      <c r="EZ10" s="127"/>
      <c r="FA10" s="127"/>
      <c r="FB10" s="127"/>
      <c r="FC10" s="127"/>
      <c r="FD10" s="127"/>
      <c r="FE10" s="127"/>
      <c r="FF10" s="127"/>
      <c r="FG10" s="127"/>
      <c r="FH10" s="127"/>
      <c r="FI10" s="127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7">
        <f>
データ!V7</f>
        <v>
450</v>
      </c>
      <c r="HY10" s="127"/>
      <c r="HZ10" s="127"/>
      <c r="IA10" s="127"/>
      <c r="IB10" s="127"/>
      <c r="IC10" s="127"/>
      <c r="ID10" s="127"/>
      <c r="IE10" s="127"/>
      <c r="IF10" s="127"/>
      <c r="IG10" s="127"/>
      <c r="IH10" s="127"/>
      <c r="II10" s="127"/>
      <c r="IJ10" s="127"/>
      <c r="IK10" s="127"/>
      <c r="IL10" s="127"/>
      <c r="IM10" s="127"/>
      <c r="IN10" s="127"/>
      <c r="IO10" s="127"/>
      <c r="IP10" s="127"/>
      <c r="IQ10" s="127"/>
      <c r="IR10" s="127"/>
      <c r="IS10" s="127"/>
      <c r="IT10" s="127"/>
      <c r="IU10" s="127"/>
      <c r="IV10" s="127"/>
      <c r="IW10" s="127"/>
      <c r="IX10" s="127"/>
      <c r="IY10" s="127"/>
      <c r="IZ10" s="127"/>
      <c r="JA10" s="127"/>
      <c r="JB10" s="127"/>
      <c r="JC10" s="127"/>
      <c r="JD10" s="127"/>
      <c r="JE10" s="127"/>
      <c r="JF10" s="127"/>
      <c r="JG10" s="127"/>
      <c r="JH10" s="127"/>
      <c r="JI10" s="127"/>
      <c r="JJ10" s="127"/>
      <c r="JK10" s="127"/>
      <c r="JL10" s="127"/>
      <c r="JM10" s="127"/>
      <c r="JN10" s="127"/>
      <c r="JO10" s="127"/>
      <c r="JP10" s="127"/>
      <c r="JQ10" s="127">
        <f>
データ!W7</f>
        <v>
400</v>
      </c>
      <c r="JR10" s="127"/>
      <c r="JS10" s="127"/>
      <c r="JT10" s="127"/>
      <c r="JU10" s="127"/>
      <c r="JV10" s="127"/>
      <c r="JW10" s="127"/>
      <c r="JX10" s="127"/>
      <c r="JY10" s="127"/>
      <c r="JZ10" s="127"/>
      <c r="KA10" s="127"/>
      <c r="KB10" s="127"/>
      <c r="KC10" s="127"/>
      <c r="KD10" s="127"/>
      <c r="KE10" s="127"/>
      <c r="KF10" s="127"/>
      <c r="KG10" s="127"/>
      <c r="KH10" s="127"/>
      <c r="KI10" s="127"/>
      <c r="KJ10" s="127"/>
      <c r="KK10" s="127"/>
      <c r="KL10" s="127"/>
      <c r="KM10" s="127"/>
      <c r="KN10" s="127"/>
      <c r="KO10" s="127"/>
      <c r="KP10" s="127"/>
      <c r="KQ10" s="127"/>
      <c r="KR10" s="127"/>
      <c r="KS10" s="127"/>
      <c r="KT10" s="127"/>
      <c r="KU10" s="127"/>
      <c r="KV10" s="127"/>
      <c r="KW10" s="127"/>
      <c r="KX10" s="127"/>
      <c r="KY10" s="127"/>
      <c r="KZ10" s="127"/>
      <c r="LA10" s="127"/>
      <c r="LB10" s="127"/>
      <c r="LC10" s="127"/>
      <c r="LD10" s="127"/>
      <c r="LE10" s="127"/>
      <c r="LF10" s="127"/>
      <c r="LG10" s="127"/>
      <c r="LH10" s="127"/>
      <c r="LI10" s="127"/>
      <c r="LJ10" s="128" t="str">
        <f>
データ!X7</f>
        <v>
利用料金制</v>
      </c>
      <c r="LK10" s="128"/>
      <c r="LL10" s="128"/>
      <c r="LM10" s="128"/>
      <c r="LN10" s="128"/>
      <c r="LO10" s="128"/>
      <c r="LP10" s="128"/>
      <c r="LQ10" s="128"/>
      <c r="LR10" s="128"/>
      <c r="LS10" s="128"/>
      <c r="LT10" s="128"/>
      <c r="LU10" s="128"/>
      <c r="LV10" s="128"/>
      <c r="LW10" s="128"/>
      <c r="LX10" s="128"/>
      <c r="LY10" s="128"/>
      <c r="LZ10" s="128"/>
      <c r="MA10" s="128"/>
      <c r="MB10" s="128"/>
      <c r="MC10" s="128"/>
      <c r="MD10" s="128"/>
      <c r="ME10" s="128"/>
      <c r="MF10" s="128"/>
      <c r="MG10" s="128"/>
      <c r="MH10" s="128"/>
      <c r="MI10" s="128"/>
      <c r="MJ10" s="128"/>
      <c r="MK10" s="128"/>
      <c r="ML10" s="128"/>
      <c r="MM10" s="128"/>
      <c r="MN10" s="128"/>
      <c r="MO10" s="128"/>
      <c r="MP10" s="128"/>
      <c r="MQ10" s="128"/>
      <c r="MR10" s="128"/>
      <c r="MS10" s="128"/>
      <c r="MT10" s="128"/>
      <c r="MU10" s="128"/>
      <c r="MV10" s="128"/>
      <c r="MW10" s="128"/>
      <c r="MX10" s="128"/>
      <c r="MY10" s="128"/>
      <c r="MZ10" s="128"/>
      <c r="NA10" s="128"/>
      <c r="NB10" s="128"/>
      <c r="NC10" s="2"/>
      <c r="ND10" s="129" t="s">
        <v>
21</v>
      </c>
      <c r="NE10" s="130"/>
      <c r="NF10" s="15" t="s">
        <v>
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14" t="s">
        <v>
23</v>
      </c>
      <c r="NE11" s="114"/>
      <c r="NF11" s="114"/>
      <c r="NG11" s="114"/>
      <c r="NH11" s="114"/>
      <c r="NI11" s="114"/>
      <c r="NJ11" s="114"/>
      <c r="NK11" s="114"/>
      <c r="NL11" s="114"/>
      <c r="NM11" s="114"/>
      <c r="NN11" s="114"/>
      <c r="NO11" s="114"/>
      <c r="NP11" s="114"/>
      <c r="NQ11" s="114"/>
      <c r="NR11" s="11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14"/>
      <c r="NE12" s="114"/>
      <c r="NF12" s="114"/>
      <c r="NG12" s="114"/>
      <c r="NH12" s="114"/>
      <c r="NI12" s="114"/>
      <c r="NJ12" s="114"/>
      <c r="NK12" s="114"/>
      <c r="NL12" s="114"/>
      <c r="NM12" s="114"/>
      <c r="NN12" s="114"/>
      <c r="NO12" s="114"/>
      <c r="NP12" s="114"/>
      <c r="NQ12" s="114"/>
      <c r="NR12" s="11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15"/>
      <c r="NE13" s="115"/>
      <c r="NF13" s="115"/>
      <c r="NG13" s="115"/>
      <c r="NH13" s="115"/>
      <c r="NI13" s="115"/>
      <c r="NJ13" s="115"/>
      <c r="NK13" s="115"/>
      <c r="NL13" s="115"/>
      <c r="NM13" s="115"/>
      <c r="NN13" s="115"/>
      <c r="NO13" s="115"/>
      <c r="NP13" s="115"/>
      <c r="NQ13" s="115"/>
      <c r="NR13" s="11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
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
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
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
126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
データ!$B$11</f>
        <v>
H27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
データ!$C$11</f>
        <v>
H28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
データ!$D$11</f>
        <v>
H29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
データ!$E$11</f>
        <v>
H30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
データ!$F$11</f>
        <v>
R01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
データ!$B$11</f>
        <v>
H27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
データ!$C$11</f>
        <v>
H28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
データ!$D$11</f>
        <v>
H29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
データ!$E$11</f>
        <v>
H30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
データ!$F$11</f>
        <v>
R01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
データ!$B$11</f>
        <v>
H27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
データ!$C$11</f>
        <v>
H28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
データ!$D$11</f>
        <v>
H29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
データ!$E$11</f>
        <v>
H30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
データ!$F$11</f>
        <v>
R01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6" t="s">
        <v>
27</v>
      </c>
      <c r="K31" s="107"/>
      <c r="L31" s="107"/>
      <c r="M31" s="107"/>
      <c r="N31" s="107"/>
      <c r="O31" s="107"/>
      <c r="P31" s="107"/>
      <c r="Q31" s="107"/>
      <c r="R31" s="107"/>
      <c r="S31" s="107"/>
      <c r="T31" s="108"/>
      <c r="U31" s="110">
        <f>
データ!Y7</f>
        <v>
188.9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
データ!Z7</f>
        <v>
190.4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
データ!AA7</f>
        <v>
202.3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
データ!AB7</f>
        <v>
220.7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
データ!AC7</f>
        <v>
218.9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6" t="s">
        <v>
27</v>
      </c>
      <c r="EB31" s="107"/>
      <c r="EC31" s="107"/>
      <c r="ED31" s="107"/>
      <c r="EE31" s="107"/>
      <c r="EF31" s="107"/>
      <c r="EG31" s="107"/>
      <c r="EH31" s="107"/>
      <c r="EI31" s="107"/>
      <c r="EJ31" s="107"/>
      <c r="EK31" s="108"/>
      <c r="EL31" s="110">
        <f>
データ!AJ7</f>
        <v>
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
データ!AK7</f>
        <v>
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
データ!AL7</f>
        <v>
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
データ!AM7</f>
        <v>
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
データ!AN7</f>
        <v>
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6" t="s">
        <v>
27</v>
      </c>
      <c r="IS31" s="107"/>
      <c r="IT31" s="107"/>
      <c r="IU31" s="107"/>
      <c r="IV31" s="107"/>
      <c r="IW31" s="107"/>
      <c r="IX31" s="107"/>
      <c r="IY31" s="107"/>
      <c r="IZ31" s="107"/>
      <c r="JA31" s="107"/>
      <c r="JB31" s="108"/>
      <c r="JC31" s="80">
        <f>
データ!DK7</f>
        <v>
189.1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
データ!DL7</f>
        <v>
184.2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
データ!DM7</f>
        <v>
192.9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
データ!DN7</f>
        <v>
192.4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
データ!DO7</f>
        <v>
203.1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
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6" t="s">
        <v>
29</v>
      </c>
      <c r="K32" s="107"/>
      <c r="L32" s="107"/>
      <c r="M32" s="107"/>
      <c r="N32" s="107"/>
      <c r="O32" s="107"/>
      <c r="P32" s="107"/>
      <c r="Q32" s="107"/>
      <c r="R32" s="107"/>
      <c r="S32" s="107"/>
      <c r="T32" s="108"/>
      <c r="U32" s="110">
        <f>
データ!AD7</f>
        <v>
218.5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
データ!AE7</f>
        <v>
151.19999999999999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
データ!AF7</f>
        <v>
212.4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
データ!AG7</f>
        <v>
243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
データ!AH7</f>
        <v>
218.2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6" t="s">
        <v>
29</v>
      </c>
      <c r="EB32" s="107"/>
      <c r="EC32" s="107"/>
      <c r="ED32" s="107"/>
      <c r="EE32" s="107"/>
      <c r="EF32" s="107"/>
      <c r="EG32" s="107"/>
      <c r="EH32" s="107"/>
      <c r="EI32" s="107"/>
      <c r="EJ32" s="107"/>
      <c r="EK32" s="108"/>
      <c r="EL32" s="110">
        <f>
データ!AO7</f>
        <v>
4.7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
データ!AP7</f>
        <v>
4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
データ!AQ7</f>
        <v>
2.4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
データ!AR7</f>
        <v>
2.2999999999999998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
データ!AS7</f>
        <v>
1.5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6" t="s">
        <v>
29</v>
      </c>
      <c r="IS32" s="107"/>
      <c r="IT32" s="107"/>
      <c r="IU32" s="107"/>
      <c r="IV32" s="107"/>
      <c r="IW32" s="107"/>
      <c r="IX32" s="107"/>
      <c r="IY32" s="107"/>
      <c r="IZ32" s="107"/>
      <c r="JA32" s="107"/>
      <c r="JB32" s="108"/>
      <c r="JC32" s="80">
        <f>
データ!DP7</f>
        <v>
138.9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
データ!DQ7</f>
        <v>
139.69999999999999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
データ!DR7</f>
        <v>
139.30000000000001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
データ!DS7</f>
        <v>
135.30000000000001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
データ!DT7</f>
        <v>
127.7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
123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
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
125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
データ!$B$11</f>
        <v>
H27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
データ!$C$11</f>
        <v>
H28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
データ!$D$11</f>
        <v>
H29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
データ!$E$11</f>
        <v>
H30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
データ!$F$11</f>
        <v>
R01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
データ!$B$11</f>
        <v>
H27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
データ!$C$11</f>
        <v>
H28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
データ!$D$11</f>
        <v>
H29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
データ!$E$11</f>
        <v>
H30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
データ!$F$11</f>
        <v>
R01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
データ!$B$11</f>
        <v>
H27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
データ!$C$11</f>
        <v>
H28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
データ!$D$11</f>
        <v>
H29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
データ!$E$11</f>
        <v>
H30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
データ!$F$11</f>
        <v>
R01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6" t="s">
        <v>
27</v>
      </c>
      <c r="K52" s="107"/>
      <c r="L52" s="107"/>
      <c r="M52" s="107"/>
      <c r="N52" s="107"/>
      <c r="O52" s="107"/>
      <c r="P52" s="107"/>
      <c r="Q52" s="107"/>
      <c r="R52" s="107"/>
      <c r="S52" s="107"/>
      <c r="T52" s="108"/>
      <c r="U52" s="109">
        <f>
データ!AU7</f>
        <v>
0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
データ!AV7</f>
        <v>
0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
データ!AW7</f>
        <v>
0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
データ!AX7</f>
        <v>
0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
データ!AY7</f>
        <v>
0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6" t="s">
        <v>
27</v>
      </c>
      <c r="EB52" s="107"/>
      <c r="EC52" s="107"/>
      <c r="ED52" s="107"/>
      <c r="EE52" s="107"/>
      <c r="EF52" s="107"/>
      <c r="EG52" s="107"/>
      <c r="EH52" s="107"/>
      <c r="EI52" s="107"/>
      <c r="EJ52" s="107"/>
      <c r="EK52" s="108"/>
      <c r="EL52" s="110">
        <f>
データ!BF7</f>
        <v>
47.1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
データ!BG7</f>
        <v>
47.5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
データ!BH7</f>
        <v>
50.6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
データ!BI7</f>
        <v>
54.7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
データ!BJ7</f>
        <v>
54.3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6" t="s">
        <v>
27</v>
      </c>
      <c r="IS52" s="107"/>
      <c r="IT52" s="107"/>
      <c r="IU52" s="107"/>
      <c r="IV52" s="107"/>
      <c r="IW52" s="107"/>
      <c r="IX52" s="107"/>
      <c r="IY52" s="107"/>
      <c r="IZ52" s="107"/>
      <c r="JA52" s="107"/>
      <c r="JB52" s="108"/>
      <c r="JC52" s="109">
        <f>
データ!BQ7</f>
        <v>
103159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
データ!BR7</f>
        <v>
95475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
データ!BS7</f>
        <v>
109382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
データ!BT7</f>
        <v>
127496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
データ!BU7</f>
        <v>
137163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6" t="s">
        <v>
29</v>
      </c>
      <c r="K53" s="107"/>
      <c r="L53" s="107"/>
      <c r="M53" s="107"/>
      <c r="N53" s="107"/>
      <c r="O53" s="107"/>
      <c r="P53" s="107"/>
      <c r="Q53" s="107"/>
      <c r="R53" s="107"/>
      <c r="S53" s="107"/>
      <c r="T53" s="108"/>
      <c r="U53" s="109">
        <f>
データ!AZ7</f>
        <v>
46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
データ!BA7</f>
        <v>
39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
データ!BB7</f>
        <v>
25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
データ!BC7</f>
        <v>
23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
データ!BD7</f>
        <v>
11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6" t="s">
        <v>
29</v>
      </c>
      <c r="EB53" s="107"/>
      <c r="EC53" s="107"/>
      <c r="ED53" s="107"/>
      <c r="EE53" s="107"/>
      <c r="EF53" s="107"/>
      <c r="EG53" s="107"/>
      <c r="EH53" s="107"/>
      <c r="EI53" s="107"/>
      <c r="EJ53" s="107"/>
      <c r="EK53" s="108"/>
      <c r="EL53" s="110">
        <f>
データ!BK7</f>
        <v>
33.200000000000003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
データ!BL7</f>
        <v>
29.6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
データ!BM7</f>
        <v>
29.2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
データ!BN7</f>
        <v>
30.4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
データ!BO7</f>
        <v>
5.8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6" t="s">
        <v>
29</v>
      </c>
      <c r="IS53" s="107"/>
      <c r="IT53" s="107"/>
      <c r="IU53" s="107"/>
      <c r="IV53" s="107"/>
      <c r="IW53" s="107"/>
      <c r="IX53" s="107"/>
      <c r="IY53" s="107"/>
      <c r="IZ53" s="107"/>
      <c r="JA53" s="107"/>
      <c r="JB53" s="108"/>
      <c r="JC53" s="109">
        <f>
データ!BV7</f>
        <v>
37496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
データ!BW7</f>
        <v>
31888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
データ!BX7</f>
        <v>
13314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
データ!BY7</f>
        <v>
28825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
データ!BZ7</f>
        <v>
26838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
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
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
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
124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7">
        <f>
データ!CM7</f>
        <v>
497640</v>
      </c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88"/>
      <c r="DH67" s="88"/>
      <c r="DI67" s="88"/>
      <c r="DJ67" s="88"/>
      <c r="DK67" s="88"/>
      <c r="DL67" s="88"/>
      <c r="DM67" s="88"/>
      <c r="DN67" s="88"/>
      <c r="DO67" s="88"/>
      <c r="DP67" s="88"/>
      <c r="DQ67" s="88"/>
      <c r="DR67" s="88"/>
      <c r="DS67" s="88"/>
      <c r="DT67" s="88"/>
      <c r="DU67" s="88"/>
      <c r="DV67" s="88"/>
      <c r="DW67" s="88"/>
      <c r="DX67" s="88"/>
      <c r="DY67" s="88"/>
      <c r="DZ67" s="88"/>
      <c r="EA67" s="88"/>
      <c r="EB67" s="88"/>
      <c r="EC67" s="88"/>
      <c r="ED67" s="88"/>
      <c r="EE67" s="88"/>
      <c r="EF67" s="88"/>
      <c r="EG67" s="88"/>
      <c r="EH67" s="88"/>
      <c r="EI67" s="88"/>
      <c r="EJ67" s="88"/>
      <c r="EK67" s="88"/>
      <c r="EL67" s="88"/>
      <c r="EM67" s="88"/>
      <c r="EN67" s="88"/>
      <c r="EO67" s="88"/>
      <c r="EP67" s="88"/>
      <c r="EQ67" s="88"/>
      <c r="ER67" s="88"/>
      <c r="ES67" s="88"/>
      <c r="ET67" s="88"/>
      <c r="EU67" s="88"/>
      <c r="EV67" s="88"/>
      <c r="EW67" s="88"/>
      <c r="EX67" s="88"/>
      <c r="EY67" s="88"/>
      <c r="EZ67" s="88"/>
      <c r="FA67" s="88"/>
      <c r="FB67" s="88"/>
      <c r="FC67" s="88"/>
      <c r="FD67" s="88"/>
      <c r="FE67" s="88"/>
      <c r="FF67" s="88"/>
      <c r="FG67" s="88"/>
      <c r="FH67" s="88"/>
      <c r="FI67" s="88"/>
      <c r="FJ67" s="88"/>
      <c r="FK67" s="88"/>
      <c r="FL67" s="88"/>
      <c r="FM67" s="88"/>
      <c r="FN67" s="88"/>
      <c r="FO67" s="88"/>
      <c r="FP67" s="88"/>
      <c r="FQ67" s="88"/>
      <c r="FR67" s="88"/>
      <c r="FS67" s="88"/>
      <c r="FT67" s="88"/>
      <c r="FU67" s="88"/>
      <c r="FV67" s="88"/>
      <c r="FW67" s="8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90"/>
      <c r="CW68" s="91"/>
      <c r="CX68" s="91"/>
      <c r="CY68" s="91"/>
      <c r="CZ68" s="91"/>
      <c r="DA68" s="91"/>
      <c r="DB68" s="91"/>
      <c r="DC68" s="91"/>
      <c r="DD68" s="91"/>
      <c r="DE68" s="91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  <c r="EJ68" s="91"/>
      <c r="EK68" s="91"/>
      <c r="EL68" s="91"/>
      <c r="EM68" s="91"/>
      <c r="EN68" s="91"/>
      <c r="EO68" s="91"/>
      <c r="EP68" s="91"/>
      <c r="EQ68" s="91"/>
      <c r="ER68" s="91"/>
      <c r="ES68" s="91"/>
      <c r="ET68" s="91"/>
      <c r="EU68" s="91"/>
      <c r="EV68" s="91"/>
      <c r="EW68" s="91"/>
      <c r="EX68" s="91"/>
      <c r="EY68" s="91"/>
      <c r="EZ68" s="91"/>
      <c r="FA68" s="91"/>
      <c r="FB68" s="91"/>
      <c r="FC68" s="91"/>
      <c r="FD68" s="91"/>
      <c r="FE68" s="91"/>
      <c r="FF68" s="91"/>
      <c r="FG68" s="91"/>
      <c r="FH68" s="91"/>
      <c r="FI68" s="91"/>
      <c r="FJ68" s="91"/>
      <c r="FK68" s="91"/>
      <c r="FL68" s="91"/>
      <c r="FM68" s="91"/>
      <c r="FN68" s="91"/>
      <c r="FO68" s="91"/>
      <c r="FP68" s="91"/>
      <c r="FQ68" s="91"/>
      <c r="FR68" s="91"/>
      <c r="FS68" s="91"/>
      <c r="FT68" s="91"/>
      <c r="FU68" s="91"/>
      <c r="FV68" s="91"/>
      <c r="FW68" s="9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90"/>
      <c r="CW69" s="91"/>
      <c r="CX69" s="91"/>
      <c r="CY69" s="91"/>
      <c r="CZ69" s="91"/>
      <c r="DA69" s="91"/>
      <c r="DB69" s="91"/>
      <c r="DC69" s="91"/>
      <c r="DD69" s="91"/>
      <c r="DE69" s="91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1"/>
      <c r="DS69" s="91"/>
      <c r="DT69" s="91"/>
      <c r="DU69" s="91"/>
      <c r="DV69" s="91"/>
      <c r="DW69" s="91"/>
      <c r="DX69" s="91"/>
      <c r="DY69" s="91"/>
      <c r="DZ69" s="91"/>
      <c r="EA69" s="91"/>
      <c r="EB69" s="91"/>
      <c r="EC69" s="91"/>
      <c r="ED69" s="91"/>
      <c r="EE69" s="91"/>
      <c r="EF69" s="91"/>
      <c r="EG69" s="91"/>
      <c r="EH69" s="91"/>
      <c r="EI69" s="91"/>
      <c r="EJ69" s="91"/>
      <c r="EK69" s="91"/>
      <c r="EL69" s="91"/>
      <c r="EM69" s="91"/>
      <c r="EN69" s="91"/>
      <c r="EO69" s="91"/>
      <c r="EP69" s="91"/>
      <c r="EQ69" s="91"/>
      <c r="ER69" s="91"/>
      <c r="ES69" s="91"/>
      <c r="ET69" s="91"/>
      <c r="EU69" s="91"/>
      <c r="EV69" s="91"/>
      <c r="EW69" s="91"/>
      <c r="EX69" s="91"/>
      <c r="EY69" s="91"/>
      <c r="EZ69" s="91"/>
      <c r="FA69" s="91"/>
      <c r="FB69" s="91"/>
      <c r="FC69" s="91"/>
      <c r="FD69" s="91"/>
      <c r="FE69" s="91"/>
      <c r="FF69" s="91"/>
      <c r="FG69" s="91"/>
      <c r="FH69" s="91"/>
      <c r="FI69" s="91"/>
      <c r="FJ69" s="91"/>
      <c r="FK69" s="91"/>
      <c r="FL69" s="91"/>
      <c r="FM69" s="91"/>
      <c r="FN69" s="91"/>
      <c r="FO69" s="91"/>
      <c r="FP69" s="91"/>
      <c r="FQ69" s="91"/>
      <c r="FR69" s="91"/>
      <c r="FS69" s="91"/>
      <c r="FT69" s="91"/>
      <c r="FU69" s="91"/>
      <c r="FV69" s="91"/>
      <c r="FW69" s="9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3"/>
      <c r="CW70" s="94"/>
      <c r="CX70" s="94"/>
      <c r="CY70" s="94"/>
      <c r="CZ70" s="94"/>
      <c r="DA70" s="94"/>
      <c r="DB70" s="94"/>
      <c r="DC70" s="94"/>
      <c r="DD70" s="94"/>
      <c r="DE70" s="94"/>
      <c r="DF70" s="94"/>
      <c r="DG70" s="94"/>
      <c r="DH70" s="94"/>
      <c r="DI70" s="94"/>
      <c r="DJ70" s="94"/>
      <c r="DK70" s="94"/>
      <c r="DL70" s="94"/>
      <c r="DM70" s="94"/>
      <c r="DN70" s="94"/>
      <c r="DO70" s="94"/>
      <c r="DP70" s="94"/>
      <c r="DQ70" s="94"/>
      <c r="DR70" s="94"/>
      <c r="DS70" s="94"/>
      <c r="DT70" s="94"/>
      <c r="DU70" s="94"/>
      <c r="DV70" s="94"/>
      <c r="DW70" s="94"/>
      <c r="DX70" s="94"/>
      <c r="DY70" s="94"/>
      <c r="DZ70" s="94"/>
      <c r="EA70" s="94"/>
      <c r="EB70" s="94"/>
      <c r="EC70" s="94"/>
      <c r="ED70" s="94"/>
      <c r="EE70" s="94"/>
      <c r="EF70" s="94"/>
      <c r="EG70" s="94"/>
      <c r="EH70" s="94"/>
      <c r="EI70" s="94"/>
      <c r="EJ70" s="94"/>
      <c r="EK70" s="94"/>
      <c r="EL70" s="94"/>
      <c r="EM70" s="94"/>
      <c r="EN70" s="94"/>
      <c r="EO70" s="94"/>
      <c r="EP70" s="94"/>
      <c r="EQ70" s="94"/>
      <c r="ER70" s="94"/>
      <c r="ES70" s="94"/>
      <c r="ET70" s="94"/>
      <c r="EU70" s="94"/>
      <c r="EV70" s="94"/>
      <c r="EW70" s="94"/>
      <c r="EX70" s="94"/>
      <c r="EY70" s="94"/>
      <c r="EZ70" s="94"/>
      <c r="FA70" s="94"/>
      <c r="FB70" s="94"/>
      <c r="FC70" s="94"/>
      <c r="FD70" s="94"/>
      <c r="FE70" s="94"/>
      <c r="FF70" s="94"/>
      <c r="FG70" s="94"/>
      <c r="FH70" s="94"/>
      <c r="FI70" s="94"/>
      <c r="FJ70" s="94"/>
      <c r="FK70" s="94"/>
      <c r="FL70" s="94"/>
      <c r="FM70" s="94"/>
      <c r="FN70" s="94"/>
      <c r="FO70" s="94"/>
      <c r="FP70" s="94"/>
      <c r="FQ70" s="94"/>
      <c r="FR70" s="94"/>
      <c r="FS70" s="94"/>
      <c r="FT70" s="94"/>
      <c r="FU70" s="94"/>
      <c r="FV70" s="94"/>
      <c r="FW70" s="9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
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84" t="str">
        <f>
データ!$B$11</f>
        <v>
H27</v>
      </c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6"/>
      <c r="AG76" s="84" t="str">
        <f>
データ!$C$11</f>
        <v>
H28</v>
      </c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6"/>
      <c r="AV76" s="84" t="str">
        <f>
データ!$D$11</f>
        <v>
H29</v>
      </c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6"/>
      <c r="BK76" s="84" t="str">
        <f>
データ!$E$11</f>
        <v>
H30</v>
      </c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6"/>
      <c r="BZ76" s="84" t="str">
        <f>
データ!$F$11</f>
        <v>
R01</v>
      </c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6"/>
      <c r="CO76" s="4"/>
      <c r="CP76" s="4"/>
      <c r="CQ76" s="4"/>
      <c r="CR76" s="4"/>
      <c r="CS76" s="4"/>
      <c r="CT76" s="4"/>
      <c r="CU76" s="4"/>
      <c r="CV76" s="87">
        <f>
データ!CN7</f>
        <v>
0</v>
      </c>
      <c r="CW76" s="88"/>
      <c r="CX76" s="88"/>
      <c r="CY76" s="88"/>
      <c r="CZ76" s="88"/>
      <c r="DA76" s="88"/>
      <c r="DB76" s="88"/>
      <c r="DC76" s="88"/>
      <c r="DD76" s="88"/>
      <c r="DE76" s="88"/>
      <c r="DF76" s="88"/>
      <c r="DG76" s="88"/>
      <c r="DH76" s="88"/>
      <c r="DI76" s="88"/>
      <c r="DJ76" s="88"/>
      <c r="DK76" s="88"/>
      <c r="DL76" s="88"/>
      <c r="DM76" s="88"/>
      <c r="DN76" s="88"/>
      <c r="DO76" s="88"/>
      <c r="DP76" s="88"/>
      <c r="DQ76" s="88"/>
      <c r="DR76" s="88"/>
      <c r="DS76" s="88"/>
      <c r="DT76" s="88"/>
      <c r="DU76" s="88"/>
      <c r="DV76" s="88"/>
      <c r="DW76" s="88"/>
      <c r="DX76" s="88"/>
      <c r="DY76" s="88"/>
      <c r="DZ76" s="88"/>
      <c r="EA76" s="88"/>
      <c r="EB76" s="88"/>
      <c r="EC76" s="88"/>
      <c r="ED76" s="88"/>
      <c r="EE76" s="88"/>
      <c r="EF76" s="88"/>
      <c r="EG76" s="88"/>
      <c r="EH76" s="88"/>
      <c r="EI76" s="88"/>
      <c r="EJ76" s="88"/>
      <c r="EK76" s="88"/>
      <c r="EL76" s="88"/>
      <c r="EM76" s="88"/>
      <c r="EN76" s="88"/>
      <c r="EO76" s="88"/>
      <c r="EP76" s="88"/>
      <c r="EQ76" s="88"/>
      <c r="ER76" s="88"/>
      <c r="ES76" s="88"/>
      <c r="ET76" s="88"/>
      <c r="EU76" s="88"/>
      <c r="EV76" s="88"/>
      <c r="EW76" s="88"/>
      <c r="EX76" s="88"/>
      <c r="EY76" s="88"/>
      <c r="EZ76" s="88"/>
      <c r="FA76" s="88"/>
      <c r="FB76" s="88"/>
      <c r="FC76" s="88"/>
      <c r="FD76" s="88"/>
      <c r="FE76" s="88"/>
      <c r="FF76" s="88"/>
      <c r="FG76" s="88"/>
      <c r="FH76" s="88"/>
      <c r="FI76" s="88"/>
      <c r="FJ76" s="88"/>
      <c r="FK76" s="88"/>
      <c r="FL76" s="88"/>
      <c r="FM76" s="88"/>
      <c r="FN76" s="88"/>
      <c r="FO76" s="88"/>
      <c r="FP76" s="88"/>
      <c r="FQ76" s="88"/>
      <c r="FR76" s="88"/>
      <c r="FS76" s="88"/>
      <c r="FT76" s="88"/>
      <c r="FU76" s="88"/>
      <c r="FV76" s="88"/>
      <c r="FW76" s="8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84" t="str">
        <f>
データ!$B$11</f>
        <v>
H27</v>
      </c>
      <c r="GM76" s="85"/>
      <c r="GN76" s="85"/>
      <c r="GO76" s="85"/>
      <c r="GP76" s="85"/>
      <c r="GQ76" s="85"/>
      <c r="GR76" s="85"/>
      <c r="GS76" s="85"/>
      <c r="GT76" s="85"/>
      <c r="GU76" s="85"/>
      <c r="GV76" s="85"/>
      <c r="GW76" s="85"/>
      <c r="GX76" s="85"/>
      <c r="GY76" s="85"/>
      <c r="GZ76" s="86"/>
      <c r="HA76" s="84" t="str">
        <f>
データ!$C$11</f>
        <v>
H28</v>
      </c>
      <c r="HB76" s="85"/>
      <c r="HC76" s="85"/>
      <c r="HD76" s="85"/>
      <c r="HE76" s="85"/>
      <c r="HF76" s="85"/>
      <c r="HG76" s="85"/>
      <c r="HH76" s="85"/>
      <c r="HI76" s="85"/>
      <c r="HJ76" s="85"/>
      <c r="HK76" s="85"/>
      <c r="HL76" s="85"/>
      <c r="HM76" s="85"/>
      <c r="HN76" s="85"/>
      <c r="HO76" s="86"/>
      <c r="HP76" s="84" t="str">
        <f>
データ!$D$11</f>
        <v>
H29</v>
      </c>
      <c r="HQ76" s="85"/>
      <c r="HR76" s="85"/>
      <c r="HS76" s="85"/>
      <c r="HT76" s="85"/>
      <c r="HU76" s="85"/>
      <c r="HV76" s="85"/>
      <c r="HW76" s="85"/>
      <c r="HX76" s="85"/>
      <c r="HY76" s="85"/>
      <c r="HZ76" s="85"/>
      <c r="IA76" s="85"/>
      <c r="IB76" s="85"/>
      <c r="IC76" s="85"/>
      <c r="ID76" s="86"/>
      <c r="IE76" s="84" t="str">
        <f>
データ!$E$11</f>
        <v>
H30</v>
      </c>
      <c r="IF76" s="85"/>
      <c r="IG76" s="85"/>
      <c r="IH76" s="85"/>
      <c r="II76" s="85"/>
      <c r="IJ76" s="85"/>
      <c r="IK76" s="85"/>
      <c r="IL76" s="85"/>
      <c r="IM76" s="85"/>
      <c r="IN76" s="85"/>
      <c r="IO76" s="85"/>
      <c r="IP76" s="85"/>
      <c r="IQ76" s="85"/>
      <c r="IR76" s="85"/>
      <c r="IS76" s="86"/>
      <c r="IT76" s="84" t="str">
        <f>
データ!$F$11</f>
        <v>
R01</v>
      </c>
      <c r="IU76" s="85"/>
      <c r="IV76" s="85"/>
      <c r="IW76" s="85"/>
      <c r="IX76" s="85"/>
      <c r="IY76" s="85"/>
      <c r="IZ76" s="85"/>
      <c r="JA76" s="85"/>
      <c r="JB76" s="85"/>
      <c r="JC76" s="85"/>
      <c r="JD76" s="85"/>
      <c r="JE76" s="85"/>
      <c r="JF76" s="85"/>
      <c r="JG76" s="85"/>
      <c r="JH76" s="86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84" t="str">
        <f>
データ!$B$11</f>
        <v>
H27</v>
      </c>
      <c r="KB76" s="85"/>
      <c r="KC76" s="85"/>
      <c r="KD76" s="85"/>
      <c r="KE76" s="85"/>
      <c r="KF76" s="85"/>
      <c r="KG76" s="85"/>
      <c r="KH76" s="85"/>
      <c r="KI76" s="85"/>
      <c r="KJ76" s="85"/>
      <c r="KK76" s="85"/>
      <c r="KL76" s="85"/>
      <c r="KM76" s="85"/>
      <c r="KN76" s="85"/>
      <c r="KO76" s="86"/>
      <c r="KP76" s="84" t="str">
        <f>
データ!$C$11</f>
        <v>
H28</v>
      </c>
      <c r="KQ76" s="85"/>
      <c r="KR76" s="85"/>
      <c r="KS76" s="85"/>
      <c r="KT76" s="85"/>
      <c r="KU76" s="85"/>
      <c r="KV76" s="85"/>
      <c r="KW76" s="85"/>
      <c r="KX76" s="85"/>
      <c r="KY76" s="85"/>
      <c r="KZ76" s="85"/>
      <c r="LA76" s="85"/>
      <c r="LB76" s="85"/>
      <c r="LC76" s="85"/>
      <c r="LD76" s="86"/>
      <c r="LE76" s="84" t="str">
        <f>
データ!$D$11</f>
        <v>
H29</v>
      </c>
      <c r="LF76" s="85"/>
      <c r="LG76" s="85"/>
      <c r="LH76" s="85"/>
      <c r="LI76" s="85"/>
      <c r="LJ76" s="85"/>
      <c r="LK76" s="85"/>
      <c r="LL76" s="85"/>
      <c r="LM76" s="85"/>
      <c r="LN76" s="85"/>
      <c r="LO76" s="85"/>
      <c r="LP76" s="85"/>
      <c r="LQ76" s="85"/>
      <c r="LR76" s="85"/>
      <c r="LS76" s="86"/>
      <c r="LT76" s="84" t="str">
        <f>
データ!$E$11</f>
        <v>
H30</v>
      </c>
      <c r="LU76" s="85"/>
      <c r="LV76" s="85"/>
      <c r="LW76" s="85"/>
      <c r="LX76" s="85"/>
      <c r="LY76" s="85"/>
      <c r="LZ76" s="85"/>
      <c r="MA76" s="85"/>
      <c r="MB76" s="85"/>
      <c r="MC76" s="85"/>
      <c r="MD76" s="85"/>
      <c r="ME76" s="85"/>
      <c r="MF76" s="85"/>
      <c r="MG76" s="85"/>
      <c r="MH76" s="86"/>
      <c r="MI76" s="84" t="str">
        <f>
データ!$F$11</f>
        <v>
R01</v>
      </c>
      <c r="MJ76" s="85"/>
      <c r="MK76" s="85"/>
      <c r="ML76" s="85"/>
      <c r="MM76" s="85"/>
      <c r="MN76" s="85"/>
      <c r="MO76" s="85"/>
      <c r="MP76" s="85"/>
      <c r="MQ76" s="85"/>
      <c r="MR76" s="85"/>
      <c r="MS76" s="85"/>
      <c r="MT76" s="85"/>
      <c r="MU76" s="85"/>
      <c r="MV76" s="85"/>
      <c r="MW76" s="86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
27</v>
      </c>
      <c r="J77" s="83"/>
      <c r="K77" s="83"/>
      <c r="L77" s="83"/>
      <c r="M77" s="83"/>
      <c r="N77" s="83"/>
      <c r="O77" s="83"/>
      <c r="P77" s="83"/>
      <c r="Q77" s="83"/>
      <c r="R77" s="80" t="str">
        <f>
データ!CB7</f>
        <v xml:space="preserve">
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
データ!CC7</f>
        <v xml:space="preserve">
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
データ!CD7</f>
        <v xml:space="preserve">
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
データ!CE7</f>
        <v xml:space="preserve">
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
データ!CF7</f>
        <v xml:space="preserve">
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90"/>
      <c r="CW77" s="91"/>
      <c r="CX77" s="91"/>
      <c r="CY77" s="91"/>
      <c r="CZ77" s="91"/>
      <c r="DA77" s="91"/>
      <c r="DB77" s="91"/>
      <c r="DC77" s="91"/>
      <c r="DD77" s="91"/>
      <c r="DE77" s="91"/>
      <c r="DF77" s="91"/>
      <c r="DG77" s="91"/>
      <c r="DH77" s="91"/>
      <c r="DI77" s="91"/>
      <c r="DJ77" s="91"/>
      <c r="DK77" s="91"/>
      <c r="DL77" s="91"/>
      <c r="DM77" s="91"/>
      <c r="DN77" s="91"/>
      <c r="DO77" s="91"/>
      <c r="DP77" s="91"/>
      <c r="DQ77" s="91"/>
      <c r="DR77" s="91"/>
      <c r="DS77" s="91"/>
      <c r="DT77" s="91"/>
      <c r="DU77" s="91"/>
      <c r="DV77" s="91"/>
      <c r="DW77" s="91"/>
      <c r="DX77" s="91"/>
      <c r="DY77" s="91"/>
      <c r="DZ77" s="91"/>
      <c r="EA77" s="91"/>
      <c r="EB77" s="91"/>
      <c r="EC77" s="91"/>
      <c r="ED77" s="91"/>
      <c r="EE77" s="91"/>
      <c r="EF77" s="91"/>
      <c r="EG77" s="91"/>
      <c r="EH77" s="91"/>
      <c r="EI77" s="91"/>
      <c r="EJ77" s="91"/>
      <c r="EK77" s="91"/>
      <c r="EL77" s="91"/>
      <c r="EM77" s="91"/>
      <c r="EN77" s="91"/>
      <c r="EO77" s="91"/>
      <c r="EP77" s="91"/>
      <c r="EQ77" s="91"/>
      <c r="ER77" s="91"/>
      <c r="ES77" s="91"/>
      <c r="ET77" s="91"/>
      <c r="EU77" s="91"/>
      <c r="EV77" s="91"/>
      <c r="EW77" s="91"/>
      <c r="EX77" s="91"/>
      <c r="EY77" s="91"/>
      <c r="EZ77" s="91"/>
      <c r="FA77" s="91"/>
      <c r="FB77" s="91"/>
      <c r="FC77" s="91"/>
      <c r="FD77" s="91"/>
      <c r="FE77" s="91"/>
      <c r="FF77" s="91"/>
      <c r="FG77" s="91"/>
      <c r="FH77" s="91"/>
      <c r="FI77" s="91"/>
      <c r="FJ77" s="91"/>
      <c r="FK77" s="91"/>
      <c r="FL77" s="91"/>
      <c r="FM77" s="91"/>
      <c r="FN77" s="91"/>
      <c r="FO77" s="91"/>
      <c r="FP77" s="91"/>
      <c r="FQ77" s="91"/>
      <c r="FR77" s="91"/>
      <c r="FS77" s="91"/>
      <c r="FT77" s="91"/>
      <c r="FU77" s="91"/>
      <c r="FV77" s="91"/>
      <c r="FW77" s="92"/>
      <c r="FY77" s="4"/>
      <c r="FZ77" s="4"/>
      <c r="GA77" s="4"/>
      <c r="GB77" s="4"/>
      <c r="GC77" s="83" t="s">
        <v>
27</v>
      </c>
      <c r="GD77" s="83"/>
      <c r="GE77" s="83"/>
      <c r="GF77" s="83"/>
      <c r="GG77" s="83"/>
      <c r="GH77" s="83"/>
      <c r="GI77" s="83"/>
      <c r="GJ77" s="83"/>
      <c r="GK77" s="83"/>
      <c r="GL77" s="80" t="str">
        <f>
データ!CO7</f>
        <v xml:space="preserve">
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
データ!CP7</f>
        <v xml:space="preserve">
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
データ!CQ7</f>
        <v xml:space="preserve">
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
データ!CR7</f>
        <v xml:space="preserve">
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
データ!CS7</f>
        <v xml:space="preserve">
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
27</v>
      </c>
      <c r="JS77" s="83"/>
      <c r="JT77" s="83"/>
      <c r="JU77" s="83"/>
      <c r="JV77" s="83"/>
      <c r="JW77" s="83"/>
      <c r="JX77" s="83"/>
      <c r="JY77" s="83"/>
      <c r="JZ77" s="83"/>
      <c r="KA77" s="80">
        <f>
データ!CZ7</f>
        <v>
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
データ!DA7</f>
        <v>
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
データ!DB7</f>
        <v>
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
データ!DC7</f>
        <v>
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
データ!DD7</f>
        <v>
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
29</v>
      </c>
      <c r="J78" s="83"/>
      <c r="K78" s="83"/>
      <c r="L78" s="83"/>
      <c r="M78" s="83"/>
      <c r="N78" s="83"/>
      <c r="O78" s="83"/>
      <c r="P78" s="83"/>
      <c r="Q78" s="83"/>
      <c r="R78" s="80" t="str">
        <f>
データ!CG7</f>
        <v xml:space="preserve">
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
データ!CH7</f>
        <v xml:space="preserve">
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
データ!CI7</f>
        <v xml:space="preserve">
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
データ!CJ7</f>
        <v xml:space="preserve">
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
データ!CK7</f>
        <v xml:space="preserve">
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90"/>
      <c r="CW78" s="91"/>
      <c r="CX78" s="91"/>
      <c r="CY78" s="91"/>
      <c r="CZ78" s="91"/>
      <c r="DA78" s="91"/>
      <c r="DB78" s="91"/>
      <c r="DC78" s="91"/>
      <c r="DD78" s="91"/>
      <c r="DE78" s="91"/>
      <c r="DF78" s="91"/>
      <c r="DG78" s="91"/>
      <c r="DH78" s="91"/>
      <c r="DI78" s="91"/>
      <c r="DJ78" s="91"/>
      <c r="DK78" s="91"/>
      <c r="DL78" s="91"/>
      <c r="DM78" s="91"/>
      <c r="DN78" s="91"/>
      <c r="DO78" s="91"/>
      <c r="DP78" s="91"/>
      <c r="DQ78" s="91"/>
      <c r="DR78" s="91"/>
      <c r="DS78" s="91"/>
      <c r="DT78" s="91"/>
      <c r="DU78" s="91"/>
      <c r="DV78" s="91"/>
      <c r="DW78" s="91"/>
      <c r="DX78" s="91"/>
      <c r="DY78" s="91"/>
      <c r="DZ78" s="91"/>
      <c r="EA78" s="91"/>
      <c r="EB78" s="91"/>
      <c r="EC78" s="91"/>
      <c r="ED78" s="91"/>
      <c r="EE78" s="91"/>
      <c r="EF78" s="91"/>
      <c r="EG78" s="91"/>
      <c r="EH78" s="91"/>
      <c r="EI78" s="91"/>
      <c r="EJ78" s="91"/>
      <c r="EK78" s="91"/>
      <c r="EL78" s="91"/>
      <c r="EM78" s="91"/>
      <c r="EN78" s="91"/>
      <c r="EO78" s="91"/>
      <c r="EP78" s="91"/>
      <c r="EQ78" s="91"/>
      <c r="ER78" s="91"/>
      <c r="ES78" s="91"/>
      <c r="ET78" s="91"/>
      <c r="EU78" s="91"/>
      <c r="EV78" s="91"/>
      <c r="EW78" s="91"/>
      <c r="EX78" s="91"/>
      <c r="EY78" s="91"/>
      <c r="EZ78" s="91"/>
      <c r="FA78" s="91"/>
      <c r="FB78" s="91"/>
      <c r="FC78" s="91"/>
      <c r="FD78" s="91"/>
      <c r="FE78" s="91"/>
      <c r="FF78" s="91"/>
      <c r="FG78" s="91"/>
      <c r="FH78" s="91"/>
      <c r="FI78" s="91"/>
      <c r="FJ78" s="91"/>
      <c r="FK78" s="91"/>
      <c r="FL78" s="91"/>
      <c r="FM78" s="91"/>
      <c r="FN78" s="91"/>
      <c r="FO78" s="91"/>
      <c r="FP78" s="91"/>
      <c r="FQ78" s="91"/>
      <c r="FR78" s="91"/>
      <c r="FS78" s="91"/>
      <c r="FT78" s="91"/>
      <c r="FU78" s="91"/>
      <c r="FV78" s="91"/>
      <c r="FW78" s="92"/>
      <c r="FY78" s="4"/>
      <c r="FZ78" s="4"/>
      <c r="GA78" s="4"/>
      <c r="GB78" s="4"/>
      <c r="GC78" s="83" t="s">
        <v>
29</v>
      </c>
      <c r="GD78" s="83"/>
      <c r="GE78" s="83"/>
      <c r="GF78" s="83"/>
      <c r="GG78" s="83"/>
      <c r="GH78" s="83"/>
      <c r="GI78" s="83"/>
      <c r="GJ78" s="83"/>
      <c r="GK78" s="83"/>
      <c r="GL78" s="80" t="str">
        <f>
データ!CT7</f>
        <v xml:space="preserve">
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
データ!CU7</f>
        <v xml:space="preserve">
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
データ!CV7</f>
        <v xml:space="preserve">
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
データ!CW7</f>
        <v xml:space="preserve">
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
データ!CX7</f>
        <v xml:space="preserve">
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
29</v>
      </c>
      <c r="JS78" s="83"/>
      <c r="JT78" s="83"/>
      <c r="JU78" s="83"/>
      <c r="JV78" s="83"/>
      <c r="JW78" s="83"/>
      <c r="JX78" s="83"/>
      <c r="JY78" s="83"/>
      <c r="JZ78" s="83"/>
      <c r="KA78" s="80">
        <f>
データ!DE7</f>
        <v>
280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
データ!DF7</f>
        <v>
239.6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
データ!DG7</f>
        <v>
224.1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
データ!DH7</f>
        <v>
152.5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
データ!DI7</f>
        <v>
1239.2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3"/>
      <c r="CW79" s="94"/>
      <c r="CX79" s="94"/>
      <c r="CY79" s="94"/>
      <c r="CZ79" s="94"/>
      <c r="DA79" s="94"/>
      <c r="DB79" s="94"/>
      <c r="DC79" s="94"/>
      <c r="DD79" s="94"/>
      <c r="DE79" s="94"/>
      <c r="DF79" s="94"/>
      <c r="DG79" s="94"/>
      <c r="DH79" s="94"/>
      <c r="DI79" s="94"/>
      <c r="DJ79" s="94"/>
      <c r="DK79" s="94"/>
      <c r="DL79" s="94"/>
      <c r="DM79" s="94"/>
      <c r="DN79" s="94"/>
      <c r="DO79" s="94"/>
      <c r="DP79" s="94"/>
      <c r="DQ79" s="94"/>
      <c r="DR79" s="94"/>
      <c r="DS79" s="94"/>
      <c r="DT79" s="94"/>
      <c r="DU79" s="94"/>
      <c r="DV79" s="94"/>
      <c r="DW79" s="94"/>
      <c r="DX79" s="94"/>
      <c r="DY79" s="94"/>
      <c r="DZ79" s="94"/>
      <c r="EA79" s="94"/>
      <c r="EB79" s="94"/>
      <c r="EC79" s="94"/>
      <c r="ED79" s="94"/>
      <c r="EE79" s="94"/>
      <c r="EF79" s="94"/>
      <c r="EG79" s="94"/>
      <c r="EH79" s="94"/>
      <c r="EI79" s="94"/>
      <c r="EJ79" s="94"/>
      <c r="EK79" s="94"/>
      <c r="EL79" s="94"/>
      <c r="EM79" s="94"/>
      <c r="EN79" s="94"/>
      <c r="EO79" s="94"/>
      <c r="EP79" s="94"/>
      <c r="EQ79" s="94"/>
      <c r="ER79" s="94"/>
      <c r="ES79" s="94"/>
      <c r="ET79" s="94"/>
      <c r="EU79" s="94"/>
      <c r="EV79" s="94"/>
      <c r="EW79" s="94"/>
      <c r="EX79" s="94"/>
      <c r="EY79" s="94"/>
      <c r="EZ79" s="94"/>
      <c r="FA79" s="94"/>
      <c r="FB79" s="94"/>
      <c r="FC79" s="94"/>
      <c r="FD79" s="94"/>
      <c r="FE79" s="94"/>
      <c r="FF79" s="94"/>
      <c r="FG79" s="94"/>
      <c r="FH79" s="94"/>
      <c r="FI79" s="94"/>
      <c r="FJ79" s="94"/>
      <c r="FK79" s="94"/>
      <c r="FL79" s="94"/>
      <c r="FM79" s="94"/>
      <c r="FN79" s="94"/>
      <c r="FO79" s="94"/>
      <c r="FP79" s="94"/>
      <c r="FQ79" s="94"/>
      <c r="FR79" s="94"/>
      <c r="FS79" s="94"/>
      <c r="FT79" s="94"/>
      <c r="FU79" s="94"/>
      <c r="FV79" s="94"/>
      <c r="FW79" s="9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
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
36</v>
      </c>
      <c r="C87" s="46" t="s">
        <v>
37</v>
      </c>
      <c r="D87" s="46" t="s">
        <v>
38</v>
      </c>
      <c r="E87" s="46" t="s">
        <v>
39</v>
      </c>
      <c r="F87" s="46" t="s">
        <v>
40</v>
      </c>
      <c r="G87" s="46" t="s">
        <v>
41</v>
      </c>
      <c r="H87" s="46" t="s">
        <v>
42</v>
      </c>
      <c r="I87" s="46" t="s">
        <v>
43</v>
      </c>
      <c r="J87" s="46" t="s">
        <v>
44</v>
      </c>
      <c r="K87" s="46" t="s">
        <v>
45</v>
      </c>
      <c r="L87" s="46" t="s">
        <v>
46</v>
      </c>
      <c r="M87" s="47" t="s">
        <v>
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
データ!AI6</f>
        <v>
【619.1】</v>
      </c>
      <c r="C88" s="46" t="str">
        <f>
データ!AT6</f>
        <v>
【2.3】</v>
      </c>
      <c r="D88" s="46" t="str">
        <f>
データ!BE6</f>
        <v>
【17】</v>
      </c>
      <c r="E88" s="46" t="str">
        <f>
データ!DU6</f>
        <v>
【205.9】</v>
      </c>
      <c r="F88" s="46" t="str">
        <f>
データ!BP6</f>
        <v>
【20.8】</v>
      </c>
      <c r="G88" s="46" t="str">
        <f>
データ!CA6</f>
        <v>
【14,290】</v>
      </c>
      <c r="H88" s="46" t="str">
        <f>
データ!CL6</f>
        <v xml:space="preserve">
 </v>
      </c>
      <c r="I88" s="46" t="s">
        <v>
48</v>
      </c>
      <c r="J88" s="46" t="s">
        <v>
48</v>
      </c>
      <c r="K88" s="46" t="str">
        <f>
データ!CY6</f>
        <v xml:space="preserve">
 </v>
      </c>
      <c r="L88" s="46" t="str">
        <f>
データ!DJ6</f>
        <v>
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ylr4lxJ/yWC7wFX/x3tsekjbtgyRXZQBZiC7T3sWX5vw76e+Ytkz1VTi2KY1rdEwoktw2XoXTwKbWkd+ODZdAQ==" saltValue="hf3j3UXDdw3LI9OwT5GX4A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GQ30:HI30"/>
    <mergeCell ref="HJ30:IB30"/>
    <mergeCell ref="JC30:JU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IE76:IS76"/>
    <mergeCell ref="IT76:JH76"/>
    <mergeCell ref="IT77:JH77"/>
    <mergeCell ref="GC78:GK78"/>
    <mergeCell ref="GL78:GZ78"/>
    <mergeCell ref="HA78:HO78"/>
    <mergeCell ref="LE77:LS77"/>
    <mergeCell ref="LT77:MH77"/>
    <mergeCell ref="MI77:MW77"/>
    <mergeCell ref="BZ77:CN77"/>
    <mergeCell ref="GC77:GK77"/>
    <mergeCell ref="GL77:GZ77"/>
    <mergeCell ref="HA77:HO77"/>
    <mergeCell ref="HP77:ID77"/>
    <mergeCell ref="IE77:IS77"/>
    <mergeCell ref="I78:Q78"/>
    <mergeCell ref="R78:AF78"/>
    <mergeCell ref="AG78:AU78"/>
    <mergeCell ref="AV78:BJ78"/>
    <mergeCell ref="BK78:BY78"/>
    <mergeCell ref="BZ78:CN78"/>
    <mergeCell ref="JR77:JZ77"/>
    <mergeCell ref="KA77:KO77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
49</v>
      </c>
      <c r="Y1" s="48">
        <v>
1</v>
      </c>
      <c r="Z1" s="48">
        <v>
1</v>
      </c>
      <c r="AA1" s="48">
        <v>
1</v>
      </c>
      <c r="AB1" s="48">
        <v>
1</v>
      </c>
      <c r="AC1" s="48">
        <v>
1</v>
      </c>
      <c r="AD1" s="48">
        <v>
1</v>
      </c>
      <c r="AE1" s="48">
        <v>
1</v>
      </c>
      <c r="AF1" s="48">
        <v>
1</v>
      </c>
      <c r="AG1" s="48">
        <v>
1</v>
      </c>
      <c r="AH1" s="48">
        <v>
1</v>
      </c>
      <c r="AI1" s="48"/>
      <c r="AJ1" s="48">
        <v>
1</v>
      </c>
      <c r="AK1" s="48">
        <v>
1</v>
      </c>
      <c r="AL1" s="48">
        <v>
1</v>
      </c>
      <c r="AM1" s="48">
        <v>
1</v>
      </c>
      <c r="AN1" s="48">
        <v>
1</v>
      </c>
      <c r="AO1" s="48">
        <v>
1</v>
      </c>
      <c r="AP1" s="48">
        <v>
1</v>
      </c>
      <c r="AQ1" s="48">
        <v>
1</v>
      </c>
      <c r="AR1" s="48">
        <v>
1</v>
      </c>
      <c r="AS1" s="48">
        <v>
1</v>
      </c>
      <c r="AT1" s="48"/>
      <c r="AU1" s="48">
        <v>
1</v>
      </c>
      <c r="AV1" s="48">
        <v>
1</v>
      </c>
      <c r="AW1" s="48">
        <v>
1</v>
      </c>
      <c r="AX1" s="48">
        <v>
1</v>
      </c>
      <c r="AY1" s="48">
        <v>
1</v>
      </c>
      <c r="AZ1" s="48">
        <v>
1</v>
      </c>
      <c r="BA1" s="48">
        <v>
1</v>
      </c>
      <c r="BB1" s="48">
        <v>
1</v>
      </c>
      <c r="BC1" s="48">
        <v>
1</v>
      </c>
      <c r="BD1" s="48">
        <v>
1</v>
      </c>
      <c r="BE1" s="48"/>
      <c r="BF1" s="48">
        <v>
1</v>
      </c>
      <c r="BG1" s="48">
        <v>
1</v>
      </c>
      <c r="BH1" s="48">
        <v>
1</v>
      </c>
      <c r="BI1" s="48">
        <v>
1</v>
      </c>
      <c r="BJ1" s="48">
        <v>
1</v>
      </c>
      <c r="BK1" s="48">
        <v>
1</v>
      </c>
      <c r="BL1" s="48">
        <v>
1</v>
      </c>
      <c r="BM1" s="48">
        <v>
1</v>
      </c>
      <c r="BN1" s="48">
        <v>
1</v>
      </c>
      <c r="BO1" s="48">
        <v>
1</v>
      </c>
      <c r="BP1" s="48"/>
      <c r="BQ1" s="48">
        <v>
1</v>
      </c>
      <c r="BR1" s="48">
        <v>
1</v>
      </c>
      <c r="BS1" s="48">
        <v>
1</v>
      </c>
      <c r="BT1" s="48">
        <v>
1</v>
      </c>
      <c r="BU1" s="48">
        <v>
1</v>
      </c>
      <c r="BV1" s="48">
        <v>
1</v>
      </c>
      <c r="BW1" s="48">
        <v>
1</v>
      </c>
      <c r="BX1" s="48">
        <v>
1</v>
      </c>
      <c r="BY1" s="48">
        <v>
1</v>
      </c>
      <c r="BZ1" s="48">
        <v>
1</v>
      </c>
      <c r="CA1" s="48"/>
      <c r="CB1" s="48">
        <v>
1</v>
      </c>
      <c r="CC1" s="48">
        <v>
1</v>
      </c>
      <c r="CD1" s="48">
        <v>
1</v>
      </c>
      <c r="CE1" s="48">
        <v>
1</v>
      </c>
      <c r="CF1" s="48">
        <v>
1</v>
      </c>
      <c r="CG1" s="48">
        <v>
1</v>
      </c>
      <c r="CH1" s="48">
        <v>
1</v>
      </c>
      <c r="CI1" s="48">
        <v>
1</v>
      </c>
      <c r="CJ1" s="48">
        <v>
1</v>
      </c>
      <c r="CK1" s="48">
        <v>
1</v>
      </c>
      <c r="CL1" s="48"/>
      <c r="CO1" s="48">
        <v>
1</v>
      </c>
      <c r="CP1" s="48">
        <v>
1</v>
      </c>
      <c r="CQ1" s="48">
        <v>
1</v>
      </c>
      <c r="CR1" s="48">
        <v>
1</v>
      </c>
      <c r="CS1" s="48">
        <v>
1</v>
      </c>
      <c r="CT1" s="48">
        <v>
1</v>
      </c>
      <c r="CU1" s="48">
        <v>
1</v>
      </c>
      <c r="CV1" s="48">
        <v>
1</v>
      </c>
      <c r="CW1" s="48">
        <v>
1</v>
      </c>
      <c r="CX1" s="48">
        <v>
1</v>
      </c>
      <c r="CY1" s="48"/>
      <c r="CZ1" s="48">
        <v>
1</v>
      </c>
      <c r="DA1" s="48">
        <v>
1</v>
      </c>
      <c r="DB1" s="48">
        <v>
1</v>
      </c>
      <c r="DC1" s="48">
        <v>
1</v>
      </c>
      <c r="DD1" s="48">
        <v>
1</v>
      </c>
      <c r="DE1" s="48">
        <v>
1</v>
      </c>
      <c r="DF1" s="48">
        <v>
1</v>
      </c>
      <c r="DG1" s="48">
        <v>
1</v>
      </c>
      <c r="DH1" s="48">
        <v>
1</v>
      </c>
      <c r="DI1" s="48">
        <v>
1</v>
      </c>
      <c r="DJ1" s="48"/>
      <c r="DK1" s="48">
        <v>
1</v>
      </c>
      <c r="DL1" s="48">
        <v>
1</v>
      </c>
      <c r="DM1" s="48">
        <v>
1</v>
      </c>
      <c r="DN1" s="48">
        <v>
1</v>
      </c>
      <c r="DO1" s="48">
        <v>
1</v>
      </c>
      <c r="DP1" s="48">
        <v>
1</v>
      </c>
      <c r="DQ1" s="48">
        <v>
1</v>
      </c>
      <c r="DR1" s="48">
        <v>
1</v>
      </c>
      <c r="DS1" s="48">
        <v>
1</v>
      </c>
      <c r="DT1" s="48">
        <v>
1</v>
      </c>
      <c r="DU1" s="48"/>
    </row>
    <row r="2" spans="1:125" x14ac:dyDescent="0.15">
      <c r="A2" s="49" t="s">
        <v>
50</v>
      </c>
      <c r="B2" s="49">
        <f>
COLUMN()-1</f>
        <v>
1</v>
      </c>
      <c r="C2" s="49">
        <f t="shared" ref="C2:DU2" si="0">
COLUMN()-1</f>
        <v>
2</v>
      </c>
      <c r="D2" s="49">
        <f t="shared" si="0"/>
        <v>
3</v>
      </c>
      <c r="E2" s="49">
        <f t="shared" si="0"/>
        <v>
4</v>
      </c>
      <c r="F2" s="49">
        <f t="shared" si="0"/>
        <v>
5</v>
      </c>
      <c r="G2" s="49">
        <f t="shared" si="0"/>
        <v>
6</v>
      </c>
      <c r="H2" s="49">
        <f t="shared" si="0"/>
        <v>
7</v>
      </c>
      <c r="I2" s="49">
        <f t="shared" si="0"/>
        <v>
8</v>
      </c>
      <c r="J2" s="49">
        <f t="shared" si="0"/>
        <v>
9</v>
      </c>
      <c r="K2" s="49">
        <f t="shared" si="0"/>
        <v>
10</v>
      </c>
      <c r="L2" s="49">
        <f t="shared" si="0"/>
        <v>
11</v>
      </c>
      <c r="M2" s="49">
        <f t="shared" si="0"/>
        <v>
12</v>
      </c>
      <c r="N2" s="49">
        <f t="shared" si="0"/>
        <v>
13</v>
      </c>
      <c r="O2" s="49">
        <f t="shared" si="0"/>
        <v>
14</v>
      </c>
      <c r="P2" s="49">
        <f t="shared" si="0"/>
        <v>
15</v>
      </c>
      <c r="Q2" s="49">
        <f t="shared" si="0"/>
        <v>
16</v>
      </c>
      <c r="R2" s="49">
        <f t="shared" si="0"/>
        <v>
17</v>
      </c>
      <c r="S2" s="49">
        <f t="shared" si="0"/>
        <v>
18</v>
      </c>
      <c r="T2" s="49">
        <f t="shared" si="0"/>
        <v>
19</v>
      </c>
      <c r="U2" s="49">
        <f t="shared" si="0"/>
        <v>
20</v>
      </c>
      <c r="V2" s="49">
        <f t="shared" si="0"/>
        <v>
21</v>
      </c>
      <c r="W2" s="49">
        <f t="shared" si="0"/>
        <v>
22</v>
      </c>
      <c r="X2" s="49">
        <f t="shared" si="0"/>
        <v>
23</v>
      </c>
      <c r="Y2" s="49">
        <f t="shared" si="0"/>
        <v>
24</v>
      </c>
      <c r="Z2" s="49">
        <f t="shared" si="0"/>
        <v>
25</v>
      </c>
      <c r="AA2" s="49">
        <f t="shared" si="0"/>
        <v>
26</v>
      </c>
      <c r="AB2" s="49">
        <f t="shared" si="0"/>
        <v>
27</v>
      </c>
      <c r="AC2" s="49">
        <f t="shared" si="0"/>
        <v>
28</v>
      </c>
      <c r="AD2" s="49">
        <f t="shared" si="0"/>
        <v>
29</v>
      </c>
      <c r="AE2" s="49">
        <f t="shared" si="0"/>
        <v>
30</v>
      </c>
      <c r="AF2" s="49">
        <f t="shared" si="0"/>
        <v>
31</v>
      </c>
      <c r="AG2" s="49">
        <f t="shared" si="0"/>
        <v>
32</v>
      </c>
      <c r="AH2" s="49">
        <f t="shared" si="0"/>
        <v>
33</v>
      </c>
      <c r="AI2" s="49">
        <f t="shared" si="0"/>
        <v>
34</v>
      </c>
      <c r="AJ2" s="49">
        <f t="shared" si="0"/>
        <v>
35</v>
      </c>
      <c r="AK2" s="49">
        <f t="shared" si="0"/>
        <v>
36</v>
      </c>
      <c r="AL2" s="49">
        <f t="shared" si="0"/>
        <v>
37</v>
      </c>
      <c r="AM2" s="49">
        <f t="shared" si="0"/>
        <v>
38</v>
      </c>
      <c r="AN2" s="49">
        <f t="shared" si="0"/>
        <v>
39</v>
      </c>
      <c r="AO2" s="49">
        <f t="shared" si="0"/>
        <v>
40</v>
      </c>
      <c r="AP2" s="49">
        <f t="shared" si="0"/>
        <v>
41</v>
      </c>
      <c r="AQ2" s="49">
        <f t="shared" si="0"/>
        <v>
42</v>
      </c>
      <c r="AR2" s="49">
        <f t="shared" si="0"/>
        <v>
43</v>
      </c>
      <c r="AS2" s="49">
        <f t="shared" si="0"/>
        <v>
44</v>
      </c>
      <c r="AT2" s="49">
        <f t="shared" si="0"/>
        <v>
45</v>
      </c>
      <c r="AU2" s="49">
        <f t="shared" si="0"/>
        <v>
46</v>
      </c>
      <c r="AV2" s="49">
        <f t="shared" si="0"/>
        <v>
47</v>
      </c>
      <c r="AW2" s="49">
        <f t="shared" si="0"/>
        <v>
48</v>
      </c>
      <c r="AX2" s="49">
        <f t="shared" si="0"/>
        <v>
49</v>
      </c>
      <c r="AY2" s="49">
        <f t="shared" si="0"/>
        <v>
50</v>
      </c>
      <c r="AZ2" s="49">
        <f t="shared" si="0"/>
        <v>
51</v>
      </c>
      <c r="BA2" s="49">
        <f t="shared" si="0"/>
        <v>
52</v>
      </c>
      <c r="BB2" s="49">
        <f t="shared" si="0"/>
        <v>
53</v>
      </c>
      <c r="BC2" s="49">
        <f t="shared" si="0"/>
        <v>
54</v>
      </c>
      <c r="BD2" s="49">
        <f t="shared" si="0"/>
        <v>
55</v>
      </c>
      <c r="BE2" s="49">
        <f t="shared" si="0"/>
        <v>
56</v>
      </c>
      <c r="BF2" s="49">
        <f t="shared" si="0"/>
        <v>
57</v>
      </c>
      <c r="BG2" s="49">
        <f t="shared" si="0"/>
        <v>
58</v>
      </c>
      <c r="BH2" s="49">
        <f t="shared" si="0"/>
        <v>
59</v>
      </c>
      <c r="BI2" s="49">
        <f t="shared" si="0"/>
        <v>
60</v>
      </c>
      <c r="BJ2" s="49">
        <f t="shared" si="0"/>
        <v>
61</v>
      </c>
      <c r="BK2" s="49">
        <f t="shared" si="0"/>
        <v>
62</v>
      </c>
      <c r="BL2" s="49">
        <f t="shared" si="0"/>
        <v>
63</v>
      </c>
      <c r="BM2" s="49">
        <f t="shared" si="0"/>
        <v>
64</v>
      </c>
      <c r="BN2" s="49">
        <f t="shared" si="0"/>
        <v>
65</v>
      </c>
      <c r="BO2" s="49">
        <f t="shared" si="0"/>
        <v>
66</v>
      </c>
      <c r="BP2" s="49">
        <f t="shared" si="0"/>
        <v>
67</v>
      </c>
      <c r="BQ2" s="49">
        <f t="shared" si="0"/>
        <v>
68</v>
      </c>
      <c r="BR2" s="49">
        <f t="shared" si="0"/>
        <v>
69</v>
      </c>
      <c r="BS2" s="49">
        <f t="shared" si="0"/>
        <v>
70</v>
      </c>
      <c r="BT2" s="49">
        <f t="shared" si="0"/>
        <v>
71</v>
      </c>
      <c r="BU2" s="49">
        <f t="shared" si="0"/>
        <v>
72</v>
      </c>
      <c r="BV2" s="49">
        <f t="shared" si="0"/>
        <v>
73</v>
      </c>
      <c r="BW2" s="49">
        <f t="shared" si="0"/>
        <v>
74</v>
      </c>
      <c r="BX2" s="49">
        <f t="shared" si="0"/>
        <v>
75</v>
      </c>
      <c r="BY2" s="49">
        <f t="shared" si="0"/>
        <v>
76</v>
      </c>
      <c r="BZ2" s="49">
        <f t="shared" si="0"/>
        <v>
77</v>
      </c>
      <c r="CA2" s="49">
        <f t="shared" si="0"/>
        <v>
78</v>
      </c>
      <c r="CB2" s="49">
        <f t="shared" si="0"/>
        <v>
79</v>
      </c>
      <c r="CC2" s="49">
        <f t="shared" si="0"/>
        <v>
80</v>
      </c>
      <c r="CD2" s="49">
        <f t="shared" si="0"/>
        <v>
81</v>
      </c>
      <c r="CE2" s="49">
        <f t="shared" si="0"/>
        <v>
82</v>
      </c>
      <c r="CF2" s="49">
        <f t="shared" si="0"/>
        <v>
83</v>
      </c>
      <c r="CG2" s="49">
        <f t="shared" si="0"/>
        <v>
84</v>
      </c>
      <c r="CH2" s="49">
        <f t="shared" si="0"/>
        <v>
85</v>
      </c>
      <c r="CI2" s="49">
        <f t="shared" si="0"/>
        <v>
86</v>
      </c>
      <c r="CJ2" s="49">
        <f t="shared" si="0"/>
        <v>
87</v>
      </c>
      <c r="CK2" s="49">
        <f t="shared" si="0"/>
        <v>
88</v>
      </c>
      <c r="CL2" s="49">
        <f t="shared" si="0"/>
        <v>
89</v>
      </c>
      <c r="CM2" s="49">
        <f t="shared" si="0"/>
        <v>
90</v>
      </c>
      <c r="CN2" s="49">
        <f t="shared" si="0"/>
        <v>
91</v>
      </c>
      <c r="CO2" s="49">
        <f t="shared" si="0"/>
        <v>
92</v>
      </c>
      <c r="CP2" s="49">
        <f t="shared" si="0"/>
        <v>
93</v>
      </c>
      <c r="CQ2" s="49">
        <f t="shared" si="0"/>
        <v>
94</v>
      </c>
      <c r="CR2" s="49">
        <f t="shared" si="0"/>
        <v>
95</v>
      </c>
      <c r="CS2" s="49">
        <f t="shared" si="0"/>
        <v>
96</v>
      </c>
      <c r="CT2" s="49">
        <f t="shared" si="0"/>
        <v>
97</v>
      </c>
      <c r="CU2" s="49">
        <f t="shared" si="0"/>
        <v>
98</v>
      </c>
      <c r="CV2" s="49">
        <f t="shared" si="0"/>
        <v>
99</v>
      </c>
      <c r="CW2" s="49">
        <f t="shared" si="0"/>
        <v>
100</v>
      </c>
      <c r="CX2" s="49">
        <f t="shared" si="0"/>
        <v>
101</v>
      </c>
      <c r="CY2" s="49">
        <f t="shared" si="0"/>
        <v>
102</v>
      </c>
      <c r="CZ2" s="49">
        <f t="shared" si="0"/>
        <v>
103</v>
      </c>
      <c r="DA2" s="49">
        <f t="shared" si="0"/>
        <v>
104</v>
      </c>
      <c r="DB2" s="49">
        <f t="shared" si="0"/>
        <v>
105</v>
      </c>
      <c r="DC2" s="49">
        <f t="shared" si="0"/>
        <v>
106</v>
      </c>
      <c r="DD2" s="49">
        <f t="shared" si="0"/>
        <v>
107</v>
      </c>
      <c r="DE2" s="49">
        <f t="shared" si="0"/>
        <v>
108</v>
      </c>
      <c r="DF2" s="49">
        <f t="shared" si="0"/>
        <v>
109</v>
      </c>
      <c r="DG2" s="49">
        <f t="shared" si="0"/>
        <v>
110</v>
      </c>
      <c r="DH2" s="49">
        <f t="shared" si="0"/>
        <v>
111</v>
      </c>
      <c r="DI2" s="49">
        <f t="shared" si="0"/>
        <v>
112</v>
      </c>
      <c r="DJ2" s="49">
        <f t="shared" si="0"/>
        <v>
113</v>
      </c>
      <c r="DK2" s="49">
        <f t="shared" si="0"/>
        <v>
114</v>
      </c>
      <c r="DL2" s="49">
        <f t="shared" si="0"/>
        <v>
115</v>
      </c>
      <c r="DM2" s="49">
        <f t="shared" si="0"/>
        <v>
116</v>
      </c>
      <c r="DN2" s="49">
        <f t="shared" si="0"/>
        <v>
117</v>
      </c>
      <c r="DO2" s="49">
        <f t="shared" si="0"/>
        <v>
118</v>
      </c>
      <c r="DP2" s="49">
        <f t="shared" si="0"/>
        <v>
119</v>
      </c>
      <c r="DQ2" s="49">
        <f t="shared" si="0"/>
        <v>
120</v>
      </c>
      <c r="DR2" s="49">
        <f t="shared" si="0"/>
        <v>
121</v>
      </c>
      <c r="DS2" s="49">
        <f t="shared" si="0"/>
        <v>
122</v>
      </c>
      <c r="DT2" s="49">
        <f t="shared" si="0"/>
        <v>
123</v>
      </c>
      <c r="DU2" s="49">
        <f t="shared" si="0"/>
        <v>
124</v>
      </c>
    </row>
    <row r="3" spans="1:125" ht="13.15" customHeight="1" x14ac:dyDescent="0.15">
      <c r="A3" s="49" t="s">
        <v>
51</v>
      </c>
      <c r="B3" s="50" t="s">
        <v>
52</v>
      </c>
      <c r="C3" s="50" t="s">
        <v>
53</v>
      </c>
      <c r="D3" s="50" t="s">
        <v>
54</v>
      </c>
      <c r="E3" s="50" t="s">
        <v>
55</v>
      </c>
      <c r="F3" s="50" t="s">
        <v>
56</v>
      </c>
      <c r="G3" s="50" t="s">
        <v>
57</v>
      </c>
      <c r="H3" s="146" t="s">
        <v>
58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51" t="s">
        <v>
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
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
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
62</v>
      </c>
      <c r="B4" s="57"/>
      <c r="C4" s="57"/>
      <c r="D4" s="57"/>
      <c r="E4" s="57"/>
      <c r="F4" s="57"/>
      <c r="G4" s="57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3" t="s">
        <v>
63</v>
      </c>
      <c r="Z4" s="144"/>
      <c r="AA4" s="144"/>
      <c r="AB4" s="144"/>
      <c r="AC4" s="144"/>
      <c r="AD4" s="144"/>
      <c r="AE4" s="144"/>
      <c r="AF4" s="144"/>
      <c r="AG4" s="144"/>
      <c r="AH4" s="144"/>
      <c r="AI4" s="145"/>
      <c r="AJ4" s="140" t="s">
        <v>
64</v>
      </c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50" t="s">
        <v>
65</v>
      </c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 t="s">
        <v>
66</v>
      </c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50" t="s">
        <v>
67</v>
      </c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 t="s">
        <v>
68</v>
      </c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1" t="s">
        <v>
69</v>
      </c>
      <c r="CN4" s="141" t="s">
        <v>
70</v>
      </c>
      <c r="CO4" s="143" t="s">
        <v>
71</v>
      </c>
      <c r="CP4" s="144"/>
      <c r="CQ4" s="144"/>
      <c r="CR4" s="144"/>
      <c r="CS4" s="144"/>
      <c r="CT4" s="144"/>
      <c r="CU4" s="144"/>
      <c r="CV4" s="144"/>
      <c r="CW4" s="144"/>
      <c r="CX4" s="144"/>
      <c r="CY4" s="145"/>
      <c r="CZ4" s="140" t="s">
        <v>
72</v>
      </c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3" t="s">
        <v>
73</v>
      </c>
      <c r="DL4" s="144"/>
      <c r="DM4" s="144"/>
      <c r="DN4" s="144"/>
      <c r="DO4" s="144"/>
      <c r="DP4" s="144"/>
      <c r="DQ4" s="144"/>
      <c r="DR4" s="144"/>
      <c r="DS4" s="144"/>
      <c r="DT4" s="144"/>
      <c r="DU4" s="145"/>
    </row>
    <row r="5" spans="1:125" x14ac:dyDescent="0.15">
      <c r="A5" s="49" t="s">
        <v>
74</v>
      </c>
      <c r="B5" s="58"/>
      <c r="C5" s="58"/>
      <c r="D5" s="58"/>
      <c r="E5" s="58"/>
      <c r="F5" s="58"/>
      <c r="G5" s="58"/>
      <c r="H5" s="59" t="s">
        <v>
75</v>
      </c>
      <c r="I5" s="59" t="s">
        <v>
76</v>
      </c>
      <c r="J5" s="59" t="s">
        <v>
77</v>
      </c>
      <c r="K5" s="59" t="s">
        <v>
78</v>
      </c>
      <c r="L5" s="59" t="s">
        <v>
79</v>
      </c>
      <c r="M5" s="59" t="s">
        <v>
4</v>
      </c>
      <c r="N5" s="59" t="s">
        <v>
5</v>
      </c>
      <c r="O5" s="59" t="s">
        <v>
80</v>
      </c>
      <c r="P5" s="59" t="s">
        <v>
13</v>
      </c>
      <c r="Q5" s="59" t="s">
        <v>
81</v>
      </c>
      <c r="R5" s="59" t="s">
        <v>
82</v>
      </c>
      <c r="S5" s="59" t="s">
        <v>
83</v>
      </c>
      <c r="T5" s="59" t="s">
        <v>
84</v>
      </c>
      <c r="U5" s="59" t="s">
        <v>
85</v>
      </c>
      <c r="V5" s="59" t="s">
        <v>
86</v>
      </c>
      <c r="W5" s="59" t="s">
        <v>
87</v>
      </c>
      <c r="X5" s="59" t="s">
        <v>
88</v>
      </c>
      <c r="Y5" s="59" t="s">
        <v>
89</v>
      </c>
      <c r="Z5" s="59" t="s">
        <v>
90</v>
      </c>
      <c r="AA5" s="59" t="s">
        <v>
91</v>
      </c>
      <c r="AB5" s="59" t="s">
        <v>
92</v>
      </c>
      <c r="AC5" s="59" t="s">
        <v>
93</v>
      </c>
      <c r="AD5" s="59" t="s">
        <v>
94</v>
      </c>
      <c r="AE5" s="59" t="s">
        <v>
95</v>
      </c>
      <c r="AF5" s="59" t="s">
        <v>
96</v>
      </c>
      <c r="AG5" s="59" t="s">
        <v>
97</v>
      </c>
      <c r="AH5" s="59" t="s">
        <v>
98</v>
      </c>
      <c r="AI5" s="59" t="s">
        <v>
99</v>
      </c>
      <c r="AJ5" s="59" t="s">
        <v>
89</v>
      </c>
      <c r="AK5" s="59" t="s">
        <v>
90</v>
      </c>
      <c r="AL5" s="59" t="s">
        <v>
91</v>
      </c>
      <c r="AM5" s="59" t="s">
        <v>
92</v>
      </c>
      <c r="AN5" s="59" t="s">
        <v>
93</v>
      </c>
      <c r="AO5" s="59" t="s">
        <v>
94</v>
      </c>
      <c r="AP5" s="59" t="s">
        <v>
95</v>
      </c>
      <c r="AQ5" s="59" t="s">
        <v>
96</v>
      </c>
      <c r="AR5" s="59" t="s">
        <v>
97</v>
      </c>
      <c r="AS5" s="59" t="s">
        <v>
98</v>
      </c>
      <c r="AT5" s="59" t="s">
        <v>
99</v>
      </c>
      <c r="AU5" s="59" t="s">
        <v>
89</v>
      </c>
      <c r="AV5" s="59" t="s">
        <v>
90</v>
      </c>
      <c r="AW5" s="59" t="s">
        <v>
91</v>
      </c>
      <c r="AX5" s="59" t="s">
        <v>
92</v>
      </c>
      <c r="AY5" s="59" t="s">
        <v>
93</v>
      </c>
      <c r="AZ5" s="59" t="s">
        <v>
94</v>
      </c>
      <c r="BA5" s="59" t="s">
        <v>
95</v>
      </c>
      <c r="BB5" s="59" t="s">
        <v>
96</v>
      </c>
      <c r="BC5" s="59" t="s">
        <v>
97</v>
      </c>
      <c r="BD5" s="59" t="s">
        <v>
98</v>
      </c>
      <c r="BE5" s="59" t="s">
        <v>
99</v>
      </c>
      <c r="BF5" s="59" t="s">
        <v>
89</v>
      </c>
      <c r="BG5" s="59" t="s">
        <v>
90</v>
      </c>
      <c r="BH5" s="59" t="s">
        <v>
91</v>
      </c>
      <c r="BI5" s="59" t="s">
        <v>
92</v>
      </c>
      <c r="BJ5" s="59" t="s">
        <v>
93</v>
      </c>
      <c r="BK5" s="59" t="s">
        <v>
94</v>
      </c>
      <c r="BL5" s="59" t="s">
        <v>
95</v>
      </c>
      <c r="BM5" s="59" t="s">
        <v>
96</v>
      </c>
      <c r="BN5" s="59" t="s">
        <v>
97</v>
      </c>
      <c r="BO5" s="59" t="s">
        <v>
98</v>
      </c>
      <c r="BP5" s="59" t="s">
        <v>
99</v>
      </c>
      <c r="BQ5" s="59" t="s">
        <v>
89</v>
      </c>
      <c r="BR5" s="59" t="s">
        <v>
90</v>
      </c>
      <c r="BS5" s="59" t="s">
        <v>
91</v>
      </c>
      <c r="BT5" s="59" t="s">
        <v>
92</v>
      </c>
      <c r="BU5" s="59" t="s">
        <v>
93</v>
      </c>
      <c r="BV5" s="59" t="s">
        <v>
94</v>
      </c>
      <c r="BW5" s="59" t="s">
        <v>
95</v>
      </c>
      <c r="BX5" s="59" t="s">
        <v>
96</v>
      </c>
      <c r="BY5" s="59" t="s">
        <v>
97</v>
      </c>
      <c r="BZ5" s="59" t="s">
        <v>
98</v>
      </c>
      <c r="CA5" s="59" t="s">
        <v>
99</v>
      </c>
      <c r="CB5" s="59" t="s">
        <v>
89</v>
      </c>
      <c r="CC5" s="59" t="s">
        <v>
90</v>
      </c>
      <c r="CD5" s="59" t="s">
        <v>
91</v>
      </c>
      <c r="CE5" s="59" t="s">
        <v>
92</v>
      </c>
      <c r="CF5" s="59" t="s">
        <v>
93</v>
      </c>
      <c r="CG5" s="59" t="s">
        <v>
94</v>
      </c>
      <c r="CH5" s="59" t="s">
        <v>
95</v>
      </c>
      <c r="CI5" s="59" t="s">
        <v>
96</v>
      </c>
      <c r="CJ5" s="59" t="s">
        <v>
97</v>
      </c>
      <c r="CK5" s="59" t="s">
        <v>
98</v>
      </c>
      <c r="CL5" s="59" t="s">
        <v>
99</v>
      </c>
      <c r="CM5" s="142"/>
      <c r="CN5" s="142"/>
      <c r="CO5" s="59" t="s">
        <v>
89</v>
      </c>
      <c r="CP5" s="59" t="s">
        <v>
90</v>
      </c>
      <c r="CQ5" s="59" t="s">
        <v>
91</v>
      </c>
      <c r="CR5" s="59" t="s">
        <v>
92</v>
      </c>
      <c r="CS5" s="59" t="s">
        <v>
93</v>
      </c>
      <c r="CT5" s="59" t="s">
        <v>
94</v>
      </c>
      <c r="CU5" s="59" t="s">
        <v>
95</v>
      </c>
      <c r="CV5" s="59" t="s">
        <v>
96</v>
      </c>
      <c r="CW5" s="59" t="s">
        <v>
97</v>
      </c>
      <c r="CX5" s="59" t="s">
        <v>
98</v>
      </c>
      <c r="CY5" s="59" t="s">
        <v>
99</v>
      </c>
      <c r="CZ5" s="59" t="s">
        <v>
89</v>
      </c>
      <c r="DA5" s="59" t="s">
        <v>
90</v>
      </c>
      <c r="DB5" s="59" t="s">
        <v>
91</v>
      </c>
      <c r="DC5" s="59" t="s">
        <v>
92</v>
      </c>
      <c r="DD5" s="59" t="s">
        <v>
93</v>
      </c>
      <c r="DE5" s="59" t="s">
        <v>
94</v>
      </c>
      <c r="DF5" s="59" t="s">
        <v>
95</v>
      </c>
      <c r="DG5" s="59" t="s">
        <v>
96</v>
      </c>
      <c r="DH5" s="59" t="s">
        <v>
97</v>
      </c>
      <c r="DI5" s="59" t="s">
        <v>
98</v>
      </c>
      <c r="DJ5" s="59" t="s">
        <v>
35</v>
      </c>
      <c r="DK5" s="59" t="s">
        <v>
89</v>
      </c>
      <c r="DL5" s="59" t="s">
        <v>
90</v>
      </c>
      <c r="DM5" s="59" t="s">
        <v>
91</v>
      </c>
      <c r="DN5" s="59" t="s">
        <v>
92</v>
      </c>
      <c r="DO5" s="59" t="s">
        <v>
93</v>
      </c>
      <c r="DP5" s="59" t="s">
        <v>
94</v>
      </c>
      <c r="DQ5" s="59" t="s">
        <v>
95</v>
      </c>
      <c r="DR5" s="59" t="s">
        <v>
96</v>
      </c>
      <c r="DS5" s="59" t="s">
        <v>
97</v>
      </c>
      <c r="DT5" s="59" t="s">
        <v>
98</v>
      </c>
      <c r="DU5" s="59" t="s">
        <v>
99</v>
      </c>
    </row>
    <row r="6" spans="1:125" s="66" customFormat="1" x14ac:dyDescent="0.15">
      <c r="A6" s="49" t="s">
        <v>
100</v>
      </c>
      <c r="B6" s="60">
        <f>
B8</f>
        <v>
2019</v>
      </c>
      <c r="C6" s="60">
        <f t="shared" ref="C6:X6" si="1">
C8</f>
        <v>
131172</v>
      </c>
      <c r="D6" s="60">
        <f t="shared" si="1"/>
        <v>
47</v>
      </c>
      <c r="E6" s="60">
        <f t="shared" si="1"/>
        <v>
14</v>
      </c>
      <c r="F6" s="60">
        <f t="shared" si="1"/>
        <v>
0</v>
      </c>
      <c r="G6" s="60">
        <f t="shared" si="1"/>
        <v>
1</v>
      </c>
      <c r="H6" s="60" t="str">
        <f>
SUBSTITUTE(H8,"　","")</f>
        <v>
東京都北区</v>
      </c>
      <c r="I6" s="60" t="str">
        <f t="shared" si="1"/>
        <v>
赤羽駅西口駐車場</v>
      </c>
      <c r="J6" s="60" t="str">
        <f t="shared" si="1"/>
        <v>
法非適用</v>
      </c>
      <c r="K6" s="60" t="str">
        <f t="shared" si="1"/>
        <v>
駐車場整備事業</v>
      </c>
      <c r="L6" s="60" t="str">
        <f t="shared" si="1"/>
        <v>
-</v>
      </c>
      <c r="M6" s="60" t="str">
        <f t="shared" si="1"/>
        <v>
Ａ１Ｂ１</v>
      </c>
      <c r="N6" s="60" t="str">
        <f t="shared" si="1"/>
        <v>
非設置</v>
      </c>
      <c r="O6" s="61" t="str">
        <f t="shared" si="1"/>
        <v>
該当数値なし</v>
      </c>
      <c r="P6" s="62" t="str">
        <f t="shared" si="1"/>
        <v>
附置義務駐車施設</v>
      </c>
      <c r="Q6" s="62" t="str">
        <f t="shared" si="1"/>
        <v>
立体式</v>
      </c>
      <c r="R6" s="63">
        <f t="shared" si="1"/>
        <v>
24</v>
      </c>
      <c r="S6" s="62" t="str">
        <f t="shared" si="1"/>
        <v>
商業施設</v>
      </c>
      <c r="T6" s="62" t="str">
        <f t="shared" si="1"/>
        <v>
無</v>
      </c>
      <c r="U6" s="63">
        <f t="shared" si="1"/>
        <v>
12648</v>
      </c>
      <c r="V6" s="63">
        <f t="shared" si="1"/>
        <v>
450</v>
      </c>
      <c r="W6" s="63">
        <f t="shared" si="1"/>
        <v>
400</v>
      </c>
      <c r="X6" s="62" t="str">
        <f t="shared" si="1"/>
        <v>
利用料金制</v>
      </c>
      <c r="Y6" s="64">
        <f>
IF(Y8="-",NA(),Y8)</f>
        <v>
188.9</v>
      </c>
      <c r="Z6" s="64">
        <f t="shared" ref="Z6:AH6" si="2">
IF(Z8="-",NA(),Z8)</f>
        <v>
190.4</v>
      </c>
      <c r="AA6" s="64">
        <f t="shared" si="2"/>
        <v>
202.3</v>
      </c>
      <c r="AB6" s="64">
        <f t="shared" si="2"/>
        <v>
220.7</v>
      </c>
      <c r="AC6" s="64">
        <f t="shared" si="2"/>
        <v>
218.9</v>
      </c>
      <c r="AD6" s="64">
        <f t="shared" si="2"/>
        <v>
218.5</v>
      </c>
      <c r="AE6" s="64">
        <f t="shared" si="2"/>
        <v>
151.19999999999999</v>
      </c>
      <c r="AF6" s="64">
        <f t="shared" si="2"/>
        <v>
212.4</v>
      </c>
      <c r="AG6" s="64">
        <f t="shared" si="2"/>
        <v>
243</v>
      </c>
      <c r="AH6" s="64">
        <f t="shared" si="2"/>
        <v>
218.2</v>
      </c>
      <c r="AI6" s="61" t="str">
        <f>
IF(AI8="-","",IF(AI8="-","【-】","【"&amp;SUBSTITUTE(TEXT(AI8,"#,##0.0"),"-","△")&amp;"】"))</f>
        <v>
【619.1】</v>
      </c>
      <c r="AJ6" s="64">
        <f>
IF(AJ8="-",NA(),AJ8)</f>
        <v>
0</v>
      </c>
      <c r="AK6" s="64">
        <f t="shared" ref="AK6:AS6" si="3">
IF(AK8="-",NA(),AK8)</f>
        <v>
0</v>
      </c>
      <c r="AL6" s="64">
        <f t="shared" si="3"/>
        <v>
0</v>
      </c>
      <c r="AM6" s="64">
        <f t="shared" si="3"/>
        <v>
0</v>
      </c>
      <c r="AN6" s="64">
        <f t="shared" si="3"/>
        <v>
0</v>
      </c>
      <c r="AO6" s="64">
        <f t="shared" si="3"/>
        <v>
4.7</v>
      </c>
      <c r="AP6" s="64">
        <f t="shared" si="3"/>
        <v>
4</v>
      </c>
      <c r="AQ6" s="64">
        <f t="shared" si="3"/>
        <v>
2.4</v>
      </c>
      <c r="AR6" s="64">
        <f t="shared" si="3"/>
        <v>
2.2999999999999998</v>
      </c>
      <c r="AS6" s="64">
        <f t="shared" si="3"/>
        <v>
1.5</v>
      </c>
      <c r="AT6" s="61" t="str">
        <f>
IF(AT8="-","",IF(AT8="-","【-】","【"&amp;SUBSTITUTE(TEXT(AT8,"#,##0.0"),"-","△")&amp;"】"))</f>
        <v>
【2.3】</v>
      </c>
      <c r="AU6" s="65">
        <f>
IF(AU8="-",NA(),AU8)</f>
        <v>
0</v>
      </c>
      <c r="AV6" s="65">
        <f t="shared" ref="AV6:BD6" si="4">
IF(AV8="-",NA(),AV8)</f>
        <v>
0</v>
      </c>
      <c r="AW6" s="65">
        <f t="shared" si="4"/>
        <v>
0</v>
      </c>
      <c r="AX6" s="65">
        <f t="shared" si="4"/>
        <v>
0</v>
      </c>
      <c r="AY6" s="65">
        <f t="shared" si="4"/>
        <v>
0</v>
      </c>
      <c r="AZ6" s="65">
        <f t="shared" si="4"/>
        <v>
46</v>
      </c>
      <c r="BA6" s="65">
        <f t="shared" si="4"/>
        <v>
39</v>
      </c>
      <c r="BB6" s="65">
        <f t="shared" si="4"/>
        <v>
25</v>
      </c>
      <c r="BC6" s="65">
        <f t="shared" si="4"/>
        <v>
23</v>
      </c>
      <c r="BD6" s="65">
        <f t="shared" si="4"/>
        <v>
11</v>
      </c>
      <c r="BE6" s="63" t="str">
        <f>
IF(BE8="-","",IF(BE8="-","【-】","【"&amp;SUBSTITUTE(TEXT(BE8,"#,##0"),"-","△")&amp;"】"))</f>
        <v>
【17】</v>
      </c>
      <c r="BF6" s="64">
        <f>
IF(BF8="-",NA(),BF8)</f>
        <v>
47.1</v>
      </c>
      <c r="BG6" s="64">
        <f t="shared" ref="BG6:BO6" si="5">
IF(BG8="-",NA(),BG8)</f>
        <v>
47.5</v>
      </c>
      <c r="BH6" s="64">
        <f t="shared" si="5"/>
        <v>
50.6</v>
      </c>
      <c r="BI6" s="64">
        <f t="shared" si="5"/>
        <v>
54.7</v>
      </c>
      <c r="BJ6" s="64">
        <f t="shared" si="5"/>
        <v>
54.3</v>
      </c>
      <c r="BK6" s="64">
        <f t="shared" si="5"/>
        <v>
33.200000000000003</v>
      </c>
      <c r="BL6" s="64">
        <f t="shared" si="5"/>
        <v>
29.6</v>
      </c>
      <c r="BM6" s="64">
        <f t="shared" si="5"/>
        <v>
29.2</v>
      </c>
      <c r="BN6" s="64">
        <f t="shared" si="5"/>
        <v>
30.4</v>
      </c>
      <c r="BO6" s="64">
        <f t="shared" si="5"/>
        <v>
5.8</v>
      </c>
      <c r="BP6" s="61" t="str">
        <f>
IF(BP8="-","",IF(BP8="-","【-】","【"&amp;SUBSTITUTE(TEXT(BP8,"#,##0.0"),"-","△")&amp;"】"))</f>
        <v>
【20.8】</v>
      </c>
      <c r="BQ6" s="65">
        <f>
IF(BQ8="-",NA(),BQ8)</f>
        <v>
103159</v>
      </c>
      <c r="BR6" s="65">
        <f t="shared" ref="BR6:BZ6" si="6">
IF(BR8="-",NA(),BR8)</f>
        <v>
95475</v>
      </c>
      <c r="BS6" s="65">
        <f t="shared" si="6"/>
        <v>
109382</v>
      </c>
      <c r="BT6" s="65">
        <f t="shared" si="6"/>
        <v>
127496</v>
      </c>
      <c r="BU6" s="65">
        <f t="shared" si="6"/>
        <v>
137163</v>
      </c>
      <c r="BV6" s="65">
        <f t="shared" si="6"/>
        <v>
37496</v>
      </c>
      <c r="BW6" s="65">
        <f t="shared" si="6"/>
        <v>
31888</v>
      </c>
      <c r="BX6" s="65">
        <f t="shared" si="6"/>
        <v>
13314</v>
      </c>
      <c r="BY6" s="65">
        <f t="shared" si="6"/>
        <v>
28825</v>
      </c>
      <c r="BZ6" s="65">
        <f t="shared" si="6"/>
        <v>
26838</v>
      </c>
      <c r="CA6" s="63" t="str">
        <f>
IF(CA8="-","",IF(CA8="-","【-】","【"&amp;SUBSTITUTE(TEXT(CA8,"#,##0"),"-","△")&amp;"】"))</f>
        <v>
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
101</v>
      </c>
      <c r="CM6" s="63">
        <f t="shared" ref="CM6:CN6" si="7">
CM8</f>
        <v>
497640</v>
      </c>
      <c r="CN6" s="63">
        <f t="shared" si="7"/>
        <v>
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
101</v>
      </c>
      <c r="CZ6" s="64">
        <f>
IF(CZ8="-",NA(),CZ8)</f>
        <v>
0</v>
      </c>
      <c r="DA6" s="64">
        <f t="shared" ref="DA6:DI6" si="8">
IF(DA8="-",NA(),DA8)</f>
        <v>
0</v>
      </c>
      <c r="DB6" s="64">
        <f t="shared" si="8"/>
        <v>
0</v>
      </c>
      <c r="DC6" s="64">
        <f t="shared" si="8"/>
        <v>
0</v>
      </c>
      <c r="DD6" s="64">
        <f t="shared" si="8"/>
        <v>
0</v>
      </c>
      <c r="DE6" s="64">
        <f t="shared" si="8"/>
        <v>
280</v>
      </c>
      <c r="DF6" s="64">
        <f t="shared" si="8"/>
        <v>
239.6</v>
      </c>
      <c r="DG6" s="64">
        <f t="shared" si="8"/>
        <v>
224.1</v>
      </c>
      <c r="DH6" s="64">
        <f t="shared" si="8"/>
        <v>
152.5</v>
      </c>
      <c r="DI6" s="64">
        <f t="shared" si="8"/>
        <v>
1239.2</v>
      </c>
      <c r="DJ6" s="61" t="str">
        <f>
IF(DJ8="-","",IF(DJ8="-","【-】","【"&amp;SUBSTITUTE(TEXT(DJ8,"#,##0.0"),"-","△")&amp;"】"))</f>
        <v>
【425.4】</v>
      </c>
      <c r="DK6" s="64">
        <f>
IF(DK8="-",NA(),DK8)</f>
        <v>
189.1</v>
      </c>
      <c r="DL6" s="64">
        <f t="shared" ref="DL6:DT6" si="9">
IF(DL8="-",NA(),DL8)</f>
        <v>
184.2</v>
      </c>
      <c r="DM6" s="64">
        <f t="shared" si="9"/>
        <v>
192.9</v>
      </c>
      <c r="DN6" s="64">
        <f t="shared" si="9"/>
        <v>
192.4</v>
      </c>
      <c r="DO6" s="64">
        <f t="shared" si="9"/>
        <v>
203.1</v>
      </c>
      <c r="DP6" s="64">
        <f t="shared" si="9"/>
        <v>
138.9</v>
      </c>
      <c r="DQ6" s="64">
        <f t="shared" si="9"/>
        <v>
139.69999999999999</v>
      </c>
      <c r="DR6" s="64">
        <f t="shared" si="9"/>
        <v>
139.30000000000001</v>
      </c>
      <c r="DS6" s="64">
        <f t="shared" si="9"/>
        <v>
135.30000000000001</v>
      </c>
      <c r="DT6" s="64">
        <f t="shared" si="9"/>
        <v>
127.7</v>
      </c>
      <c r="DU6" s="61" t="str">
        <f>
IF(DU8="-","",IF(DU8="-","【-】","【"&amp;SUBSTITUTE(TEXT(DU8,"#,##0.0"),"-","△")&amp;"】"))</f>
        <v>
【205.9】</v>
      </c>
    </row>
    <row r="7" spans="1:125" s="66" customFormat="1" x14ac:dyDescent="0.15">
      <c r="A7" s="49" t="s">
        <v>
102</v>
      </c>
      <c r="B7" s="60">
        <f t="shared" ref="B7:X7" si="10">
B8</f>
        <v>
2019</v>
      </c>
      <c r="C7" s="60">
        <f t="shared" si="10"/>
        <v>
131172</v>
      </c>
      <c r="D7" s="60">
        <f t="shared" si="10"/>
        <v>
47</v>
      </c>
      <c r="E7" s="60">
        <f t="shared" si="10"/>
        <v>
14</v>
      </c>
      <c r="F7" s="60">
        <f t="shared" si="10"/>
        <v>
0</v>
      </c>
      <c r="G7" s="60">
        <f t="shared" si="10"/>
        <v>
1</v>
      </c>
      <c r="H7" s="60" t="str">
        <f t="shared" si="10"/>
        <v>
東京都　北区</v>
      </c>
      <c r="I7" s="60" t="str">
        <f t="shared" si="10"/>
        <v>
赤羽駅西口駐車場</v>
      </c>
      <c r="J7" s="60" t="str">
        <f t="shared" si="10"/>
        <v>
法非適用</v>
      </c>
      <c r="K7" s="60" t="str">
        <f t="shared" si="10"/>
        <v>
駐車場整備事業</v>
      </c>
      <c r="L7" s="60" t="str">
        <f t="shared" si="10"/>
        <v>
-</v>
      </c>
      <c r="M7" s="60" t="str">
        <f t="shared" si="10"/>
        <v>
Ａ１Ｂ１</v>
      </c>
      <c r="N7" s="60" t="str">
        <f t="shared" si="10"/>
        <v>
非設置</v>
      </c>
      <c r="O7" s="61" t="str">
        <f t="shared" si="10"/>
        <v>
該当数値なし</v>
      </c>
      <c r="P7" s="62" t="str">
        <f t="shared" si="10"/>
        <v>
附置義務駐車施設</v>
      </c>
      <c r="Q7" s="62" t="str">
        <f t="shared" si="10"/>
        <v>
立体式</v>
      </c>
      <c r="R7" s="63">
        <f t="shared" si="10"/>
        <v>
24</v>
      </c>
      <c r="S7" s="62" t="str">
        <f t="shared" si="10"/>
        <v>
商業施設</v>
      </c>
      <c r="T7" s="62" t="str">
        <f t="shared" si="10"/>
        <v>
無</v>
      </c>
      <c r="U7" s="63">
        <f t="shared" si="10"/>
        <v>
12648</v>
      </c>
      <c r="V7" s="63">
        <f t="shared" si="10"/>
        <v>
450</v>
      </c>
      <c r="W7" s="63">
        <f t="shared" si="10"/>
        <v>
400</v>
      </c>
      <c r="X7" s="62" t="str">
        <f t="shared" si="10"/>
        <v>
利用料金制</v>
      </c>
      <c r="Y7" s="64">
        <f>
Y8</f>
        <v>
188.9</v>
      </c>
      <c r="Z7" s="64">
        <f t="shared" ref="Z7:AH7" si="11">
Z8</f>
        <v>
190.4</v>
      </c>
      <c r="AA7" s="64">
        <f t="shared" si="11"/>
        <v>
202.3</v>
      </c>
      <c r="AB7" s="64">
        <f t="shared" si="11"/>
        <v>
220.7</v>
      </c>
      <c r="AC7" s="64">
        <f t="shared" si="11"/>
        <v>
218.9</v>
      </c>
      <c r="AD7" s="64">
        <f t="shared" si="11"/>
        <v>
218.5</v>
      </c>
      <c r="AE7" s="64">
        <f t="shared" si="11"/>
        <v>
151.19999999999999</v>
      </c>
      <c r="AF7" s="64">
        <f t="shared" si="11"/>
        <v>
212.4</v>
      </c>
      <c r="AG7" s="64">
        <f t="shared" si="11"/>
        <v>
243</v>
      </c>
      <c r="AH7" s="64">
        <f t="shared" si="11"/>
        <v>
218.2</v>
      </c>
      <c r="AI7" s="61"/>
      <c r="AJ7" s="64">
        <f>
AJ8</f>
        <v>
0</v>
      </c>
      <c r="AK7" s="64">
        <f t="shared" ref="AK7:AS7" si="12">
AK8</f>
        <v>
0</v>
      </c>
      <c r="AL7" s="64">
        <f t="shared" si="12"/>
        <v>
0</v>
      </c>
      <c r="AM7" s="64">
        <f t="shared" si="12"/>
        <v>
0</v>
      </c>
      <c r="AN7" s="64">
        <f t="shared" si="12"/>
        <v>
0</v>
      </c>
      <c r="AO7" s="64">
        <f t="shared" si="12"/>
        <v>
4.7</v>
      </c>
      <c r="AP7" s="64">
        <f t="shared" si="12"/>
        <v>
4</v>
      </c>
      <c r="AQ7" s="64">
        <f t="shared" si="12"/>
        <v>
2.4</v>
      </c>
      <c r="AR7" s="64">
        <f t="shared" si="12"/>
        <v>
2.2999999999999998</v>
      </c>
      <c r="AS7" s="64">
        <f t="shared" si="12"/>
        <v>
1.5</v>
      </c>
      <c r="AT7" s="61"/>
      <c r="AU7" s="65">
        <f>
AU8</f>
        <v>
0</v>
      </c>
      <c r="AV7" s="65">
        <f t="shared" ref="AV7:BD7" si="13">
AV8</f>
        <v>
0</v>
      </c>
      <c r="AW7" s="65">
        <f t="shared" si="13"/>
        <v>
0</v>
      </c>
      <c r="AX7" s="65">
        <f t="shared" si="13"/>
        <v>
0</v>
      </c>
      <c r="AY7" s="65">
        <f t="shared" si="13"/>
        <v>
0</v>
      </c>
      <c r="AZ7" s="65">
        <f t="shared" si="13"/>
        <v>
46</v>
      </c>
      <c r="BA7" s="65">
        <f t="shared" si="13"/>
        <v>
39</v>
      </c>
      <c r="BB7" s="65">
        <f t="shared" si="13"/>
        <v>
25</v>
      </c>
      <c r="BC7" s="65">
        <f t="shared" si="13"/>
        <v>
23</v>
      </c>
      <c r="BD7" s="65">
        <f t="shared" si="13"/>
        <v>
11</v>
      </c>
      <c r="BE7" s="63"/>
      <c r="BF7" s="64">
        <f>
BF8</f>
        <v>
47.1</v>
      </c>
      <c r="BG7" s="64">
        <f t="shared" ref="BG7:BO7" si="14">
BG8</f>
        <v>
47.5</v>
      </c>
      <c r="BH7" s="64">
        <f t="shared" si="14"/>
        <v>
50.6</v>
      </c>
      <c r="BI7" s="64">
        <f t="shared" si="14"/>
        <v>
54.7</v>
      </c>
      <c r="BJ7" s="64">
        <f t="shared" si="14"/>
        <v>
54.3</v>
      </c>
      <c r="BK7" s="64">
        <f t="shared" si="14"/>
        <v>
33.200000000000003</v>
      </c>
      <c r="BL7" s="64">
        <f t="shared" si="14"/>
        <v>
29.6</v>
      </c>
      <c r="BM7" s="64">
        <f t="shared" si="14"/>
        <v>
29.2</v>
      </c>
      <c r="BN7" s="64">
        <f t="shared" si="14"/>
        <v>
30.4</v>
      </c>
      <c r="BO7" s="64">
        <f t="shared" si="14"/>
        <v>
5.8</v>
      </c>
      <c r="BP7" s="61"/>
      <c r="BQ7" s="65">
        <f>
BQ8</f>
        <v>
103159</v>
      </c>
      <c r="BR7" s="65">
        <f t="shared" ref="BR7:BZ7" si="15">
BR8</f>
        <v>
95475</v>
      </c>
      <c r="BS7" s="65">
        <f t="shared" si="15"/>
        <v>
109382</v>
      </c>
      <c r="BT7" s="65">
        <f t="shared" si="15"/>
        <v>
127496</v>
      </c>
      <c r="BU7" s="65">
        <f t="shared" si="15"/>
        <v>
137163</v>
      </c>
      <c r="BV7" s="65">
        <f t="shared" si="15"/>
        <v>
37496</v>
      </c>
      <c r="BW7" s="65">
        <f t="shared" si="15"/>
        <v>
31888</v>
      </c>
      <c r="BX7" s="65">
        <f t="shared" si="15"/>
        <v>
13314</v>
      </c>
      <c r="BY7" s="65">
        <f t="shared" si="15"/>
        <v>
28825</v>
      </c>
      <c r="BZ7" s="65">
        <f t="shared" si="15"/>
        <v>
26838</v>
      </c>
      <c r="CA7" s="63"/>
      <c r="CB7" s="64" t="s">
        <v>
103</v>
      </c>
      <c r="CC7" s="64" t="s">
        <v>
103</v>
      </c>
      <c r="CD7" s="64" t="s">
        <v>
103</v>
      </c>
      <c r="CE7" s="64" t="s">
        <v>
103</v>
      </c>
      <c r="CF7" s="64" t="s">
        <v>
103</v>
      </c>
      <c r="CG7" s="64" t="s">
        <v>
103</v>
      </c>
      <c r="CH7" s="64" t="s">
        <v>
103</v>
      </c>
      <c r="CI7" s="64" t="s">
        <v>
103</v>
      </c>
      <c r="CJ7" s="64" t="s">
        <v>
103</v>
      </c>
      <c r="CK7" s="64" t="s">
        <v>
104</v>
      </c>
      <c r="CL7" s="61"/>
      <c r="CM7" s="63">
        <f>
CM8</f>
        <v>
497640</v>
      </c>
      <c r="CN7" s="63">
        <f>
CN8</f>
        <v>
0</v>
      </c>
      <c r="CO7" s="64" t="s">
        <v>
103</v>
      </c>
      <c r="CP7" s="64" t="s">
        <v>
103</v>
      </c>
      <c r="CQ7" s="64" t="s">
        <v>
103</v>
      </c>
      <c r="CR7" s="64" t="s">
        <v>
103</v>
      </c>
      <c r="CS7" s="64" t="s">
        <v>
103</v>
      </c>
      <c r="CT7" s="64" t="s">
        <v>
103</v>
      </c>
      <c r="CU7" s="64" t="s">
        <v>
103</v>
      </c>
      <c r="CV7" s="64" t="s">
        <v>
103</v>
      </c>
      <c r="CW7" s="64" t="s">
        <v>
103</v>
      </c>
      <c r="CX7" s="64" t="s">
        <v>
101</v>
      </c>
      <c r="CY7" s="61"/>
      <c r="CZ7" s="64">
        <f>
CZ8</f>
        <v>
0</v>
      </c>
      <c r="DA7" s="64">
        <f t="shared" ref="DA7:DI7" si="16">
DA8</f>
        <v>
0</v>
      </c>
      <c r="DB7" s="64">
        <f t="shared" si="16"/>
        <v>
0</v>
      </c>
      <c r="DC7" s="64">
        <f t="shared" si="16"/>
        <v>
0</v>
      </c>
      <c r="DD7" s="64">
        <f t="shared" si="16"/>
        <v>
0</v>
      </c>
      <c r="DE7" s="64">
        <f t="shared" si="16"/>
        <v>
280</v>
      </c>
      <c r="DF7" s="64">
        <f t="shared" si="16"/>
        <v>
239.6</v>
      </c>
      <c r="DG7" s="64">
        <f t="shared" si="16"/>
        <v>
224.1</v>
      </c>
      <c r="DH7" s="64">
        <f t="shared" si="16"/>
        <v>
152.5</v>
      </c>
      <c r="DI7" s="64">
        <f t="shared" si="16"/>
        <v>
1239.2</v>
      </c>
      <c r="DJ7" s="61"/>
      <c r="DK7" s="64">
        <f>
DK8</f>
        <v>
189.1</v>
      </c>
      <c r="DL7" s="64">
        <f t="shared" ref="DL7:DT7" si="17">
DL8</f>
        <v>
184.2</v>
      </c>
      <c r="DM7" s="64">
        <f t="shared" si="17"/>
        <v>
192.9</v>
      </c>
      <c r="DN7" s="64">
        <f t="shared" si="17"/>
        <v>
192.4</v>
      </c>
      <c r="DO7" s="64">
        <f t="shared" si="17"/>
        <v>
203.1</v>
      </c>
      <c r="DP7" s="64">
        <f t="shared" si="17"/>
        <v>
138.9</v>
      </c>
      <c r="DQ7" s="64">
        <f t="shared" si="17"/>
        <v>
139.69999999999999</v>
      </c>
      <c r="DR7" s="64">
        <f t="shared" si="17"/>
        <v>
139.30000000000001</v>
      </c>
      <c r="DS7" s="64">
        <f t="shared" si="17"/>
        <v>
135.30000000000001</v>
      </c>
      <c r="DT7" s="64">
        <f t="shared" si="17"/>
        <v>
127.7</v>
      </c>
      <c r="DU7" s="61"/>
    </row>
    <row r="8" spans="1:125" s="66" customFormat="1" x14ac:dyDescent="0.15">
      <c r="A8" s="49"/>
      <c r="B8" s="67">
        <v>
2019</v>
      </c>
      <c r="C8" s="67">
        <v>
131172</v>
      </c>
      <c r="D8" s="67">
        <v>
47</v>
      </c>
      <c r="E8" s="67">
        <v>
14</v>
      </c>
      <c r="F8" s="67">
        <v>
0</v>
      </c>
      <c r="G8" s="67">
        <v>
1</v>
      </c>
      <c r="H8" s="67" t="s">
        <v>
105</v>
      </c>
      <c r="I8" s="67" t="s">
        <v>
106</v>
      </c>
      <c r="J8" s="67" t="s">
        <v>
107</v>
      </c>
      <c r="K8" s="67" t="s">
        <v>
108</v>
      </c>
      <c r="L8" s="67" t="s">
        <v>
109</v>
      </c>
      <c r="M8" s="67" t="s">
        <v>
110</v>
      </c>
      <c r="N8" s="67" t="s">
        <v>
111</v>
      </c>
      <c r="O8" s="68" t="s">
        <v>
112</v>
      </c>
      <c r="P8" s="69" t="s">
        <v>
113</v>
      </c>
      <c r="Q8" s="69" t="s">
        <v>
114</v>
      </c>
      <c r="R8" s="70">
        <v>
24</v>
      </c>
      <c r="S8" s="69" t="s">
        <v>
115</v>
      </c>
      <c r="T8" s="69" t="s">
        <v>
116</v>
      </c>
      <c r="U8" s="70">
        <v>
12648</v>
      </c>
      <c r="V8" s="70">
        <v>
450</v>
      </c>
      <c r="W8" s="70">
        <v>
400</v>
      </c>
      <c r="X8" s="69" t="s">
        <v>
117</v>
      </c>
      <c r="Y8" s="71">
        <v>
188.9</v>
      </c>
      <c r="Z8" s="71">
        <v>
190.4</v>
      </c>
      <c r="AA8" s="71">
        <v>
202.3</v>
      </c>
      <c r="AB8" s="71">
        <v>
220.7</v>
      </c>
      <c r="AC8" s="71">
        <v>
218.9</v>
      </c>
      <c r="AD8" s="71">
        <v>
218.5</v>
      </c>
      <c r="AE8" s="71">
        <v>
151.19999999999999</v>
      </c>
      <c r="AF8" s="71">
        <v>
212.4</v>
      </c>
      <c r="AG8" s="71">
        <v>
243</v>
      </c>
      <c r="AH8" s="71">
        <v>
218.2</v>
      </c>
      <c r="AI8" s="68">
        <v>
619.1</v>
      </c>
      <c r="AJ8" s="71">
        <v>
0</v>
      </c>
      <c r="AK8" s="71">
        <v>
0</v>
      </c>
      <c r="AL8" s="71">
        <v>
0</v>
      </c>
      <c r="AM8" s="71">
        <v>
0</v>
      </c>
      <c r="AN8" s="71">
        <v>
0</v>
      </c>
      <c r="AO8" s="71">
        <v>
4.7</v>
      </c>
      <c r="AP8" s="71">
        <v>
4</v>
      </c>
      <c r="AQ8" s="71">
        <v>
2.4</v>
      </c>
      <c r="AR8" s="71">
        <v>
2.2999999999999998</v>
      </c>
      <c r="AS8" s="71">
        <v>
1.5</v>
      </c>
      <c r="AT8" s="68">
        <v>
2.2999999999999998</v>
      </c>
      <c r="AU8" s="72">
        <v>
0</v>
      </c>
      <c r="AV8" s="72">
        <v>
0</v>
      </c>
      <c r="AW8" s="72">
        <v>
0</v>
      </c>
      <c r="AX8" s="72">
        <v>
0</v>
      </c>
      <c r="AY8" s="72">
        <v>
0</v>
      </c>
      <c r="AZ8" s="72">
        <v>
46</v>
      </c>
      <c r="BA8" s="72">
        <v>
39</v>
      </c>
      <c r="BB8" s="72">
        <v>
25</v>
      </c>
      <c r="BC8" s="72">
        <v>
23</v>
      </c>
      <c r="BD8" s="72">
        <v>
11</v>
      </c>
      <c r="BE8" s="72">
        <v>
17</v>
      </c>
      <c r="BF8" s="71">
        <v>
47.1</v>
      </c>
      <c r="BG8" s="71">
        <v>
47.5</v>
      </c>
      <c r="BH8" s="71">
        <v>
50.6</v>
      </c>
      <c r="BI8" s="71">
        <v>
54.7</v>
      </c>
      <c r="BJ8" s="71">
        <v>
54.3</v>
      </c>
      <c r="BK8" s="71">
        <v>
33.200000000000003</v>
      </c>
      <c r="BL8" s="71">
        <v>
29.6</v>
      </c>
      <c r="BM8" s="71">
        <v>
29.2</v>
      </c>
      <c r="BN8" s="71">
        <v>
30.4</v>
      </c>
      <c r="BO8" s="71">
        <v>
5.8</v>
      </c>
      <c r="BP8" s="68">
        <v>
20.8</v>
      </c>
      <c r="BQ8" s="72">
        <v>
103159</v>
      </c>
      <c r="BR8" s="72">
        <v>
95475</v>
      </c>
      <c r="BS8" s="72">
        <v>
109382</v>
      </c>
      <c r="BT8" s="73">
        <v>
127496</v>
      </c>
      <c r="BU8" s="73">
        <v>
137163</v>
      </c>
      <c r="BV8" s="72">
        <v>
37496</v>
      </c>
      <c r="BW8" s="72">
        <v>
31888</v>
      </c>
      <c r="BX8" s="72">
        <v>
13314</v>
      </c>
      <c r="BY8" s="72">
        <v>
28825</v>
      </c>
      <c r="BZ8" s="72">
        <v>
26838</v>
      </c>
      <c r="CA8" s="70">
        <v>
14290</v>
      </c>
      <c r="CB8" s="71" t="s">
        <v>
109</v>
      </c>
      <c r="CC8" s="71" t="s">
        <v>
109</v>
      </c>
      <c r="CD8" s="71" t="s">
        <v>
109</v>
      </c>
      <c r="CE8" s="71" t="s">
        <v>
109</v>
      </c>
      <c r="CF8" s="71" t="s">
        <v>
109</v>
      </c>
      <c r="CG8" s="71" t="s">
        <v>
109</v>
      </c>
      <c r="CH8" s="71" t="s">
        <v>
109</v>
      </c>
      <c r="CI8" s="71" t="s">
        <v>
109</v>
      </c>
      <c r="CJ8" s="71" t="s">
        <v>
109</v>
      </c>
      <c r="CK8" s="71" t="s">
        <v>
109</v>
      </c>
      <c r="CL8" s="68" t="s">
        <v>
109</v>
      </c>
      <c r="CM8" s="70">
        <v>
497640</v>
      </c>
      <c r="CN8" s="70">
        <v>
0</v>
      </c>
      <c r="CO8" s="71" t="s">
        <v>
109</v>
      </c>
      <c r="CP8" s="71" t="s">
        <v>
109</v>
      </c>
      <c r="CQ8" s="71" t="s">
        <v>
109</v>
      </c>
      <c r="CR8" s="71" t="s">
        <v>
109</v>
      </c>
      <c r="CS8" s="71" t="s">
        <v>
109</v>
      </c>
      <c r="CT8" s="71" t="s">
        <v>
109</v>
      </c>
      <c r="CU8" s="71" t="s">
        <v>
109</v>
      </c>
      <c r="CV8" s="71" t="s">
        <v>
109</v>
      </c>
      <c r="CW8" s="71" t="s">
        <v>
109</v>
      </c>
      <c r="CX8" s="71" t="s">
        <v>
109</v>
      </c>
      <c r="CY8" s="68" t="s">
        <v>
109</v>
      </c>
      <c r="CZ8" s="71">
        <v>
0</v>
      </c>
      <c r="DA8" s="71">
        <v>
0</v>
      </c>
      <c r="DB8" s="71">
        <v>
0</v>
      </c>
      <c r="DC8" s="71">
        <v>
0</v>
      </c>
      <c r="DD8" s="71">
        <v>
0</v>
      </c>
      <c r="DE8" s="71">
        <v>
280</v>
      </c>
      <c r="DF8" s="71">
        <v>
239.6</v>
      </c>
      <c r="DG8" s="71">
        <v>
224.1</v>
      </c>
      <c r="DH8" s="71">
        <v>
152.5</v>
      </c>
      <c r="DI8" s="71">
        <v>
1239.2</v>
      </c>
      <c r="DJ8" s="68">
        <v>
425.4</v>
      </c>
      <c r="DK8" s="71">
        <v>
189.1</v>
      </c>
      <c r="DL8" s="71">
        <v>
184.2</v>
      </c>
      <c r="DM8" s="71">
        <v>
192.9</v>
      </c>
      <c r="DN8" s="71">
        <v>
192.4</v>
      </c>
      <c r="DO8" s="71">
        <v>
203.1</v>
      </c>
      <c r="DP8" s="71">
        <v>
138.9</v>
      </c>
      <c r="DQ8" s="71">
        <v>
139.69999999999999</v>
      </c>
      <c r="DR8" s="71">
        <v>
139.30000000000001</v>
      </c>
      <c r="DS8" s="71">
        <v>
135.30000000000001</v>
      </c>
      <c r="DT8" s="71">
        <v>
127.7</v>
      </c>
      <c r="DU8" s="68">
        <v>
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
118</v>
      </c>
      <c r="C10" s="78" t="s">
        <v>
119</v>
      </c>
      <c r="D10" s="78" t="s">
        <v>
120</v>
      </c>
      <c r="E10" s="78" t="s">
        <v>
121</v>
      </c>
      <c r="F10" s="78" t="s">
        <v>
122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
52</v>
      </c>
      <c r="B11" s="79" t="str">
        <f>
IF(VALUE($B$6)=0,"",IF(VALUE($B$6)&gt;2022,"R"&amp;TEXT(VALUE($B$6)-2022,"00"),"H"&amp;VALUE($B$6)-1992))</f>
        <v>
H27</v>
      </c>
      <c r="C11" s="79" t="str">
        <f>
IF(VALUE($B$6)=0,"",IF(VALUE($B$6)&gt;2021,"R"&amp;TEXT(VALUE($B$6)-2021,"00"),"H"&amp;VALUE($B$6)-1991))</f>
        <v>
H28</v>
      </c>
      <c r="D11" s="79" t="str">
        <f>
IF(VALUE($B$6)=0,"",IF(VALUE($B$6)&gt;2020,"R"&amp;TEXT(VALUE($B$6)-2020,"00"),"H"&amp;VALUE($B$6)-1990))</f>
        <v>
H29</v>
      </c>
      <c r="E11" s="79" t="str">
        <f>
IF(VALUE($B$6)=0,"",IF(VALUE($B$6)&gt;2019,"R"&amp;TEXT(VALUE($B$6)-2019,"00"),"H"&amp;VALUE($B$6)-1989))</f>
        <v>
H30</v>
      </c>
      <c r="F11" s="79" t="str">
        <f>
IF(VALUE($B$6)=0,"",IF(VALUE($B$6)&gt;2018,"R"&amp;TEXT(VALUE($B$6)-2018,"00"),"H"&amp;VALUE($B$6)-1988))</f>
        <v>
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伊藤　祐</cp:lastModifiedBy>
  <cp:lastPrinted>2021-01-19T06:25:58Z</cp:lastPrinted>
  <dcterms:created xsi:type="dcterms:W3CDTF">2020-12-04T03:28:39Z</dcterms:created>
  <dcterms:modified xsi:type="dcterms:W3CDTF">2021-01-19T06:43:13Z</dcterms:modified>
  <cp:category/>
</cp:coreProperties>
</file>