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60116_公営企業に係る経営比較分析表（令和４年度決算）の分析等について（依頼）\05_HP掲載\01_CMS更新\更新用ファイル\"/>
    </mc:Choice>
  </mc:AlternateContent>
  <workbookProtection workbookAlgorithmName="SHA-512" workbookHashValue="fcnVae7XKhNU6ra80vkvr7wuMI2JJI7Iq9q0eAL3EFNOgZjARry324/9Jpl80SSi3EBq8hcibxfobda3YmzYFg==" workbookSaltValue="SsMbI0/DY1po/M/rYatJlg==" workbookSpinCount="100000" lockStructure="1"/>
  <bookViews>
    <workbookView xWindow="0" yWindow="0" windowWidth="23040" windowHeight="8736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BG30" i="4" s="1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HP76" i="4"/>
  <c r="CV76" i="4"/>
  <c r="AV76" i="4"/>
  <c r="MA53" i="4"/>
  <c r="LH53" i="4"/>
  <c r="KO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KO51" i="4"/>
  <c r="FX51" i="4"/>
  <c r="BG51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KO30" i="4"/>
  <c r="FX30" i="4"/>
  <c r="LJ10" i="4"/>
  <c r="HX10" i="4"/>
  <c r="DU10" i="4"/>
  <c r="CF10" i="4"/>
  <c r="B10" i="4"/>
  <c r="LJ8" i="4"/>
  <c r="JQ8" i="4"/>
  <c r="FJ8" i="4"/>
  <c r="DU8" i="4"/>
  <c r="CF8" i="4"/>
  <c r="B8" i="4"/>
  <c r="MA51" i="4" l="1"/>
  <c r="CS51" i="4"/>
  <c r="MI76" i="4"/>
  <c r="HJ51" i="4"/>
  <c r="MA30" i="4"/>
  <c r="CS30" i="4"/>
  <c r="BZ76" i="4"/>
  <c r="IT76" i="4"/>
  <c r="HJ30" i="4"/>
  <c r="LE76" i="4"/>
  <c r="C11" i="5"/>
  <c r="E11" i="5"/>
  <c r="B11" i="5"/>
  <c r="KP76" i="4" l="1"/>
  <c r="FE51" i="4"/>
  <c r="AN30" i="4"/>
  <c r="HA76" i="4"/>
  <c r="AN51" i="4"/>
  <c r="FE30" i="4"/>
  <c r="AG76" i="4"/>
  <c r="JV51" i="4"/>
  <c r="JV30" i="4"/>
  <c r="LT76" i="4"/>
  <c r="BK76" i="4"/>
  <c r="LH51" i="4"/>
  <c r="GQ51" i="4"/>
  <c r="LH30" i="4"/>
  <c r="IE76" i="4"/>
  <c r="BZ51" i="4"/>
  <c r="GQ30" i="4"/>
  <c r="BZ30" i="4"/>
  <c r="GL76" i="4"/>
  <c r="KA76" i="4"/>
  <c r="EL51" i="4"/>
  <c r="JC30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<sst xmlns="http://schemas.openxmlformats.org/spreadsheetml/2006/main" count="278" uniqueCount="138">
  <si>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</si>
  <si>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</si>
  <si>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</si>
  <si>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</si>
  <si>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</si>
  <si>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</si>
  <si>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</si>
  <si>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</si>
  <si>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</si>
  <si>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</si>
  <si>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</si>
  <si>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</si>
  <si>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</si>
  <si>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</si>
  <si>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</si>
  <si>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</si>
  <si>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</si>
  <si>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</si>
  <si>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</si>
  <si>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</si>
  <si>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</si>
  <si>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</si>
  <si>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</si>
  <si>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</si>
  <si>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</si>
  <si>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</si>
  <si>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</si>
  <si>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</si>
  <si>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</si>
  <si>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</si>
  <si>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</si>
  <si>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</si>
  <si>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</si>
  <si>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</si>
  <si>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</si>
  <si>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</si>
  <si>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</si>
  <si>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</si>
  <si>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</si>
  <si>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</si>
  <si>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</si>
  <si>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</si>
  <si>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</si>
  <si>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</si>
  <si>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</si>
  <si>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</si>
  <si>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</si>
  <si>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</si>
  <si>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</si>
  <si>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</si>
  <si>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</si>
  <si>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</si>
  <si>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</si>
  <si>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</si>
  <si>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</si>
  <si>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</si>
  <si>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</si>
  <si>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</si>
  <si>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</si>
  <si>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</si>
  <si>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</si>
  <si>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</si>
  <si>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</si>
  <si>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</si>
  <si>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</si>
  <si>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</si>
  <si>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</si>
  <si>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</si>
  <si>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</si>
  <si>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</si>
  <si>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</si>
  <si>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</si>
  <si>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</si>
  <si>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</si>
  <si>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</si>
  <si>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</si>
  <si>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</si>
  <si>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</si>
  <si>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</si>
  <si>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</si>
  <si>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</si>
  <si>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</si>
  <si>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</si>
  <si>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</si>
  <si>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</si>
  <si>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</si>
  <si>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</si>
  <si>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</si>
  <si>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</si>
  <si>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</si>
  <si>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</si>
  <si>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</si>
  <si>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</si>
  <si>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</si>
  <si>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</si>
  <si>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</si>
  <si>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</si>
  <si>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</si>
  <si>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</si>
  <si>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</si>
  <si>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</si>
  <si>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</si>
  <si>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</si>
  <si>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</si>
  <si>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</si>
  <si>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</si>
  <si>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</si>
  <si>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当該値(N-2)</t>
    <phoneticPr fontId="5"/>
  </si>
  <si>
    <t>当該値(N-4)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</si>
  <si>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</si>
  <si>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</si>
  <si>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</si>
  <si>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</si>
  <si>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</si>
  <si>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</si>
  <si>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</si>
  <si>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</si>
  <si>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</si>
  <si>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</si>
  <si>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</si>
  <si>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</si>
  <si>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</si>
  <si>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</si>
  <si>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</si>
  <si>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</si>
  <si>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</si>
  <si>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</si>
  <si>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</si>
  <si>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</si>
  <si>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</si>
  <si>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</si>
  <si>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</si>
  <si>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</si>
  <si>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</si>
  <si>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該当数値なし</t>
    <phoneticPr fontId="5"/>
  </si>
  <si>
    <t>⑪稼働率については、令和4年度は227.3％と前年度から7.1ポイント上昇したことに加え、依然として類似施設平均値を大きく上回っている。</t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</si>
  <si>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</si>
  <si>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①収益的収支比率は、令和4年度は189.6％となり、前年度から2.8ポイント上昇した。②他会計補助金比率③駐車台数一台当たりの他会計補助金額は、令和4年度も引き続き一般会計からの繰入がなかったため、0となっている。④売上高GOP比率は、令和4年度は47.3％となり、前年度から0.8ポイント上昇した。⑤EBITDAは、令和4年度は134,330千円となり、前年度から10,612千円増加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</si>
</sst>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220.7</c:v>
                </c:pt>
                <c:pt idx="1">
                  <c:v>218.9</c:v>
                </c:pt>
                <c:pt idx="2">
                  <c:v>182.5</c:v>
                </c:pt>
                <c:pt idx="3">
                  <c:v>186.8</c:v>
                </c:pt>
                <c:pt idx="4">
                  <c:v>189.6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C29-9E95-2BB4EDCA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245.6</c:v>
                </c:pt>
                <c:pt idx="1">
                  <c:v>222.3</c:v>
                </c:pt>
                <c:pt idx="2">
                  <c:v>130.19999999999999</c:v>
                </c:pt>
                <c:pt idx="3">
                  <c:v>136.5</c:v>
                </c:pt>
                <c:pt idx="4">
                  <c:v>183.5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D-4C29-9E95-2BB4EDCA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5-44B5-B783-CD19D468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165.9</c:v>
                </c:pt>
                <c:pt idx="1">
                  <c:v>1263.5</c:v>
                </c:pt>
                <c:pt idx="2">
                  <c:v>108.5</c:v>
                </c:pt>
                <c:pt idx="3">
                  <c:v>136.19999999999999</c:v>
                </c:pt>
                <c:pt idx="4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5-44B5-B783-CD19D468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B0A-4446-ABBE-8F6FBA3D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446-ABBE-8F6FBA3D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5E-4074-BE28-F6BA9FD4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E-4074-BE28-F6BA9FD4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0-4606-815F-4376EBC7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3.1</c:v>
                </c:pt>
                <c:pt idx="2">
                  <c:v>8.6</c:v>
                </c:pt>
                <c:pt idx="3">
                  <c:v>4.3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0-4606-815F-4376EBC7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6-40D2-9204-6C6A61053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36</c:v>
                </c:pt>
                <c:pt idx="1">
                  <c:v>26</c:v>
                </c:pt>
                <c:pt idx="2">
                  <c:v>87</c:v>
                </c:pt>
                <c:pt idx="3">
                  <c:v>7646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0D2-9204-6C6A61053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192.4</c:v>
                </c:pt>
                <c:pt idx="1">
                  <c:v>203.1</c:v>
                </c:pt>
                <c:pt idx="2">
                  <c:v>209.6</c:v>
                </c:pt>
                <c:pt idx="3">
                  <c:v>220.2</c:v>
                </c:pt>
                <c:pt idx="4">
                  <c:v>227.3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C-4FAD-B71A-F12C7135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127.8</c:v>
                </c:pt>
                <c:pt idx="2">
                  <c:v>105.7</c:v>
                </c:pt>
                <c:pt idx="3">
                  <c:v>104.3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C-4FAD-B71A-F12C7135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54.7</c:v>
                </c:pt>
                <c:pt idx="1">
                  <c:v>54.3</c:v>
                </c:pt>
                <c:pt idx="2">
                  <c:v>45.2</c:v>
                </c:pt>
                <c:pt idx="3">
                  <c:v>46.5</c:v>
                </c:pt>
                <c:pt idx="4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C-4662-8777-5CBCAD92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30.7</c:v>
                </c:pt>
                <c:pt idx="1">
                  <c:v>13.5</c:v>
                </c:pt>
                <c:pt idx="2">
                  <c:v>7.1</c:v>
                </c:pt>
                <c:pt idx="3">
                  <c:v>5.6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C-4662-8777-5CBCAD92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127496</c:v>
                </c:pt>
                <c:pt idx="1">
                  <c:v>137163</c:v>
                </c:pt>
                <c:pt idx="2">
                  <c:v>110319</c:v>
                </c:pt>
                <c:pt idx="3">
                  <c:v>123718</c:v>
                </c:pt>
                <c:pt idx="4">
                  <c:v>134330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5-4546-A96D-76DFA8FD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24379</c:v>
                </c:pt>
                <c:pt idx="1">
                  <c:v>22466</c:v>
                </c:pt>
                <c:pt idx="2">
                  <c:v>4211</c:v>
                </c:pt>
                <c:pt idx="3">
                  <c:v>10653</c:v>
                </c:pt>
                <c:pt idx="4">
                  <c:v>17717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546-A96D-76DFA8FD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東京都北区　赤羽駅西口駐車場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12648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450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220.7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218.9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182.5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186.8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189.6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192.4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203.1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209.6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220.2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227.3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245.6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222.3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130.19999999999999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136.5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183.5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3.5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3.1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8.6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4.2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135.30000000000001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127.8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105.7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104.3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54.7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54.3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45.2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46.5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47.3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127496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137163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110319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123718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134330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36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87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7646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13.5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7.1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5.6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18.100000000000001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24379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22466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4211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10653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17717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701220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165.9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1263.5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108.5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136.19999999999999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104.8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yAXqg8s6PYWCQPEVk2K3zT/qC6hUVBkYDowrMgT0D8Kf9pgj8my4Go6fhZ0yqD3KKz15nGWa1cB2FTQDlQsQw==" saltValue="6m39b/TKIXPh6yZgyFsXg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103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90</v>
      </c>
      <c r="BH5" s="47" t="s">
        <v>105</v>
      </c>
      <c r="BI5" s="47" t="s">
        <v>102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105</v>
      </c>
      <c r="BT5" s="47" t="s">
        <v>102</v>
      </c>
      <c r="BU5" s="47" t="s">
        <v>106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101</v>
      </c>
      <c r="CD5" s="47" t="s">
        <v>107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108</v>
      </c>
      <c r="CP5" s="47" t="s">
        <v>90</v>
      </c>
      <c r="CQ5" s="47" t="s">
        <v>105</v>
      </c>
      <c r="CR5" s="47" t="s">
        <v>92</v>
      </c>
      <c r="CS5" s="47" t="s">
        <v>106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108</v>
      </c>
      <c r="DA5" s="47" t="s">
        <v>109</v>
      </c>
      <c r="DB5" s="47" t="s">
        <v>105</v>
      </c>
      <c r="DC5" s="47" t="s">
        <v>102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107</v>
      </c>
      <c r="DN5" s="47" t="s">
        <v>102</v>
      </c>
      <c r="DO5" s="47" t="s">
        <v>110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111</v>
      </c>
      <c r="B6" s="48">
        <f>B8</f>
        <v>2022</v>
      </c>
      <c r="C6" s="48">
        <f t="shared" ref="C6:X6" si="1">C8</f>
        <v>131172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東京都北区</v>
      </c>
      <c r="I6" s="48" t="str">
        <f t="shared" si="1"/>
        <v>赤羽駅西口駐車場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立体式</v>
      </c>
      <c r="R6" s="51">
        <f t="shared" si="1"/>
        <v>27</v>
      </c>
      <c r="S6" s="50" t="str">
        <f t="shared" si="1"/>
        <v>商業施設</v>
      </c>
      <c r="T6" s="50" t="str">
        <f t="shared" si="1"/>
        <v>無</v>
      </c>
      <c r="U6" s="51">
        <f t="shared" si="1"/>
        <v>12648</v>
      </c>
      <c r="V6" s="51">
        <f t="shared" si="1"/>
        <v>450</v>
      </c>
      <c r="W6" s="51">
        <f t="shared" si="1"/>
        <v>400</v>
      </c>
      <c r="X6" s="50" t="str">
        <f t="shared" si="1"/>
        <v>利用料金制</v>
      </c>
      <c r="Y6" s="52">
        <f>IF(Y8="-",NA(),Y8)</f>
        <v>220.7</v>
      </c>
      <c r="Z6" s="52">
        <f t="shared" ref="Z6:AH6" si="2">IF(Z8="-",NA(),Z8)</f>
        <v>218.9</v>
      </c>
      <c r="AA6" s="52">
        <f t="shared" si="2"/>
        <v>182.5</v>
      </c>
      <c r="AB6" s="52">
        <f t="shared" si="2"/>
        <v>186.8</v>
      </c>
      <c r="AC6" s="52">
        <f t="shared" si="2"/>
        <v>189.6</v>
      </c>
      <c r="AD6" s="52">
        <f t="shared" si="2"/>
        <v>245.6</v>
      </c>
      <c r="AE6" s="52">
        <f t="shared" si="2"/>
        <v>222.3</v>
      </c>
      <c r="AF6" s="52">
        <f t="shared" si="2"/>
        <v>130.19999999999999</v>
      </c>
      <c r="AG6" s="52">
        <f t="shared" si="2"/>
        <v>136.5</v>
      </c>
      <c r="AH6" s="52">
        <f t="shared" si="2"/>
        <v>183.5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3.5</v>
      </c>
      <c r="AP6" s="52">
        <f t="shared" si="3"/>
        <v>3.1</v>
      </c>
      <c r="AQ6" s="52">
        <f t="shared" si="3"/>
        <v>8.6</v>
      </c>
      <c r="AR6" s="52">
        <f t="shared" si="3"/>
        <v>4.3</v>
      </c>
      <c r="AS6" s="52">
        <f t="shared" si="3"/>
        <v>4.2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36</v>
      </c>
      <c r="BA6" s="53">
        <f t="shared" si="4"/>
        <v>26</v>
      </c>
      <c r="BB6" s="53">
        <f t="shared" si="4"/>
        <v>87</v>
      </c>
      <c r="BC6" s="53">
        <f t="shared" si="4"/>
        <v>7646</v>
      </c>
      <c r="BD6" s="53">
        <f t="shared" si="4"/>
        <v>53</v>
      </c>
      <c r="BE6" s="51" t="str">
        <f>IF(BE8="-","",IF(BE8="-","【-】","【"&amp;SUBSTITUTE(TEXT(BE8,"#,##0"),"-","△")&amp;"】"))</f>
        <v>【33】</v>
      </c>
      <c r="BF6" s="52">
        <f>IF(BF8="-",NA(),BF8)</f>
        <v>54.7</v>
      </c>
      <c r="BG6" s="52">
        <f t="shared" ref="BG6:BO6" si="5">IF(BG8="-",NA(),BG8)</f>
        <v>54.3</v>
      </c>
      <c r="BH6" s="52">
        <f t="shared" si="5"/>
        <v>45.2</v>
      </c>
      <c r="BI6" s="52">
        <f t="shared" si="5"/>
        <v>46.5</v>
      </c>
      <c r="BJ6" s="52">
        <f t="shared" si="5"/>
        <v>47.3</v>
      </c>
      <c r="BK6" s="52">
        <f t="shared" si="5"/>
        <v>30.7</v>
      </c>
      <c r="BL6" s="52">
        <f t="shared" si="5"/>
        <v>13.5</v>
      </c>
      <c r="BM6" s="52">
        <f t="shared" si="5"/>
        <v>7.1</v>
      </c>
      <c r="BN6" s="52">
        <f t="shared" si="5"/>
        <v>5.6</v>
      </c>
      <c r="BO6" s="52">
        <f t="shared" si="5"/>
        <v>18.100000000000001</v>
      </c>
      <c r="BP6" s="49" t="str">
        <f>IF(BP8="-","",IF(BP8="-","【-】","【"&amp;SUBSTITUTE(TEXT(BP8,"#,##0.0"),"-","△")&amp;"】"))</f>
        <v>【12.8】</v>
      </c>
      <c r="BQ6" s="53">
        <f>IF(BQ8="-",NA(),BQ8)</f>
        <v>127496</v>
      </c>
      <c r="BR6" s="53">
        <f t="shared" ref="BR6:BZ6" si="6">IF(BR8="-",NA(),BR8)</f>
        <v>137163</v>
      </c>
      <c r="BS6" s="53">
        <f t="shared" si="6"/>
        <v>110319</v>
      </c>
      <c r="BT6" s="53">
        <f t="shared" si="6"/>
        <v>123718</v>
      </c>
      <c r="BU6" s="53">
        <f t="shared" si="6"/>
        <v>134330</v>
      </c>
      <c r="BV6" s="53">
        <f t="shared" si="6"/>
        <v>24379</v>
      </c>
      <c r="BW6" s="53">
        <f t="shared" si="6"/>
        <v>22466</v>
      </c>
      <c r="BX6" s="53">
        <f t="shared" si="6"/>
        <v>4211</v>
      </c>
      <c r="BY6" s="53">
        <f t="shared" si="6"/>
        <v>10653</v>
      </c>
      <c r="BZ6" s="53">
        <f t="shared" si="6"/>
        <v>17717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701220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165.9</v>
      </c>
      <c r="DF6" s="52">
        <f t="shared" si="8"/>
        <v>1263.5</v>
      </c>
      <c r="DG6" s="52">
        <f t="shared" si="8"/>
        <v>108.5</v>
      </c>
      <c r="DH6" s="52">
        <f t="shared" si="8"/>
        <v>136.19999999999999</v>
      </c>
      <c r="DI6" s="52">
        <f t="shared" si="8"/>
        <v>104.8</v>
      </c>
      <c r="DJ6" s="49" t="str">
        <f>IF(DJ8="-","",IF(DJ8="-","【-】","【"&amp;SUBSTITUTE(TEXT(DJ8,"#,##0.0"),"-","△")&amp;"】"))</f>
        <v>【72.2】</v>
      </c>
      <c r="DK6" s="52">
        <f>IF(DK8="-",NA(),DK8)</f>
        <v>192.4</v>
      </c>
      <c r="DL6" s="52">
        <f t="shared" ref="DL6:DT6" si="9">IF(DL8="-",NA(),DL8)</f>
        <v>203.1</v>
      </c>
      <c r="DM6" s="52">
        <f t="shared" si="9"/>
        <v>209.6</v>
      </c>
      <c r="DN6" s="52">
        <f t="shared" si="9"/>
        <v>220.2</v>
      </c>
      <c r="DO6" s="52">
        <f t="shared" si="9"/>
        <v>227.3</v>
      </c>
      <c r="DP6" s="52">
        <f t="shared" si="9"/>
        <v>135.30000000000001</v>
      </c>
      <c r="DQ6" s="52">
        <f t="shared" si="9"/>
        <v>127.8</v>
      </c>
      <c r="DR6" s="52">
        <f t="shared" si="9"/>
        <v>105.7</v>
      </c>
      <c r="DS6" s="52">
        <f t="shared" si="9"/>
        <v>104.3</v>
      </c>
      <c r="DT6" s="52">
        <f t="shared" si="9"/>
        <v>114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2">
      <c r="A7" s="37" t="s">
        <v>114</v>
      </c>
      <c r="B7" s="48">
        <f t="shared" ref="B7:X7" si="10">B8</f>
        <v>2022</v>
      </c>
      <c r="C7" s="48">
        <f t="shared" si="10"/>
        <v>131172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北区</v>
      </c>
      <c r="I7" s="48" t="str">
        <f t="shared" si="10"/>
        <v>赤羽駅西口駐車場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立体式</v>
      </c>
      <c r="R7" s="51">
        <f t="shared" si="10"/>
        <v>27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12648</v>
      </c>
      <c r="V7" s="51">
        <f t="shared" si="10"/>
        <v>450</v>
      </c>
      <c r="W7" s="51">
        <f t="shared" si="10"/>
        <v>400</v>
      </c>
      <c r="X7" s="50" t="str">
        <f t="shared" si="10"/>
        <v>利用料金制</v>
      </c>
      <c r="Y7" s="52">
        <f>Y8</f>
        <v>220.7</v>
      </c>
      <c r="Z7" s="52">
        <f t="shared" ref="Z7:AH7" si="11">Z8</f>
        <v>218.9</v>
      </c>
      <c r="AA7" s="52">
        <f t="shared" si="11"/>
        <v>182.5</v>
      </c>
      <c r="AB7" s="52">
        <f t="shared" si="11"/>
        <v>186.8</v>
      </c>
      <c r="AC7" s="52">
        <f t="shared" si="11"/>
        <v>189.6</v>
      </c>
      <c r="AD7" s="52">
        <f t="shared" si="11"/>
        <v>245.6</v>
      </c>
      <c r="AE7" s="52">
        <f t="shared" si="11"/>
        <v>222.3</v>
      </c>
      <c r="AF7" s="52">
        <f t="shared" si="11"/>
        <v>130.19999999999999</v>
      </c>
      <c r="AG7" s="52">
        <f t="shared" si="11"/>
        <v>136.5</v>
      </c>
      <c r="AH7" s="52">
        <f t="shared" si="11"/>
        <v>183.5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3.5</v>
      </c>
      <c r="AP7" s="52">
        <f t="shared" si="12"/>
        <v>3.1</v>
      </c>
      <c r="AQ7" s="52">
        <f t="shared" si="12"/>
        <v>8.6</v>
      </c>
      <c r="AR7" s="52">
        <f t="shared" si="12"/>
        <v>4.3</v>
      </c>
      <c r="AS7" s="52">
        <f t="shared" si="12"/>
        <v>4.2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36</v>
      </c>
      <c r="BA7" s="53">
        <f t="shared" si="13"/>
        <v>26</v>
      </c>
      <c r="BB7" s="53">
        <f t="shared" si="13"/>
        <v>87</v>
      </c>
      <c r="BC7" s="53">
        <f t="shared" si="13"/>
        <v>7646</v>
      </c>
      <c r="BD7" s="53">
        <f t="shared" si="13"/>
        <v>53</v>
      </c>
      <c r="BE7" s="51"/>
      <c r="BF7" s="52">
        <f>BF8</f>
        <v>54.7</v>
      </c>
      <c r="BG7" s="52">
        <f t="shared" ref="BG7:BO7" si="14">BG8</f>
        <v>54.3</v>
      </c>
      <c r="BH7" s="52">
        <f t="shared" si="14"/>
        <v>45.2</v>
      </c>
      <c r="BI7" s="52">
        <f t="shared" si="14"/>
        <v>46.5</v>
      </c>
      <c r="BJ7" s="52">
        <f t="shared" si="14"/>
        <v>47.3</v>
      </c>
      <c r="BK7" s="52">
        <f t="shared" si="14"/>
        <v>30.7</v>
      </c>
      <c r="BL7" s="52">
        <f t="shared" si="14"/>
        <v>13.5</v>
      </c>
      <c r="BM7" s="52">
        <f t="shared" si="14"/>
        <v>7.1</v>
      </c>
      <c r="BN7" s="52">
        <f t="shared" si="14"/>
        <v>5.6</v>
      </c>
      <c r="BO7" s="52">
        <f t="shared" si="14"/>
        <v>18.100000000000001</v>
      </c>
      <c r="BP7" s="49"/>
      <c r="BQ7" s="53">
        <f>BQ8</f>
        <v>127496</v>
      </c>
      <c r="BR7" s="53">
        <f t="shared" ref="BR7:BZ7" si="15">BR8</f>
        <v>137163</v>
      </c>
      <c r="BS7" s="53">
        <f t="shared" si="15"/>
        <v>110319</v>
      </c>
      <c r="BT7" s="53">
        <f t="shared" si="15"/>
        <v>123718</v>
      </c>
      <c r="BU7" s="53">
        <f t="shared" si="15"/>
        <v>134330</v>
      </c>
      <c r="BV7" s="53">
        <f t="shared" si="15"/>
        <v>24379</v>
      </c>
      <c r="BW7" s="53">
        <f t="shared" si="15"/>
        <v>22466</v>
      </c>
      <c r="BX7" s="53">
        <f t="shared" si="15"/>
        <v>4211</v>
      </c>
      <c r="BY7" s="53">
        <f t="shared" si="15"/>
        <v>10653</v>
      </c>
      <c r="BZ7" s="53">
        <f t="shared" si="15"/>
        <v>17717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113</v>
      </c>
      <c r="CL7" s="49"/>
      <c r="CM7" s="51">
        <f>CM8</f>
        <v>701220</v>
      </c>
      <c r="CN7" s="51">
        <f>CN8</f>
        <v>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165.9</v>
      </c>
      <c r="DF7" s="52">
        <f t="shared" si="16"/>
        <v>1263.5</v>
      </c>
      <c r="DG7" s="52">
        <f t="shared" si="16"/>
        <v>108.5</v>
      </c>
      <c r="DH7" s="52">
        <f t="shared" si="16"/>
        <v>136.19999999999999</v>
      </c>
      <c r="DI7" s="52">
        <f t="shared" si="16"/>
        <v>104.8</v>
      </c>
      <c r="DJ7" s="49"/>
      <c r="DK7" s="52">
        <f>DK8</f>
        <v>192.4</v>
      </c>
      <c r="DL7" s="52">
        <f t="shared" ref="DL7:DT7" si="17">DL8</f>
        <v>203.1</v>
      </c>
      <c r="DM7" s="52">
        <f t="shared" si="17"/>
        <v>209.6</v>
      </c>
      <c r="DN7" s="52">
        <f t="shared" si="17"/>
        <v>220.2</v>
      </c>
      <c r="DO7" s="52">
        <f t="shared" si="17"/>
        <v>227.3</v>
      </c>
      <c r="DP7" s="52">
        <f t="shared" si="17"/>
        <v>135.30000000000001</v>
      </c>
      <c r="DQ7" s="52">
        <f t="shared" si="17"/>
        <v>127.8</v>
      </c>
      <c r="DR7" s="52">
        <f t="shared" si="17"/>
        <v>105.7</v>
      </c>
      <c r="DS7" s="52">
        <f t="shared" si="17"/>
        <v>104.3</v>
      </c>
      <c r="DT7" s="52">
        <f t="shared" si="17"/>
        <v>114</v>
      </c>
      <c r="DU7" s="49"/>
    </row>
    <row r="8" spans="1:125" s="54" customFormat="1" x14ac:dyDescent="0.2">
      <c r="A8" s="37"/>
      <c r="B8" s="55">
        <v>2022</v>
      </c>
      <c r="C8" s="55">
        <v>131172</v>
      </c>
      <c r="D8" s="55">
        <v>47</v>
      </c>
      <c r="E8" s="55">
        <v>14</v>
      </c>
      <c r="F8" s="55">
        <v>0</v>
      </c>
      <c r="G8" s="55">
        <v>1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27</v>
      </c>
      <c r="S8" s="57" t="s">
        <v>126</v>
      </c>
      <c r="T8" s="57" t="s">
        <v>127</v>
      </c>
      <c r="U8" s="58">
        <v>12648</v>
      </c>
      <c r="V8" s="58">
        <v>450</v>
      </c>
      <c r="W8" s="58">
        <v>400</v>
      </c>
      <c r="X8" s="57" t="s">
        <v>128</v>
      </c>
      <c r="Y8" s="59">
        <v>220.7</v>
      </c>
      <c r="Z8" s="59">
        <v>218.9</v>
      </c>
      <c r="AA8" s="59">
        <v>182.5</v>
      </c>
      <c r="AB8" s="59">
        <v>186.8</v>
      </c>
      <c r="AC8" s="59">
        <v>189.6</v>
      </c>
      <c r="AD8" s="59">
        <v>245.6</v>
      </c>
      <c r="AE8" s="59">
        <v>222.3</v>
      </c>
      <c r="AF8" s="59">
        <v>130.19999999999999</v>
      </c>
      <c r="AG8" s="59">
        <v>136.5</v>
      </c>
      <c r="AH8" s="59">
        <v>183.5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3.5</v>
      </c>
      <c r="AP8" s="59">
        <v>3.1</v>
      </c>
      <c r="AQ8" s="59">
        <v>8.6</v>
      </c>
      <c r="AR8" s="59">
        <v>4.3</v>
      </c>
      <c r="AS8" s="59">
        <v>4.2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36</v>
      </c>
      <c r="BA8" s="60">
        <v>26</v>
      </c>
      <c r="BB8" s="60">
        <v>87</v>
      </c>
      <c r="BC8" s="60">
        <v>7646</v>
      </c>
      <c r="BD8" s="60">
        <v>53</v>
      </c>
      <c r="BE8" s="60">
        <v>33</v>
      </c>
      <c r="BF8" s="59">
        <v>54.7</v>
      </c>
      <c r="BG8" s="59">
        <v>54.3</v>
      </c>
      <c r="BH8" s="59">
        <v>45.2</v>
      </c>
      <c r="BI8" s="59">
        <v>46.5</v>
      </c>
      <c r="BJ8" s="59">
        <v>47.3</v>
      </c>
      <c r="BK8" s="59">
        <v>30.7</v>
      </c>
      <c r="BL8" s="59">
        <v>13.5</v>
      </c>
      <c r="BM8" s="59">
        <v>7.1</v>
      </c>
      <c r="BN8" s="59">
        <v>5.6</v>
      </c>
      <c r="BO8" s="59">
        <v>18.100000000000001</v>
      </c>
      <c r="BP8" s="56">
        <v>12.8</v>
      </c>
      <c r="BQ8" s="60">
        <v>127496</v>
      </c>
      <c r="BR8" s="60">
        <v>137163</v>
      </c>
      <c r="BS8" s="60">
        <v>110319</v>
      </c>
      <c r="BT8" s="61">
        <v>123718</v>
      </c>
      <c r="BU8" s="61">
        <v>134330</v>
      </c>
      <c r="BV8" s="60">
        <v>24379</v>
      </c>
      <c r="BW8" s="60">
        <v>22466</v>
      </c>
      <c r="BX8" s="60">
        <v>4211</v>
      </c>
      <c r="BY8" s="60">
        <v>10653</v>
      </c>
      <c r="BZ8" s="60">
        <v>17717</v>
      </c>
      <c r="CA8" s="58">
        <v>10556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701220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165.9</v>
      </c>
      <c r="DF8" s="59">
        <v>1263.5</v>
      </c>
      <c r="DG8" s="59">
        <v>108.5</v>
      </c>
      <c r="DH8" s="59">
        <v>136.19999999999999</v>
      </c>
      <c r="DI8" s="59">
        <v>104.8</v>
      </c>
      <c r="DJ8" s="56">
        <v>72.2</v>
      </c>
      <c r="DK8" s="59">
        <v>192.4</v>
      </c>
      <c r="DL8" s="59">
        <v>203.1</v>
      </c>
      <c r="DM8" s="59">
        <v>209.6</v>
      </c>
      <c r="DN8" s="59">
        <v>220.2</v>
      </c>
      <c r="DO8" s="59">
        <v>227.3</v>
      </c>
      <c r="DP8" s="59">
        <v>135.30000000000001</v>
      </c>
      <c r="DQ8" s="59">
        <v>127.8</v>
      </c>
      <c r="DR8" s="59">
        <v>105.7</v>
      </c>
      <c r="DS8" s="59">
        <v>104.3</v>
      </c>
      <c r="DT8" s="59">
        <v>114</v>
      </c>
      <c r="DU8" s="56">
        <v>201.6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2024-01-26T00:27:49Z</cp:lastPrinted>
  <dcterms:created xsi:type="dcterms:W3CDTF">2024-01-11T00:09:17Z</dcterms:created>
  <dcterms:modified xsi:type="dcterms:W3CDTF">2024-02-01T01:03:04Z</dcterms:modified>
  <cp:category/>
</cp:coreProperties>
</file>