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00 事務分担別\089 駐車場特会\01　調査もの\Ｒ２年度\20210112_Fw_ 【東京都区政課】公営企業に係る経営比較分析表(令和元年度決算)の分析等について\03_回答\"/>
    </mc:Choice>
  </mc:AlternateContent>
  <workbookProtection workbookAlgorithmName="SHA-512" workbookHashValue="cs5MqImnUxSY7w3tEvbbaXIQOQ5oS82/QeQnC0tNpNsBpGQW+o7inV5q44LHKi1GLJ5P1DwwfnT/S20wu0kRIQ==" workbookSaltValue="xtbCXwviS2KXIaRI/jJRS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HJ30" i="4"/>
  <c r="CS51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FX30" i="4"/>
  <c r="BG30" i="4"/>
  <c r="AV76" i="4"/>
  <c r="KO51" i="4"/>
  <c r="HP76" i="4"/>
  <c r="BG51" i="4"/>
  <c r="LE76" i="4"/>
  <c r="FX51" i="4"/>
  <c r="KO30" i="4"/>
  <c r="KP76" i="4"/>
  <c r="HA76" i="4"/>
  <c r="AN51" i="4"/>
  <c r="FE30" i="4"/>
  <c r="FE51" i="4"/>
  <c r="AN30" i="4"/>
  <c r="AG76" i="4"/>
  <c r="JV51" i="4"/>
  <c r="JV30" i="4"/>
  <c r="KA76" i="4"/>
  <c r="EL51" i="4"/>
  <c r="JC30" i="4"/>
  <c r="GL76" i="4"/>
  <c r="U51" i="4"/>
  <c r="EL30" i="4"/>
  <c r="R76" i="4"/>
  <c r="JC51" i="4"/>
  <c r="U30" i="4"/>
</calcChain>
</file>

<file path=xl/sharedStrings.xml><?xml version="1.0" encoding="utf-8"?>
<sst xmlns="http://schemas.openxmlformats.org/spreadsheetml/2006/main" count="278" uniqueCount="135">
  <si>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</si>
  <si>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</si>
  <si>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</si>
  <si>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</si>
  <si>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</si>
  <si>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</si>
  <si>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</si>
  <si>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</si>
  <si>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</si>
  <si>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</si>
  <si>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</si>
  <si>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</si>
  <si>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</si>
  <si>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</si>
  <si>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</si>
  <si>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</si>
  <si>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</si>
  <si>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</si>
  <si>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</si>
  <si>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</si>
  <si>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</si>
  <si>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</si>
  <si>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</si>
  <si>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</si>
  <si>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</si>
  <si>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</si>
  <si>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</si>
  <si>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</si>
  <si>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</si>
  <si>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</si>
  <si>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</si>
  <si>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</si>
  <si>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</si>
  <si>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</si>
  <si>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</si>
  <si>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</si>
  <si>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</si>
  <si>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</si>
  <si>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</si>
  <si>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</si>
  <si>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</si>
  <si>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</si>
  <si>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</si>
  <si>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</si>
  <si>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</si>
  <si>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</si>
  <si>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</si>
  <si>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</si>
  <si>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</si>
  <si>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</si>
  <si>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</si>
  <si>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</si>
  <si>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</si>
  <si>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</si>
  <si>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</si>
  <si>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</si>
  <si>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</si>
  <si>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</si>
  <si>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</si>
  <si>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</si>
  <si>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</si>
  <si>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</si>
  <si>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</si>
  <si>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</si>
  <si>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</si>
  <si>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</si>
  <si>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</si>
  <si>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</si>
  <si>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</si>
  <si>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</si>
  <si>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</si>
  <si>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</si>
  <si>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</si>
  <si>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</si>
  <si>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</si>
  <si>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</si>
  <si>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</si>
  <si>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</si>
  <si>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</si>
  <si>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</si>
  <si>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</si>
  <si>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</si>
  <si>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</si>
  <si>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</si>
  <si>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</si>
  <si>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</si>
  <si>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</si>
  <si>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</si>
  <si>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</si>
  <si>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</si>
  <si>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</si>
  <si>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</si>
  <si>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</si>
  <si>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</si>
  <si>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</si>
  <si>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</si>
  <si>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</si>
  <si>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</si>
  <si>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</si>
  <si>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</si>
  <si>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</si>
  <si>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</si>
  <si>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</si>
  <si>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</si>
  <si>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</si>
  <si>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当該値(N)</t>
    <phoneticPr fontId="5"/>
  </si>
  <si>
    <t>当該値(N-2)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</si>
  <si>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</si>
  <si>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</si>
  <si>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</si>
  <si>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</si>
  <si>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</si>
  <si>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</si>
  <si>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葛飾区</t>
  </si>
  <si>
    <t>新小岩北駐車場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</si>
  <si>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</si>
  <si>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</si>
  <si>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</si>
  <si>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</si>
  <si>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</si>
  <si>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</si>
  <si>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</si>
  <si>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</si>
  <si>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</si>
  <si>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</si>
  <si>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</si>
  <si>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</si>
  <si>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</si>
  <si>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</si>
  <si>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</si>
  <si>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</si>
  <si>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公共駐車場用地として東京都より取得したものである。</t>
    <phoneticPr fontId="5"/>
  </si>
  <si>
    <t>①「収益的収支比率」は、収支の低下により前年度を下回るが、100％を超えて推移しており、健全な状況である。
④「売上高ＧＯＰ比率」は、前年度より低下したが、平均値を上回っている。
⑤「ＥＢＩＴＤＡ」は、収支の低下により前年度を下回っており、改善が必要である。</t>
    <rPh sb="12" eb="14">
      <t>シュウシ</t>
    </rPh>
    <rPh sb="15" eb="17">
      <t>テイカ</t>
    </rPh>
    <rPh sb="20" eb="23">
      <t>ゼンネンド</t>
    </rPh>
    <rPh sb="67" eb="70">
      <t>ゼンネンド</t>
    </rPh>
    <rPh sb="72" eb="74">
      <t>テイカ</t>
    </rPh>
    <rPh sb="101" eb="103">
      <t>シュウシ</t>
    </rPh>
    <rPh sb="104" eb="106">
      <t>テイカ</t>
    </rPh>
    <rPh sb="109" eb="112">
      <t>ゼンネンド</t>
    </rPh>
    <rPh sb="113" eb="115">
      <t>シタマワ</t>
    </rPh>
    <rPh sb="120" eb="122">
      <t>カイゼン</t>
    </rPh>
    <rPh sb="123" eb="125">
      <t>ヒツヨウ</t>
    </rPh>
    <phoneticPr fontId="5"/>
  </si>
  <si>
    <t>本駐車場は自動二輪車専用の施設であり、ＪＲ新小岩駅に近接し、指定管理者制度を導入している。
収益的収支比率などの各指標の通り、25年度以降、経営状況は健全な状態である。引き続き、指定管理者のノウハウを活かした運営を行い、稼働率等の向上を図る。</t>
    <rPh sb="75" eb="77">
      <t>ケンゼン</t>
    </rPh>
    <rPh sb="78" eb="80">
      <t>ジョウタイ</t>
    </rPh>
    <rPh sb="113" eb="114">
      <t>トウ</t>
    </rPh>
    <phoneticPr fontId="5"/>
  </si>
  <si>
    <t>「稼働率」は前年度より減となったが、過去平均値よりは上回っている。近隣平均と比較すると低い水準となっており、引き続き、指定管理者のノウハウを活かした運営を行い、稼働率の向上を図る。</t>
    <rPh sb="6" eb="9">
      <t>ゼンネンド</t>
    </rPh>
    <rPh sb="11" eb="12">
      <t>ゲン</t>
    </rPh>
    <rPh sb="18" eb="20">
      <t>カコ</t>
    </rPh>
    <rPh sb="20" eb="23">
      <t>ヘイキンチ</t>
    </rPh>
    <rPh sb="26" eb="28">
      <t>ウワマワ</t>
    </rPh>
    <rPh sb="33" eb="35">
      <t>キンリン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</si>
</sst>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264.7</c:v>
                </c:pt>
                <c:pt idx="1">
                  <c:v>312.60000000000002</c:v>
                </c:pt>
                <c:pt idx="2">
                  <c:v>325.39999999999998</c:v>
                </c:pt>
                <c:pt idx="3">
                  <c:v>340.9</c:v>
                </c:pt>
                <c:pt idx="4">
                  <c:v>190.9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D-457D-801A-718A0FF0B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D-457D-801A-718A0FF0B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E3C-AD79-47FC8B8DF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8-4E3C-AD79-47FC8B8DF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0B7-42F5-A51E-B1BFA6243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7-42F5-A51E-B1BFA6243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0E-4A5C-8B1E-AF2743AE4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E-4A5C-8B1E-AF2743AE4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1-4427-8BA8-C7CBD60B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1-4427-8BA8-C7CBD60B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3-4DCA-AB19-632FACC7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3-4DCA-AB19-632FACC7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73.7</c:v>
                </c:pt>
                <c:pt idx="1">
                  <c:v>82.5</c:v>
                </c:pt>
                <c:pt idx="2">
                  <c:v>86</c:v>
                </c:pt>
                <c:pt idx="3">
                  <c:v>89.5</c:v>
                </c:pt>
                <c:pt idx="4">
                  <c:v>84.2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175-A250-38569A9C3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9-4175-A250-38569A9C3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62.2</c:v>
                </c:pt>
                <c:pt idx="1">
                  <c:v>68</c:v>
                </c:pt>
                <c:pt idx="2">
                  <c:v>69.3</c:v>
                </c:pt>
                <c:pt idx="3">
                  <c:v>70.7</c:v>
                </c:pt>
                <c:pt idx="4">
                  <c:v>47.6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A-4133-8E15-8302D4D0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A-4133-8E15-8302D4D0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5430</c:v>
                </c:pt>
                <c:pt idx="1">
                  <c:v>6594</c:v>
                </c:pt>
                <c:pt idx="2">
                  <c:v>7188</c:v>
                </c:pt>
                <c:pt idx="3">
                  <c:v>7414</c:v>
                </c:pt>
                <c:pt idx="4">
                  <c:v>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C-4E14-A1C2-1A3BB526D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C-4E14-A1C2-1A3BB526D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G46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
データ!H6&amp;"　"&amp;データ!I6</f>
        <v>
東京都葛飾区　新小岩北駐車場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477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121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9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57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100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264.7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312.60000000000002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325.39999999999998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340.9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190.9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73.7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82.5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86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89.5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84.2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419.4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371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509.2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378.1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756.6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3.2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2.9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6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2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269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276.60000000000002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274.8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275.5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289.2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
131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134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62.2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68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69.3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70.7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47.6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5430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6594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7188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7414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4648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22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16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21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17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15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38.200000000000003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34.6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37.6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30.2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33.9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6967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7138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8131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8076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8265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133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60579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70.5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59.2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62.4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83.1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54.7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7JnMMq7El+kzKWuItAuCNO+oKhNdtmwFl8Mv0IdjWiMkxAzJPYMgfUuPTOGH2JUrTf5qpQTq5G0IdWzK4YsH9Q==" saltValue="lNAAdjj6io77mqVSmrGtB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68</v>
      </c>
      <c r="CN4" s="149" t="s">
        <v>
69</v>
      </c>
      <c r="CO4" s="140" t="s">
        <v>
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73</v>
      </c>
      <c r="B5" s="58"/>
      <c r="C5" s="58"/>
      <c r="D5" s="58"/>
      <c r="E5" s="58"/>
      <c r="F5" s="58"/>
      <c r="G5" s="58"/>
      <c r="H5" s="59" t="s">
        <v>
74</v>
      </c>
      <c r="I5" s="59" t="s">
        <v>
75</v>
      </c>
      <c r="J5" s="59" t="s">
        <v>
76</v>
      </c>
      <c r="K5" s="59" t="s">
        <v>
77</v>
      </c>
      <c r="L5" s="59" t="s">
        <v>
78</v>
      </c>
      <c r="M5" s="59" t="s">
        <v>
4</v>
      </c>
      <c r="N5" s="59" t="s">
        <v>
5</v>
      </c>
      <c r="O5" s="59" t="s">
        <v>
79</v>
      </c>
      <c r="P5" s="59" t="s">
        <v>
13</v>
      </c>
      <c r="Q5" s="59" t="s">
        <v>
80</v>
      </c>
      <c r="R5" s="59" t="s">
        <v>
81</v>
      </c>
      <c r="S5" s="59" t="s">
        <v>
82</v>
      </c>
      <c r="T5" s="59" t="s">
        <v>
83</v>
      </c>
      <c r="U5" s="59" t="s">
        <v>
84</v>
      </c>
      <c r="V5" s="59" t="s">
        <v>
85</v>
      </c>
      <c r="W5" s="59" t="s">
        <v>
86</v>
      </c>
      <c r="X5" s="59" t="s">
        <v>
87</v>
      </c>
      <c r="Y5" s="59" t="s">
        <v>
88</v>
      </c>
      <c r="Z5" s="59" t="s">
        <v>
89</v>
      </c>
      <c r="AA5" s="59" t="s">
        <v>
90</v>
      </c>
      <c r="AB5" s="59" t="s">
        <v>
91</v>
      </c>
      <c r="AC5" s="59" t="s">
        <v>
92</v>
      </c>
      <c r="AD5" s="59" t="s">
        <v>
93</v>
      </c>
      <c r="AE5" s="59" t="s">
        <v>
94</v>
      </c>
      <c r="AF5" s="59" t="s">
        <v>
95</v>
      </c>
      <c r="AG5" s="59" t="s">
        <v>
96</v>
      </c>
      <c r="AH5" s="59" t="s">
        <v>
97</v>
      </c>
      <c r="AI5" s="59" t="s">
        <v>
98</v>
      </c>
      <c r="AJ5" s="59" t="s">
        <v>
99</v>
      </c>
      <c r="AK5" s="59" t="s">
        <v>
100</v>
      </c>
      <c r="AL5" s="59" t="s">
        <v>
90</v>
      </c>
      <c r="AM5" s="59" t="s">
        <v>
91</v>
      </c>
      <c r="AN5" s="59" t="s">
        <v>
101</v>
      </c>
      <c r="AO5" s="59" t="s">
        <v>
93</v>
      </c>
      <c r="AP5" s="59" t="s">
        <v>
94</v>
      </c>
      <c r="AQ5" s="59" t="s">
        <v>
95</v>
      </c>
      <c r="AR5" s="59" t="s">
        <v>
96</v>
      </c>
      <c r="AS5" s="59" t="s">
        <v>
97</v>
      </c>
      <c r="AT5" s="59" t="s">
        <v>
98</v>
      </c>
      <c r="AU5" s="59" t="s">
        <v>
88</v>
      </c>
      <c r="AV5" s="59" t="s">
        <v>
100</v>
      </c>
      <c r="AW5" s="59" t="s">
        <v>
102</v>
      </c>
      <c r="AX5" s="59" t="s">
        <v>
91</v>
      </c>
      <c r="AY5" s="59" t="s">
        <v>
92</v>
      </c>
      <c r="AZ5" s="59" t="s">
        <v>
93</v>
      </c>
      <c r="BA5" s="59" t="s">
        <v>
94</v>
      </c>
      <c r="BB5" s="59" t="s">
        <v>
95</v>
      </c>
      <c r="BC5" s="59" t="s">
        <v>
96</v>
      </c>
      <c r="BD5" s="59" t="s">
        <v>
97</v>
      </c>
      <c r="BE5" s="59" t="s">
        <v>
98</v>
      </c>
      <c r="BF5" s="59" t="s">
        <v>
99</v>
      </c>
      <c r="BG5" s="59" t="s">
        <v>
89</v>
      </c>
      <c r="BH5" s="59" t="s">
        <v>
102</v>
      </c>
      <c r="BI5" s="59" t="s">
        <v>
103</v>
      </c>
      <c r="BJ5" s="59" t="s">
        <v>
101</v>
      </c>
      <c r="BK5" s="59" t="s">
        <v>
93</v>
      </c>
      <c r="BL5" s="59" t="s">
        <v>
94</v>
      </c>
      <c r="BM5" s="59" t="s">
        <v>
95</v>
      </c>
      <c r="BN5" s="59" t="s">
        <v>
96</v>
      </c>
      <c r="BO5" s="59" t="s">
        <v>
97</v>
      </c>
      <c r="BP5" s="59" t="s">
        <v>
98</v>
      </c>
      <c r="BQ5" s="59" t="s">
        <v>
104</v>
      </c>
      <c r="BR5" s="59" t="s">
        <v>
100</v>
      </c>
      <c r="BS5" s="59" t="s">
        <v>
90</v>
      </c>
      <c r="BT5" s="59" t="s">
        <v>
103</v>
      </c>
      <c r="BU5" s="59" t="s">
        <v>
105</v>
      </c>
      <c r="BV5" s="59" t="s">
        <v>
93</v>
      </c>
      <c r="BW5" s="59" t="s">
        <v>
94</v>
      </c>
      <c r="BX5" s="59" t="s">
        <v>
95</v>
      </c>
      <c r="BY5" s="59" t="s">
        <v>
96</v>
      </c>
      <c r="BZ5" s="59" t="s">
        <v>
97</v>
      </c>
      <c r="CA5" s="59" t="s">
        <v>
98</v>
      </c>
      <c r="CB5" s="59" t="s">
        <v>
88</v>
      </c>
      <c r="CC5" s="59" t="s">
        <v>
89</v>
      </c>
      <c r="CD5" s="59" t="s">
        <v>
90</v>
      </c>
      <c r="CE5" s="59" t="s">
        <v>
103</v>
      </c>
      <c r="CF5" s="59" t="s">
        <v>
92</v>
      </c>
      <c r="CG5" s="59" t="s">
        <v>
93</v>
      </c>
      <c r="CH5" s="59" t="s">
        <v>
94</v>
      </c>
      <c r="CI5" s="59" t="s">
        <v>
95</v>
      </c>
      <c r="CJ5" s="59" t="s">
        <v>
96</v>
      </c>
      <c r="CK5" s="59" t="s">
        <v>
97</v>
      </c>
      <c r="CL5" s="59" t="s">
        <v>
98</v>
      </c>
      <c r="CM5" s="150"/>
      <c r="CN5" s="150"/>
      <c r="CO5" s="59" t="s">
        <v>
99</v>
      </c>
      <c r="CP5" s="59" t="s">
        <v>
100</v>
      </c>
      <c r="CQ5" s="59" t="s">
        <v>
106</v>
      </c>
      <c r="CR5" s="59" t="s">
        <v>
107</v>
      </c>
      <c r="CS5" s="59" t="s">
        <v>
92</v>
      </c>
      <c r="CT5" s="59" t="s">
        <v>
93</v>
      </c>
      <c r="CU5" s="59" t="s">
        <v>
94</v>
      </c>
      <c r="CV5" s="59" t="s">
        <v>
95</v>
      </c>
      <c r="CW5" s="59" t="s">
        <v>
96</v>
      </c>
      <c r="CX5" s="59" t="s">
        <v>
97</v>
      </c>
      <c r="CY5" s="59" t="s">
        <v>
98</v>
      </c>
      <c r="CZ5" s="59" t="s">
        <v>
99</v>
      </c>
      <c r="DA5" s="59" t="s">
        <v>
108</v>
      </c>
      <c r="DB5" s="59" t="s">
        <v>
106</v>
      </c>
      <c r="DC5" s="59" t="s">
        <v>
91</v>
      </c>
      <c r="DD5" s="59" t="s">
        <v>
101</v>
      </c>
      <c r="DE5" s="59" t="s">
        <v>
93</v>
      </c>
      <c r="DF5" s="59" t="s">
        <v>
94</v>
      </c>
      <c r="DG5" s="59" t="s">
        <v>
95</v>
      </c>
      <c r="DH5" s="59" t="s">
        <v>
96</v>
      </c>
      <c r="DI5" s="59" t="s">
        <v>
97</v>
      </c>
      <c r="DJ5" s="59" t="s">
        <v>
35</v>
      </c>
      <c r="DK5" s="59" t="s">
        <v>
88</v>
      </c>
      <c r="DL5" s="59" t="s">
        <v>
108</v>
      </c>
      <c r="DM5" s="59" t="s">
        <v>
102</v>
      </c>
      <c r="DN5" s="59" t="s">
        <v>
103</v>
      </c>
      <c r="DO5" s="59" t="s">
        <v>
105</v>
      </c>
      <c r="DP5" s="59" t="s">
        <v>
93</v>
      </c>
      <c r="DQ5" s="59" t="s">
        <v>
94</v>
      </c>
      <c r="DR5" s="59" t="s">
        <v>
95</v>
      </c>
      <c r="DS5" s="59" t="s">
        <v>
96</v>
      </c>
      <c r="DT5" s="59" t="s">
        <v>
97</v>
      </c>
      <c r="DU5" s="59" t="s">
        <v>
98</v>
      </c>
    </row>
    <row r="6" spans="1:125" s="66" customFormat="1" x14ac:dyDescent="0.15">
      <c r="A6" s="49" t="s">
        <v>
109</v>
      </c>
      <c r="B6" s="60">
        <f>
B8</f>
        <v>
2019</v>
      </c>
      <c r="C6" s="60">
        <f t="shared" ref="C6:X6" si="1">
C8</f>
        <v>
131229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9</v>
      </c>
      <c r="H6" s="60" t="str">
        <f>
SUBSTITUTE(H8,"　","")</f>
        <v>
東京都葛飾区</v>
      </c>
      <c r="I6" s="60" t="str">
        <f t="shared" si="1"/>
        <v>
新小岩北駐車場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9</v>
      </c>
      <c r="S6" s="62" t="str">
        <f t="shared" si="1"/>
        <v>
駅</v>
      </c>
      <c r="T6" s="62" t="str">
        <f t="shared" si="1"/>
        <v>
無</v>
      </c>
      <c r="U6" s="63">
        <f t="shared" si="1"/>
        <v>
477</v>
      </c>
      <c r="V6" s="63">
        <f t="shared" si="1"/>
        <v>
57</v>
      </c>
      <c r="W6" s="63">
        <f t="shared" si="1"/>
        <v>
100</v>
      </c>
      <c r="X6" s="62" t="str">
        <f t="shared" si="1"/>
        <v>
利用料金制</v>
      </c>
      <c r="Y6" s="64">
        <f>
IF(Y8="-",NA(),Y8)</f>
        <v>
264.7</v>
      </c>
      <c r="Z6" s="64">
        <f t="shared" ref="Z6:AH6" si="2">
IF(Z8="-",NA(),Z8)</f>
        <v>
312.60000000000002</v>
      </c>
      <c r="AA6" s="64">
        <f t="shared" si="2"/>
        <v>
325.39999999999998</v>
      </c>
      <c r="AB6" s="64">
        <f t="shared" si="2"/>
        <v>
340.9</v>
      </c>
      <c r="AC6" s="64">
        <f t="shared" si="2"/>
        <v>
190.9</v>
      </c>
      <c r="AD6" s="64">
        <f t="shared" si="2"/>
        <v>
419.4</v>
      </c>
      <c r="AE6" s="64">
        <f t="shared" si="2"/>
        <v>
371</v>
      </c>
      <c r="AF6" s="64">
        <f t="shared" si="2"/>
        <v>
509.2</v>
      </c>
      <c r="AG6" s="64">
        <f t="shared" si="2"/>
        <v>
378.1</v>
      </c>
      <c r="AH6" s="64">
        <f t="shared" si="2"/>
        <v>
756.6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3.2</v>
      </c>
      <c r="AP6" s="64">
        <f t="shared" si="3"/>
        <v>
2.9</v>
      </c>
      <c r="AQ6" s="64">
        <f t="shared" si="3"/>
        <v>
6</v>
      </c>
      <c r="AR6" s="64">
        <f t="shared" si="3"/>
        <v>
3.8</v>
      </c>
      <c r="AS6" s="64">
        <f t="shared" si="3"/>
        <v>
2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22</v>
      </c>
      <c r="BA6" s="65">
        <f t="shared" si="4"/>
        <v>
16</v>
      </c>
      <c r="BB6" s="65">
        <f t="shared" si="4"/>
        <v>
21</v>
      </c>
      <c r="BC6" s="65">
        <f t="shared" si="4"/>
        <v>
17</v>
      </c>
      <c r="BD6" s="65">
        <f t="shared" si="4"/>
        <v>
15</v>
      </c>
      <c r="BE6" s="63" t="str">
        <f>
IF(BE8="-","",IF(BE8="-","【-】","【"&amp;SUBSTITUTE(TEXT(BE8,"#,##0"),"-","△")&amp;"】"))</f>
        <v>
【17】</v>
      </c>
      <c r="BF6" s="64">
        <f>
IF(BF8="-",NA(),BF8)</f>
        <v>
62.2</v>
      </c>
      <c r="BG6" s="64">
        <f t="shared" ref="BG6:BO6" si="5">
IF(BG8="-",NA(),BG8)</f>
        <v>
68</v>
      </c>
      <c r="BH6" s="64">
        <f t="shared" si="5"/>
        <v>
69.3</v>
      </c>
      <c r="BI6" s="64">
        <f t="shared" si="5"/>
        <v>
70.7</v>
      </c>
      <c r="BJ6" s="64">
        <f t="shared" si="5"/>
        <v>
47.6</v>
      </c>
      <c r="BK6" s="64">
        <f t="shared" si="5"/>
        <v>
38.200000000000003</v>
      </c>
      <c r="BL6" s="64">
        <f t="shared" si="5"/>
        <v>
34.6</v>
      </c>
      <c r="BM6" s="64">
        <f t="shared" si="5"/>
        <v>
37.6</v>
      </c>
      <c r="BN6" s="64">
        <f t="shared" si="5"/>
        <v>
30.2</v>
      </c>
      <c r="BO6" s="64">
        <f t="shared" si="5"/>
        <v>
33.9</v>
      </c>
      <c r="BP6" s="61" t="str">
        <f>
IF(BP8="-","",IF(BP8="-","【-】","【"&amp;SUBSTITUTE(TEXT(BP8,"#,##0.0"),"-","△")&amp;"】"))</f>
        <v>
【20.8】</v>
      </c>
      <c r="BQ6" s="65">
        <f>
IF(BQ8="-",NA(),BQ8)</f>
        <v>
5430</v>
      </c>
      <c r="BR6" s="65">
        <f t="shared" ref="BR6:BZ6" si="6">
IF(BR8="-",NA(),BR8)</f>
        <v>
6594</v>
      </c>
      <c r="BS6" s="65">
        <f t="shared" si="6"/>
        <v>
7188</v>
      </c>
      <c r="BT6" s="65">
        <f t="shared" si="6"/>
        <v>
7414</v>
      </c>
      <c r="BU6" s="65">
        <f t="shared" si="6"/>
        <v>
4648</v>
      </c>
      <c r="BV6" s="65">
        <f t="shared" si="6"/>
        <v>
6967</v>
      </c>
      <c r="BW6" s="65">
        <f t="shared" si="6"/>
        <v>
7138</v>
      </c>
      <c r="BX6" s="65">
        <f t="shared" si="6"/>
        <v>
8131</v>
      </c>
      <c r="BY6" s="65">
        <f t="shared" si="6"/>
        <v>
8076</v>
      </c>
      <c r="BZ6" s="65">
        <f t="shared" si="6"/>
        <v>
8265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110</v>
      </c>
      <c r="CM6" s="63">
        <f t="shared" ref="CM6:CN6" si="7">
CM8</f>
        <v>
60579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110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70.5</v>
      </c>
      <c r="DF6" s="64">
        <f t="shared" si="8"/>
        <v>
59.2</v>
      </c>
      <c r="DG6" s="64">
        <f t="shared" si="8"/>
        <v>
62.4</v>
      </c>
      <c r="DH6" s="64">
        <f t="shared" si="8"/>
        <v>
83.1</v>
      </c>
      <c r="DI6" s="64">
        <f t="shared" si="8"/>
        <v>
54.7</v>
      </c>
      <c r="DJ6" s="61" t="str">
        <f>
IF(DJ8="-","",IF(DJ8="-","【-】","【"&amp;SUBSTITUTE(TEXT(DJ8,"#,##0.0"),"-","△")&amp;"】"))</f>
        <v>
【425.4】</v>
      </c>
      <c r="DK6" s="64">
        <f>
IF(DK8="-",NA(),DK8)</f>
        <v>
73.7</v>
      </c>
      <c r="DL6" s="64">
        <f t="shared" ref="DL6:DT6" si="9">
IF(DL8="-",NA(),DL8)</f>
        <v>
82.5</v>
      </c>
      <c r="DM6" s="64">
        <f t="shared" si="9"/>
        <v>
86</v>
      </c>
      <c r="DN6" s="64">
        <f t="shared" si="9"/>
        <v>
89.5</v>
      </c>
      <c r="DO6" s="64">
        <f t="shared" si="9"/>
        <v>
84.2</v>
      </c>
      <c r="DP6" s="64">
        <f t="shared" si="9"/>
        <v>
269</v>
      </c>
      <c r="DQ6" s="64">
        <f t="shared" si="9"/>
        <v>
276.60000000000002</v>
      </c>
      <c r="DR6" s="64">
        <f t="shared" si="9"/>
        <v>
274.8</v>
      </c>
      <c r="DS6" s="64">
        <f t="shared" si="9"/>
        <v>
275.5</v>
      </c>
      <c r="DT6" s="64">
        <f t="shared" si="9"/>
        <v>
289.2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111</v>
      </c>
      <c r="B7" s="60">
        <f t="shared" ref="B7:X7" si="10">
B8</f>
        <v>
2019</v>
      </c>
      <c r="C7" s="60">
        <f t="shared" si="10"/>
        <v>
131229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9</v>
      </c>
      <c r="H7" s="60" t="str">
        <f t="shared" si="10"/>
        <v>
東京都　葛飾区</v>
      </c>
      <c r="I7" s="60" t="str">
        <f t="shared" si="10"/>
        <v>
新小岩北駐車場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9</v>
      </c>
      <c r="S7" s="62" t="str">
        <f t="shared" si="10"/>
        <v>
駅</v>
      </c>
      <c r="T7" s="62" t="str">
        <f t="shared" si="10"/>
        <v>
無</v>
      </c>
      <c r="U7" s="63">
        <f t="shared" si="10"/>
        <v>
477</v>
      </c>
      <c r="V7" s="63">
        <f t="shared" si="10"/>
        <v>
57</v>
      </c>
      <c r="W7" s="63">
        <f t="shared" si="10"/>
        <v>
100</v>
      </c>
      <c r="X7" s="62" t="str">
        <f t="shared" si="10"/>
        <v>
利用料金制</v>
      </c>
      <c r="Y7" s="64">
        <f>
Y8</f>
        <v>
264.7</v>
      </c>
      <c r="Z7" s="64">
        <f t="shared" ref="Z7:AH7" si="11">
Z8</f>
        <v>
312.60000000000002</v>
      </c>
      <c r="AA7" s="64">
        <f t="shared" si="11"/>
        <v>
325.39999999999998</v>
      </c>
      <c r="AB7" s="64">
        <f t="shared" si="11"/>
        <v>
340.9</v>
      </c>
      <c r="AC7" s="64">
        <f t="shared" si="11"/>
        <v>
190.9</v>
      </c>
      <c r="AD7" s="64">
        <f t="shared" si="11"/>
        <v>
419.4</v>
      </c>
      <c r="AE7" s="64">
        <f t="shared" si="11"/>
        <v>
371</v>
      </c>
      <c r="AF7" s="64">
        <f t="shared" si="11"/>
        <v>
509.2</v>
      </c>
      <c r="AG7" s="64">
        <f t="shared" si="11"/>
        <v>
378.1</v>
      </c>
      <c r="AH7" s="64">
        <f t="shared" si="11"/>
        <v>
756.6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3.2</v>
      </c>
      <c r="AP7" s="64">
        <f t="shared" si="12"/>
        <v>
2.9</v>
      </c>
      <c r="AQ7" s="64">
        <f t="shared" si="12"/>
        <v>
6</v>
      </c>
      <c r="AR7" s="64">
        <f t="shared" si="12"/>
        <v>
3.8</v>
      </c>
      <c r="AS7" s="64">
        <f t="shared" si="12"/>
        <v>
2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22</v>
      </c>
      <c r="BA7" s="65">
        <f t="shared" si="13"/>
        <v>
16</v>
      </c>
      <c r="BB7" s="65">
        <f t="shared" si="13"/>
        <v>
21</v>
      </c>
      <c r="BC7" s="65">
        <f t="shared" si="13"/>
        <v>
17</v>
      </c>
      <c r="BD7" s="65">
        <f t="shared" si="13"/>
        <v>
15</v>
      </c>
      <c r="BE7" s="63"/>
      <c r="BF7" s="64">
        <f>
BF8</f>
        <v>
62.2</v>
      </c>
      <c r="BG7" s="64">
        <f t="shared" ref="BG7:BO7" si="14">
BG8</f>
        <v>
68</v>
      </c>
      <c r="BH7" s="64">
        <f t="shared" si="14"/>
        <v>
69.3</v>
      </c>
      <c r="BI7" s="64">
        <f t="shared" si="14"/>
        <v>
70.7</v>
      </c>
      <c r="BJ7" s="64">
        <f t="shared" si="14"/>
        <v>
47.6</v>
      </c>
      <c r="BK7" s="64">
        <f t="shared" si="14"/>
        <v>
38.200000000000003</v>
      </c>
      <c r="BL7" s="64">
        <f t="shared" si="14"/>
        <v>
34.6</v>
      </c>
      <c r="BM7" s="64">
        <f t="shared" si="14"/>
        <v>
37.6</v>
      </c>
      <c r="BN7" s="64">
        <f t="shared" si="14"/>
        <v>
30.2</v>
      </c>
      <c r="BO7" s="64">
        <f t="shared" si="14"/>
        <v>
33.9</v>
      </c>
      <c r="BP7" s="61"/>
      <c r="BQ7" s="65">
        <f>
BQ8</f>
        <v>
5430</v>
      </c>
      <c r="BR7" s="65">
        <f t="shared" ref="BR7:BZ7" si="15">
BR8</f>
        <v>
6594</v>
      </c>
      <c r="BS7" s="65">
        <f t="shared" si="15"/>
        <v>
7188</v>
      </c>
      <c r="BT7" s="65">
        <f t="shared" si="15"/>
        <v>
7414</v>
      </c>
      <c r="BU7" s="65">
        <f t="shared" si="15"/>
        <v>
4648</v>
      </c>
      <c r="BV7" s="65">
        <f t="shared" si="15"/>
        <v>
6967</v>
      </c>
      <c r="BW7" s="65">
        <f t="shared" si="15"/>
        <v>
7138</v>
      </c>
      <c r="BX7" s="65">
        <f t="shared" si="15"/>
        <v>
8131</v>
      </c>
      <c r="BY7" s="65">
        <f t="shared" si="15"/>
        <v>
8076</v>
      </c>
      <c r="BZ7" s="65">
        <f t="shared" si="15"/>
        <v>
8265</v>
      </c>
      <c r="CA7" s="63"/>
      <c r="CB7" s="64" t="s">
        <v>
112</v>
      </c>
      <c r="CC7" s="64" t="s">
        <v>
112</v>
      </c>
      <c r="CD7" s="64" t="s">
        <v>
112</v>
      </c>
      <c r="CE7" s="64" t="s">
        <v>
112</v>
      </c>
      <c r="CF7" s="64" t="s">
        <v>
112</v>
      </c>
      <c r="CG7" s="64" t="s">
        <v>
112</v>
      </c>
      <c r="CH7" s="64" t="s">
        <v>
112</v>
      </c>
      <c r="CI7" s="64" t="s">
        <v>
112</v>
      </c>
      <c r="CJ7" s="64" t="s">
        <v>
112</v>
      </c>
      <c r="CK7" s="64" t="s">
        <v>
110</v>
      </c>
      <c r="CL7" s="61"/>
      <c r="CM7" s="63">
        <f>
CM8</f>
        <v>
60579</v>
      </c>
      <c r="CN7" s="63">
        <f>
CN8</f>
        <v>
0</v>
      </c>
      <c r="CO7" s="64" t="s">
        <v>
112</v>
      </c>
      <c r="CP7" s="64" t="s">
        <v>
112</v>
      </c>
      <c r="CQ7" s="64" t="s">
        <v>
112</v>
      </c>
      <c r="CR7" s="64" t="s">
        <v>
112</v>
      </c>
      <c r="CS7" s="64" t="s">
        <v>
112</v>
      </c>
      <c r="CT7" s="64" t="s">
        <v>
112</v>
      </c>
      <c r="CU7" s="64" t="s">
        <v>
112</v>
      </c>
      <c r="CV7" s="64" t="s">
        <v>
112</v>
      </c>
      <c r="CW7" s="64" t="s">
        <v>
112</v>
      </c>
      <c r="CX7" s="64" t="s">
        <v>
110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70.5</v>
      </c>
      <c r="DF7" s="64">
        <f t="shared" si="16"/>
        <v>
59.2</v>
      </c>
      <c r="DG7" s="64">
        <f t="shared" si="16"/>
        <v>
62.4</v>
      </c>
      <c r="DH7" s="64">
        <f t="shared" si="16"/>
        <v>
83.1</v>
      </c>
      <c r="DI7" s="64">
        <f t="shared" si="16"/>
        <v>
54.7</v>
      </c>
      <c r="DJ7" s="61"/>
      <c r="DK7" s="64">
        <f>
DK8</f>
        <v>
73.7</v>
      </c>
      <c r="DL7" s="64">
        <f t="shared" ref="DL7:DT7" si="17">
DL8</f>
        <v>
82.5</v>
      </c>
      <c r="DM7" s="64">
        <f t="shared" si="17"/>
        <v>
86</v>
      </c>
      <c r="DN7" s="64">
        <f t="shared" si="17"/>
        <v>
89.5</v>
      </c>
      <c r="DO7" s="64">
        <f t="shared" si="17"/>
        <v>
84.2</v>
      </c>
      <c r="DP7" s="64">
        <f t="shared" si="17"/>
        <v>
269</v>
      </c>
      <c r="DQ7" s="64">
        <f t="shared" si="17"/>
        <v>
276.60000000000002</v>
      </c>
      <c r="DR7" s="64">
        <f t="shared" si="17"/>
        <v>
274.8</v>
      </c>
      <c r="DS7" s="64">
        <f t="shared" si="17"/>
        <v>
275.5</v>
      </c>
      <c r="DT7" s="64">
        <f t="shared" si="17"/>
        <v>
289.2</v>
      </c>
      <c r="DU7" s="61"/>
    </row>
    <row r="8" spans="1:125" s="66" customFormat="1" x14ac:dyDescent="0.15">
      <c r="A8" s="49"/>
      <c r="B8" s="67">
        <v>
2019</v>
      </c>
      <c r="C8" s="67">
        <v>
131229</v>
      </c>
      <c r="D8" s="67">
        <v>
47</v>
      </c>
      <c r="E8" s="67">
        <v>
14</v>
      </c>
      <c r="F8" s="67">
        <v>
0</v>
      </c>
      <c r="G8" s="67">
        <v>
9</v>
      </c>
      <c r="H8" s="67" t="s">
        <v>
113</v>
      </c>
      <c r="I8" s="67" t="s">
        <v>
114</v>
      </c>
      <c r="J8" s="67" t="s">
        <v>
115</v>
      </c>
      <c r="K8" s="67" t="s">
        <v>
116</v>
      </c>
      <c r="L8" s="67" t="s">
        <v>
117</v>
      </c>
      <c r="M8" s="67" t="s">
        <v>
118</v>
      </c>
      <c r="N8" s="67" t="s">
        <v>
119</v>
      </c>
      <c r="O8" s="68" t="s">
        <v>
120</v>
      </c>
      <c r="P8" s="69" t="s">
        <v>
121</v>
      </c>
      <c r="Q8" s="69" t="s">
        <v>
122</v>
      </c>
      <c r="R8" s="70">
        <v>
9</v>
      </c>
      <c r="S8" s="69" t="s">
        <v>
123</v>
      </c>
      <c r="T8" s="69" t="s">
        <v>
124</v>
      </c>
      <c r="U8" s="70">
        <v>
477</v>
      </c>
      <c r="V8" s="70">
        <v>
57</v>
      </c>
      <c r="W8" s="70">
        <v>
100</v>
      </c>
      <c r="X8" s="69" t="s">
        <v>
125</v>
      </c>
      <c r="Y8" s="71">
        <v>
264.7</v>
      </c>
      <c r="Z8" s="71">
        <v>
312.60000000000002</v>
      </c>
      <c r="AA8" s="71">
        <v>
325.39999999999998</v>
      </c>
      <c r="AB8" s="71">
        <v>
340.9</v>
      </c>
      <c r="AC8" s="71">
        <v>
190.9</v>
      </c>
      <c r="AD8" s="71">
        <v>
419.4</v>
      </c>
      <c r="AE8" s="71">
        <v>
371</v>
      </c>
      <c r="AF8" s="71">
        <v>
509.2</v>
      </c>
      <c r="AG8" s="71">
        <v>
378.1</v>
      </c>
      <c r="AH8" s="71">
        <v>
756.6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3.2</v>
      </c>
      <c r="AP8" s="71">
        <v>
2.9</v>
      </c>
      <c r="AQ8" s="71">
        <v>
6</v>
      </c>
      <c r="AR8" s="71">
        <v>
3.8</v>
      </c>
      <c r="AS8" s="71">
        <v>
2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22</v>
      </c>
      <c r="BA8" s="72">
        <v>
16</v>
      </c>
      <c r="BB8" s="72">
        <v>
21</v>
      </c>
      <c r="BC8" s="72">
        <v>
17</v>
      </c>
      <c r="BD8" s="72">
        <v>
15</v>
      </c>
      <c r="BE8" s="72">
        <v>
17</v>
      </c>
      <c r="BF8" s="71">
        <v>
62.2</v>
      </c>
      <c r="BG8" s="71">
        <v>
68</v>
      </c>
      <c r="BH8" s="71">
        <v>
69.3</v>
      </c>
      <c r="BI8" s="71">
        <v>
70.7</v>
      </c>
      <c r="BJ8" s="71">
        <v>
47.6</v>
      </c>
      <c r="BK8" s="71">
        <v>
38.200000000000003</v>
      </c>
      <c r="BL8" s="71">
        <v>
34.6</v>
      </c>
      <c r="BM8" s="71">
        <v>
37.6</v>
      </c>
      <c r="BN8" s="71">
        <v>
30.2</v>
      </c>
      <c r="BO8" s="71">
        <v>
33.9</v>
      </c>
      <c r="BP8" s="68">
        <v>
20.8</v>
      </c>
      <c r="BQ8" s="72">
        <v>
5430</v>
      </c>
      <c r="BR8" s="72">
        <v>
6594</v>
      </c>
      <c r="BS8" s="72">
        <v>
7188</v>
      </c>
      <c r="BT8" s="73">
        <v>
7414</v>
      </c>
      <c r="BU8" s="73">
        <v>
4648</v>
      </c>
      <c r="BV8" s="72">
        <v>
6967</v>
      </c>
      <c r="BW8" s="72">
        <v>
7138</v>
      </c>
      <c r="BX8" s="72">
        <v>
8131</v>
      </c>
      <c r="BY8" s="72">
        <v>
8076</v>
      </c>
      <c r="BZ8" s="72">
        <v>
8265</v>
      </c>
      <c r="CA8" s="70">
        <v>
14290</v>
      </c>
      <c r="CB8" s="71" t="s">
        <v>
117</v>
      </c>
      <c r="CC8" s="71" t="s">
        <v>
117</v>
      </c>
      <c r="CD8" s="71" t="s">
        <v>
117</v>
      </c>
      <c r="CE8" s="71" t="s">
        <v>
117</v>
      </c>
      <c r="CF8" s="71" t="s">
        <v>
117</v>
      </c>
      <c r="CG8" s="71" t="s">
        <v>
117</v>
      </c>
      <c r="CH8" s="71" t="s">
        <v>
117</v>
      </c>
      <c r="CI8" s="71" t="s">
        <v>
117</v>
      </c>
      <c r="CJ8" s="71" t="s">
        <v>
117</v>
      </c>
      <c r="CK8" s="71" t="s">
        <v>
117</v>
      </c>
      <c r="CL8" s="68" t="s">
        <v>
117</v>
      </c>
      <c r="CM8" s="70">
        <v>
60579</v>
      </c>
      <c r="CN8" s="70">
        <v>
0</v>
      </c>
      <c r="CO8" s="71" t="s">
        <v>
117</v>
      </c>
      <c r="CP8" s="71" t="s">
        <v>
117</v>
      </c>
      <c r="CQ8" s="71" t="s">
        <v>
117</v>
      </c>
      <c r="CR8" s="71" t="s">
        <v>
117</v>
      </c>
      <c r="CS8" s="71" t="s">
        <v>
117</v>
      </c>
      <c r="CT8" s="71" t="s">
        <v>
117</v>
      </c>
      <c r="CU8" s="71" t="s">
        <v>
117</v>
      </c>
      <c r="CV8" s="71" t="s">
        <v>
117</v>
      </c>
      <c r="CW8" s="71" t="s">
        <v>
117</v>
      </c>
      <c r="CX8" s="71" t="s">
        <v>
117</v>
      </c>
      <c r="CY8" s="68" t="s">
        <v>
117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70.5</v>
      </c>
      <c r="DF8" s="71">
        <v>
59.2</v>
      </c>
      <c r="DG8" s="71">
        <v>
62.4</v>
      </c>
      <c r="DH8" s="71">
        <v>
83.1</v>
      </c>
      <c r="DI8" s="71">
        <v>
54.7</v>
      </c>
      <c r="DJ8" s="68">
        <v>
425.4</v>
      </c>
      <c r="DK8" s="71">
        <v>
73.7</v>
      </c>
      <c r="DL8" s="71">
        <v>
82.5</v>
      </c>
      <c r="DM8" s="71">
        <v>
86</v>
      </c>
      <c r="DN8" s="71">
        <v>
89.5</v>
      </c>
      <c r="DO8" s="71">
        <v>
84.2</v>
      </c>
      <c r="DP8" s="71">
        <v>
269</v>
      </c>
      <c r="DQ8" s="71">
        <v>
276.60000000000002</v>
      </c>
      <c r="DR8" s="71">
        <v>
274.8</v>
      </c>
      <c r="DS8" s="71">
        <v>
275.5</v>
      </c>
      <c r="DT8" s="71">
        <v>
289.2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126</v>
      </c>
      <c r="C10" s="78" t="s">
        <v>
127</v>
      </c>
      <c r="D10" s="78" t="s">
        <v>
128</v>
      </c>
      <c r="E10" s="78" t="s">
        <v>
129</v>
      </c>
      <c r="F10" s="78" t="s">
        <v>
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52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柳澤　正徳</cp:lastModifiedBy>
  <cp:lastPrinted>2021-01-21T02:42:35Z</cp:lastPrinted>
  <dcterms:created xsi:type="dcterms:W3CDTF">2020-12-04T03:28:52Z</dcterms:created>
  <dcterms:modified xsi:type="dcterms:W3CDTF">2021-01-21T02:55:02Z</dcterms:modified>
  <cp:category/>
</cp:coreProperties>
</file>