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3_決算\令和元年度（平成31年度）決算統計\31 HP更新\03 普通会計決算の概要（決算カード）\特別区\"/>
    </mc:Choice>
  </mc:AlternateContent>
  <bookViews>
    <workbookView xWindow="0" yWindow="0" windowWidth="16395" windowHeight="6780"/>
  </bookViews>
  <sheets>
    <sheet name="葛飾・左" sheetId="3" r:id="rId1"/>
    <sheet name="葛飾・右" sheetId="4" r:id="rId2"/>
  </sheets>
  <definedNames>
    <definedName name="_xlnm.Print_Area" localSheetId="1">葛飾・右!$A$1:$S$63</definedName>
    <definedName name="_xlnm.Print_Area" localSheetId="0">葛飾・左!$A$1:$AL$58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1" i="4" l="1"/>
  <c r="G51" i="4"/>
  <c r="J52" i="4" s="1"/>
  <c r="D51" i="4"/>
  <c r="E51" i="4" s="1"/>
  <c r="J50" i="4"/>
  <c r="E50" i="4"/>
  <c r="J49" i="4"/>
  <c r="J48" i="4"/>
  <c r="J47" i="4"/>
  <c r="E47" i="4"/>
  <c r="J46" i="4"/>
  <c r="J45" i="4"/>
  <c r="E45" i="4"/>
  <c r="J44" i="4"/>
  <c r="N43" i="4"/>
  <c r="P43" i="4" s="1"/>
  <c r="J43" i="4"/>
  <c r="P42" i="4"/>
  <c r="J42" i="4"/>
  <c r="J41" i="4"/>
  <c r="E41" i="4"/>
  <c r="J40" i="4"/>
  <c r="E40" i="4"/>
  <c r="P39" i="4"/>
  <c r="J39" i="4"/>
  <c r="J38" i="4"/>
  <c r="E38" i="4"/>
  <c r="P37" i="4"/>
  <c r="D32" i="4"/>
  <c r="O30" i="4"/>
  <c r="J30" i="4"/>
  <c r="P23" i="4"/>
  <c r="R23" i="4" s="1"/>
  <c r="O23" i="4"/>
  <c r="J23" i="4"/>
  <c r="R22" i="4"/>
  <c r="R21" i="4"/>
  <c r="R20" i="4"/>
  <c r="D20" i="4"/>
  <c r="D33" i="4" s="1"/>
  <c r="R17" i="4"/>
  <c r="R16" i="4"/>
  <c r="R15" i="4"/>
  <c r="R13" i="4"/>
  <c r="P13" i="4"/>
  <c r="O13" i="4"/>
  <c r="O33" i="4" s="1"/>
  <c r="J13" i="4"/>
  <c r="R12" i="4"/>
  <c r="R11" i="4"/>
  <c r="R10" i="4"/>
  <c r="R9" i="4"/>
  <c r="R8" i="4"/>
  <c r="R7" i="4"/>
  <c r="R6" i="4"/>
  <c r="L52" i="3"/>
  <c r="AH51" i="3"/>
  <c r="AD51" i="3"/>
  <c r="AA51" i="3"/>
  <c r="X51" i="3"/>
  <c r="O49" i="3"/>
  <c r="O52" i="3" s="1"/>
  <c r="L49" i="3"/>
  <c r="E49" i="3"/>
  <c r="E52" i="3" s="1"/>
  <c r="G28" i="3"/>
  <c r="S22" i="3"/>
  <c r="G18" i="3"/>
  <c r="S18" i="3" s="1"/>
  <c r="S16" i="3"/>
  <c r="S14" i="3"/>
  <c r="G14" i="3"/>
  <c r="S12" i="3"/>
  <c r="S10" i="3"/>
  <c r="E29" i="4" l="1"/>
  <c r="E22" i="4"/>
  <c r="E19" i="4"/>
  <c r="E18" i="4"/>
  <c r="E16" i="4"/>
  <c r="E14" i="4"/>
  <c r="E13" i="4"/>
  <c r="E11" i="4"/>
  <c r="E9" i="4"/>
  <c r="E7" i="4"/>
  <c r="E33" i="4"/>
  <c r="E31" i="4"/>
  <c r="E30" i="4"/>
  <c r="E28" i="4"/>
  <c r="E27" i="4"/>
  <c r="E26" i="4"/>
  <c r="E25" i="4"/>
  <c r="E24" i="4"/>
  <c r="E23" i="4"/>
  <c r="E21" i="4"/>
  <c r="E17" i="4"/>
  <c r="E15" i="4"/>
  <c r="E12" i="4"/>
  <c r="E10" i="4"/>
  <c r="E8" i="4"/>
  <c r="E6" i="4"/>
  <c r="L23" i="4"/>
  <c r="E32" i="4"/>
  <c r="J33" i="4"/>
  <c r="E52" i="4"/>
  <c r="E20" i="4"/>
  <c r="P38" i="4"/>
  <c r="E39" i="4"/>
  <c r="P40" i="4"/>
  <c r="P41" i="4"/>
  <c r="E42" i="4"/>
  <c r="E43" i="4"/>
  <c r="E44" i="4"/>
  <c r="E46" i="4"/>
  <c r="E48" i="4"/>
  <c r="E49" i="4"/>
  <c r="L33" i="4" l="1"/>
  <c r="L29" i="4"/>
  <c r="L22" i="4"/>
  <c r="L20" i="4"/>
  <c r="L19" i="4"/>
  <c r="L18" i="4"/>
  <c r="L16" i="4"/>
  <c r="L12" i="4"/>
  <c r="L11" i="4"/>
  <c r="L9" i="4"/>
  <c r="L7" i="4"/>
  <c r="L28" i="4"/>
  <c r="L27" i="4"/>
  <c r="L26" i="4"/>
  <c r="L25" i="4"/>
  <c r="L24" i="4"/>
  <c r="L21" i="4"/>
  <c r="L17" i="4"/>
  <c r="L15" i="4"/>
  <c r="L13" i="4"/>
  <c r="L10" i="4"/>
  <c r="L8" i="4"/>
  <c r="L6" i="4"/>
  <c r="L30" i="4"/>
</calcChain>
</file>

<file path=xl/sharedStrings.xml><?xml version="1.0" encoding="utf-8"?>
<sst xmlns="http://schemas.openxmlformats.org/spreadsheetml/2006/main" count="351" uniqueCount="205">
  <si>
    <t>（葛飾区）</t>
    <rPh sb="1" eb="3">
      <t>カツシカ</t>
    </rPh>
    <rPh sb="3" eb="4">
      <t>ク</t>
    </rPh>
    <phoneticPr fontId="5"/>
  </si>
  <si>
    <t>国調人口</t>
  </si>
  <si>
    <t>面積</t>
  </si>
  <si>
    <t>人口密度</t>
  </si>
  <si>
    <t>人口集中地区人口</t>
    <rPh sb="2" eb="4">
      <t>シュウチュウ</t>
    </rPh>
    <rPh sb="4" eb="6">
      <t>チク</t>
    </rPh>
    <rPh sb="6" eb="8">
      <t>ジンコウ</t>
    </rPh>
    <phoneticPr fontId="5"/>
  </si>
  <si>
    <t>人口</t>
  </si>
  <si>
    <t>27年　　　　　　　　</t>
    <phoneticPr fontId="5"/>
  </si>
  <si>
    <t>人</t>
  </si>
  <si>
    <t>K㎡</t>
  </si>
  <si>
    <t>31.4.1</t>
    <phoneticPr fontId="5"/>
  </si>
  <si>
    <t>22年　　　　　　　　</t>
    <phoneticPr fontId="5"/>
  </si>
  <si>
    <t>区分</t>
  </si>
  <si>
    <t>平成30年度</t>
    <phoneticPr fontId="5"/>
  </si>
  <si>
    <t>増減率</t>
    <phoneticPr fontId="5"/>
  </si>
  <si>
    <t xml:space="preserve">区分 </t>
  </si>
  <si>
    <t xml:space="preserve"> </t>
  </si>
  <si>
    <t>千円</t>
    <rPh sb="0" eb="1">
      <t>セン</t>
    </rPh>
    <phoneticPr fontId="5"/>
  </si>
  <si>
    <t>千円</t>
  </si>
  <si>
    <t>％</t>
  </si>
  <si>
    <t>歳入総額</t>
  </si>
  <si>
    <t>Ａ</t>
  </si>
  <si>
    <t>基準財政需要額</t>
  </si>
  <si>
    <t>歳出総額</t>
  </si>
  <si>
    <t>Ｂ</t>
  </si>
  <si>
    <t>基準財政収入額</t>
  </si>
  <si>
    <t>歳入歳出差引額</t>
  </si>
  <si>
    <t>Ｃ</t>
  </si>
  <si>
    <t>標準財政規模</t>
  </si>
  <si>
    <t>（Ａ）－（Ｂ）</t>
  </si>
  <si>
    <t>翌年度に繰り</t>
    <phoneticPr fontId="5"/>
  </si>
  <si>
    <t>Ｄ</t>
  </si>
  <si>
    <t>臨時財政対策債
発行可能額</t>
    <rPh sb="0" eb="2">
      <t>リンジ</t>
    </rPh>
    <rPh sb="2" eb="4">
      <t>ザイセイ</t>
    </rPh>
    <rPh sb="4" eb="6">
      <t>タイサク</t>
    </rPh>
    <rPh sb="6" eb="7">
      <t>サイ</t>
    </rPh>
    <rPh sb="8" eb="10">
      <t>ハッコウ</t>
    </rPh>
    <rPh sb="10" eb="13">
      <t>カノウガク</t>
    </rPh>
    <phoneticPr fontId="5"/>
  </si>
  <si>
    <t>―</t>
    <phoneticPr fontId="12"/>
  </si>
  <si>
    <t>越すべき財源</t>
    <rPh sb="0" eb="1">
      <t>コ</t>
    </rPh>
    <phoneticPr fontId="5"/>
  </si>
  <si>
    <t>実質収支
（Ｃ）－（Ｄ）</t>
    <phoneticPr fontId="5"/>
  </si>
  <si>
    <t>Ｅ</t>
  </si>
  <si>
    <t>財政力指数</t>
  </si>
  <si>
    <t>単年度収支</t>
  </si>
  <si>
    <t>Ｆ</t>
  </si>
  <si>
    <t>実質収支比率</t>
  </si>
  <si>
    <t>積立金</t>
  </si>
  <si>
    <t>Ｇ</t>
  </si>
  <si>
    <t>経常収支比率</t>
  </si>
  <si>
    <t>繰上償還金</t>
  </si>
  <si>
    <t>Ｈ</t>
  </si>
  <si>
    <t>―</t>
    <phoneticPr fontId="2"/>
  </si>
  <si>
    <t>地方債現在高</t>
  </si>
  <si>
    <t>積立金取崩し額</t>
    <rPh sb="3" eb="5">
      <t>トリクズ</t>
    </rPh>
    <phoneticPr fontId="5"/>
  </si>
  <si>
    <t>Ｉ</t>
  </si>
  <si>
    <t>債務負担行為額</t>
  </si>
  <si>
    <t>実質単年度収支</t>
  </si>
  <si>
    <t>Ｊ</t>
  </si>
  <si>
    <t xml:space="preserve"> (F)+(G)+(H)-(I) </t>
  </si>
  <si>
    <t xml:space="preserve">　※〔　〕書きは、早期健全化基準 </t>
    <phoneticPr fontId="5"/>
  </si>
  <si>
    <t>区分</t>
    <phoneticPr fontId="5"/>
  </si>
  <si>
    <t>実質赤字比率</t>
    <phoneticPr fontId="5"/>
  </si>
  <si>
    <t>％</t>
    <phoneticPr fontId="5"/>
  </si>
  <si>
    <t>―</t>
  </si>
  <si>
    <t xml:space="preserve">実質公債費比率 </t>
    <rPh sb="0" eb="1">
      <t>ジツ</t>
    </rPh>
    <rPh sb="1" eb="2">
      <t>シツ</t>
    </rPh>
    <rPh sb="2" eb="3">
      <t>コウ</t>
    </rPh>
    <rPh sb="3" eb="4">
      <t>サイ</t>
    </rPh>
    <rPh sb="4" eb="5">
      <t>ヒ</t>
    </rPh>
    <rPh sb="5" eb="6">
      <t>ヒ</t>
    </rPh>
    <rPh sb="6" eb="7">
      <t>リツ</t>
    </rPh>
    <phoneticPr fontId="5"/>
  </si>
  <si>
    <t>〔</t>
    <phoneticPr fontId="5"/>
  </si>
  <si>
    <t>%〕</t>
    <phoneticPr fontId="5"/>
  </si>
  <si>
    <t>連結実質赤字比率</t>
    <rPh sb="0" eb="2">
      <t>レンケツ</t>
    </rPh>
    <phoneticPr fontId="5"/>
  </si>
  <si>
    <t xml:space="preserve">将来負担比率 </t>
    <rPh sb="0" eb="1">
      <t>ショウ</t>
    </rPh>
    <rPh sb="1" eb="2">
      <t>ライ</t>
    </rPh>
    <rPh sb="2" eb="3">
      <t>フ</t>
    </rPh>
    <rPh sb="3" eb="4">
      <t>タン</t>
    </rPh>
    <rPh sb="4" eb="5">
      <t>ヒ</t>
    </rPh>
    <rPh sb="5" eb="6">
      <t>リツ</t>
    </rPh>
    <phoneticPr fontId="5"/>
  </si>
  <si>
    <t>職員数等の状況</t>
  </si>
  <si>
    <t>積　　立　　金　　の　　状　　況</t>
  </si>
  <si>
    <t>財政調整基金</t>
    <rPh sb="0" eb="2">
      <t>ザイセイ</t>
    </rPh>
    <rPh sb="2" eb="4">
      <t>チョウセイ</t>
    </rPh>
    <phoneticPr fontId="5"/>
  </si>
  <si>
    <t>減債基金</t>
    <rPh sb="0" eb="1">
      <t>ゲンサイ</t>
    </rPh>
    <rPh sb="1" eb="2">
      <t>サイ</t>
    </rPh>
    <rPh sb="2" eb="4">
      <t>キキン</t>
    </rPh>
    <phoneticPr fontId="5"/>
  </si>
  <si>
    <t>合計</t>
  </si>
  <si>
    <t>職員数</t>
  </si>
  <si>
    <t>一人当り平均</t>
    <phoneticPr fontId="5"/>
  </si>
  <si>
    <t>新規採用</t>
  </si>
  <si>
    <t>一人当り平均</t>
  </si>
  <si>
    <t>給料月額</t>
    <rPh sb="0" eb="2">
      <t>キュウリョウ</t>
    </rPh>
    <phoneticPr fontId="5"/>
  </si>
  <si>
    <t>普 　通 　会 　計</t>
  </si>
  <si>
    <t>円</t>
    <phoneticPr fontId="5"/>
  </si>
  <si>
    <t>一般職員</t>
  </si>
  <si>
    <t>うち                    技能労務</t>
  </si>
  <si>
    <t>積立額</t>
    <rPh sb="2" eb="3">
      <t>ガク</t>
    </rPh>
    <phoneticPr fontId="5"/>
  </si>
  <si>
    <t>教育公務員</t>
  </si>
  <si>
    <t>取崩額</t>
  </si>
  <si>
    <t>臨時職員</t>
  </si>
  <si>
    <t>小計</t>
  </si>
  <si>
    <t>調整額</t>
    <rPh sb="0" eb="3">
      <t>チョウセイガク</t>
    </rPh>
    <phoneticPr fontId="5"/>
  </si>
  <si>
    <t>その他の会計</t>
  </si>
  <si>
    <t>30年度末
現在高</t>
    <phoneticPr fontId="5"/>
  </si>
  <si>
    <t>　　　　　　　　</t>
  </si>
  <si>
    <t>区　名</t>
  </si>
  <si>
    <t>歳　　　　　　　　　入</t>
  </si>
  <si>
    <t>性　　　　質　　　　別　　　　歳　　　　出</t>
  </si>
  <si>
    <t>決算額</t>
  </si>
  <si>
    <t>構成比</t>
  </si>
  <si>
    <t>増減率</t>
  </si>
  <si>
    <t>一般財源等</t>
  </si>
  <si>
    <t>経常一般財源</t>
  </si>
  <si>
    <t>特別区税</t>
  </si>
  <si>
    <t>人件費</t>
  </si>
  <si>
    <t>地方譲与税</t>
  </si>
  <si>
    <t/>
  </si>
  <si>
    <t>うち職員給</t>
  </si>
  <si>
    <t>利子割交付金</t>
  </si>
  <si>
    <t>うち退職金</t>
    <rPh sb="2" eb="5">
      <t>タイショクキン</t>
    </rPh>
    <phoneticPr fontId="5"/>
  </si>
  <si>
    <t>配当割交付金</t>
    <rPh sb="0" eb="2">
      <t>ハイトウ</t>
    </rPh>
    <rPh sb="2" eb="3">
      <t>ワリ</t>
    </rPh>
    <rPh sb="3" eb="6">
      <t>コウフキン</t>
    </rPh>
    <phoneticPr fontId="5"/>
  </si>
  <si>
    <t>扶助費</t>
  </si>
  <si>
    <t>公債費</t>
  </si>
  <si>
    <t>地方消費税交付金</t>
  </si>
  <si>
    <t>元 利 償 還 金</t>
    <phoneticPr fontId="5"/>
  </si>
  <si>
    <t>ゴルフ場利用税交付金</t>
    <rPh sb="0" eb="4">
      <t>ゴルフジョウ</t>
    </rPh>
    <rPh sb="4" eb="6">
      <t>リヨウ</t>
    </rPh>
    <phoneticPr fontId="5"/>
  </si>
  <si>
    <t>一時借入金利子</t>
    <phoneticPr fontId="5"/>
  </si>
  <si>
    <t xml:space="preserve">義務的経費計 </t>
  </si>
  <si>
    <t>物件費</t>
  </si>
  <si>
    <t>財政調整交付金</t>
  </si>
  <si>
    <t>維持補修費</t>
  </si>
  <si>
    <t>普通交付金</t>
    <rPh sb="0" eb="2">
      <t>フツウコウ</t>
    </rPh>
    <rPh sb="2" eb="5">
      <t>コウフキン</t>
    </rPh>
    <phoneticPr fontId="5"/>
  </si>
  <si>
    <t>補助費等</t>
  </si>
  <si>
    <t>特別交付金</t>
    <rPh sb="0" eb="2">
      <t>トクベツコウ</t>
    </rPh>
    <rPh sb="2" eb="5">
      <t>コウフキン</t>
    </rPh>
    <phoneticPr fontId="5"/>
  </si>
  <si>
    <t>投資・出資金</t>
  </si>
  <si>
    <t xml:space="preserve">　 </t>
  </si>
  <si>
    <t xml:space="preserve">一般財源計 </t>
  </si>
  <si>
    <t>貸付金</t>
  </si>
  <si>
    <t>分担金・負担金</t>
  </si>
  <si>
    <t>繰出金</t>
  </si>
  <si>
    <t>使用料</t>
  </si>
  <si>
    <t>繰上充用金</t>
  </si>
  <si>
    <t>手数料</t>
  </si>
  <si>
    <t xml:space="preserve">その他経費計 </t>
  </si>
  <si>
    <t>国庫支出金</t>
  </si>
  <si>
    <t>普通建設事業費</t>
    <rPh sb="4" eb="7">
      <t>ジギョウヒ</t>
    </rPh>
    <phoneticPr fontId="5"/>
  </si>
  <si>
    <t>○経常経費充当</t>
    <phoneticPr fontId="5"/>
  </si>
  <si>
    <t>都支出金</t>
  </si>
  <si>
    <t>補助事業費</t>
    <rPh sb="2" eb="5">
      <t>ジギョウヒ</t>
    </rPh>
    <phoneticPr fontId="5"/>
  </si>
  <si>
    <t>　一般財源等</t>
    <rPh sb="5" eb="6">
      <t>トウ</t>
    </rPh>
    <phoneticPr fontId="5"/>
  </si>
  <si>
    <t>財産収入</t>
  </si>
  <si>
    <t>単独事業費</t>
    <rPh sb="2" eb="5">
      <t>ジギョウヒ</t>
    </rPh>
    <phoneticPr fontId="5"/>
  </si>
  <si>
    <t>寄附金</t>
  </si>
  <si>
    <t>うち人件費</t>
    <rPh sb="2" eb="5">
      <t>ジンケンヒ</t>
    </rPh>
    <phoneticPr fontId="5"/>
  </si>
  <si>
    <t>○歳入経常一般財源等</t>
    <rPh sb="1" eb="3">
      <t>サイニュウ</t>
    </rPh>
    <rPh sb="3" eb="5">
      <t>ケイジョウ</t>
    </rPh>
    <rPh sb="5" eb="7">
      <t>イッパン</t>
    </rPh>
    <rPh sb="7" eb="9">
      <t>ザイゲン</t>
    </rPh>
    <rPh sb="9" eb="10">
      <t>トウ</t>
    </rPh>
    <phoneticPr fontId="5"/>
  </si>
  <si>
    <t>繰入金</t>
  </si>
  <si>
    <t>災害復旧事業費</t>
    <rPh sb="4" eb="7">
      <t>ジギョウヒ</t>
    </rPh>
    <phoneticPr fontId="5"/>
  </si>
  <si>
    <t>繰越金</t>
  </si>
  <si>
    <t>失業対策事業費</t>
    <rPh sb="4" eb="7">
      <t>ジギョウヒ</t>
    </rPh>
    <phoneticPr fontId="5"/>
  </si>
  <si>
    <t>諸収入</t>
  </si>
  <si>
    <t xml:space="preserve">投資的経費計 </t>
  </si>
  <si>
    <t>地方債</t>
  </si>
  <si>
    <t xml:space="preserve">特定財源計   </t>
  </si>
  <si>
    <t>目　　　的　　　別　　　歳　　　出</t>
  </si>
  <si>
    <t>特　　別　　区　　税</t>
  </si>
  <si>
    <t>決算額(千円)</t>
    <rPh sb="4" eb="5">
      <t>セン</t>
    </rPh>
    <phoneticPr fontId="5"/>
  </si>
  <si>
    <t>構成比(%)</t>
  </si>
  <si>
    <t>増減率(%)</t>
  </si>
  <si>
    <t>特別区民税</t>
  </si>
  <si>
    <t>議会費</t>
  </si>
  <si>
    <t>軽自動車税</t>
  </si>
  <si>
    <t>総務費</t>
  </si>
  <si>
    <t>特別区たばこ税</t>
  </si>
  <si>
    <t>民生費</t>
  </si>
  <si>
    <t>鉱産税</t>
  </si>
  <si>
    <t>衛生費</t>
  </si>
  <si>
    <t>入湯税</t>
    <rPh sb="0" eb="3">
      <t>ニュウトウゼイ</t>
    </rPh>
    <phoneticPr fontId="5"/>
  </si>
  <si>
    <t>労働費</t>
  </si>
  <si>
    <t>法定外普通税</t>
    <rPh sb="0" eb="2">
      <t>ホウテイ</t>
    </rPh>
    <rPh sb="2" eb="3">
      <t>ガイ</t>
    </rPh>
    <rPh sb="3" eb="5">
      <t>フツウ</t>
    </rPh>
    <rPh sb="5" eb="6">
      <t>ゼイ</t>
    </rPh>
    <phoneticPr fontId="5"/>
  </si>
  <si>
    <t>農林水産業費</t>
  </si>
  <si>
    <t>商工費</t>
  </si>
  <si>
    <t>特別区民税徴収率</t>
  </si>
  <si>
    <t>土木費</t>
  </si>
  <si>
    <t>現年課税分(%)</t>
  </si>
  <si>
    <t>滞納繰越分(%)</t>
  </si>
  <si>
    <t>合　　計　(%)</t>
  </si>
  <si>
    <t>消防費</t>
  </si>
  <si>
    <t>教育費</t>
  </si>
  <si>
    <t>公営事業・公営企業会計</t>
    <rPh sb="5" eb="7">
      <t>コウエイ</t>
    </rPh>
    <rPh sb="7" eb="9">
      <t>キギョウ</t>
    </rPh>
    <rPh sb="9" eb="11">
      <t>カイケイ</t>
    </rPh>
    <phoneticPr fontId="5"/>
  </si>
  <si>
    <t>災害復旧費</t>
  </si>
  <si>
    <t>決  算  額 (千円)</t>
    <rPh sb="9" eb="10">
      <t>セン</t>
    </rPh>
    <phoneticPr fontId="5"/>
  </si>
  <si>
    <t>普通会計</t>
    <rPh sb="0" eb="2">
      <t>フツウ</t>
    </rPh>
    <rPh sb="2" eb="4">
      <t>カイケイ</t>
    </rPh>
    <phoneticPr fontId="5"/>
  </si>
  <si>
    <t>繰入繰出額</t>
    <rPh sb="0" eb="2">
      <t>クリイレ</t>
    </rPh>
    <rPh sb="2" eb="4">
      <t>クリダ</t>
    </rPh>
    <rPh sb="4" eb="5">
      <t>ガク</t>
    </rPh>
    <phoneticPr fontId="5"/>
  </si>
  <si>
    <t>諸支出金</t>
  </si>
  <si>
    <t>国民健康保険</t>
  </si>
  <si>
    <t>歳入</t>
  </si>
  <si>
    <t>事業会計</t>
  </si>
  <si>
    <t>歳出</t>
  </si>
  <si>
    <t>後期高齢者医療</t>
    <rPh sb="0" eb="2">
      <t>コウキ</t>
    </rPh>
    <rPh sb="2" eb="5">
      <t>コウレイシャ</t>
    </rPh>
    <rPh sb="5" eb="7">
      <t>イリョウ</t>
    </rPh>
    <phoneticPr fontId="5"/>
  </si>
  <si>
    <t>（注）「公営事業・公営企業会計」欄の「普通会計繰入繰出額」の単位は</t>
    <rPh sb="1" eb="2">
      <t>チュウ</t>
    </rPh>
    <rPh sb="16" eb="17">
      <t>ラン</t>
    </rPh>
    <rPh sb="23" eb="25">
      <t>クリイレ</t>
    </rPh>
    <rPh sb="25" eb="27">
      <t>クリダ</t>
    </rPh>
    <rPh sb="27" eb="28">
      <t>ガク</t>
    </rPh>
    <rPh sb="30" eb="32">
      <t>タンイ</t>
    </rPh>
    <phoneticPr fontId="5"/>
  </si>
  <si>
    <t>　　　「千円」である。</t>
    <phoneticPr fontId="5"/>
  </si>
  <si>
    <t>介護保険事業</t>
    <rPh sb="0" eb="2">
      <t>カイゴ</t>
    </rPh>
    <rPh sb="2" eb="4">
      <t>ホケン</t>
    </rPh>
    <rPh sb="4" eb="6">
      <t>ジギョウ</t>
    </rPh>
    <phoneticPr fontId="5"/>
  </si>
  <si>
    <t>（保険事業）</t>
    <rPh sb="1" eb="3">
      <t>ホケン</t>
    </rPh>
    <rPh sb="3" eb="5">
      <t>ジギョウ</t>
    </rPh>
    <phoneticPr fontId="5"/>
  </si>
  <si>
    <t>（介護サービス）</t>
    <rPh sb="1" eb="3">
      <t>カイゴ</t>
    </rPh>
    <phoneticPr fontId="5"/>
  </si>
  <si>
    <t>公営企業会計</t>
    <rPh sb="0" eb="2">
      <t>コウエイ</t>
    </rPh>
    <rPh sb="2" eb="4">
      <t>キギョウ</t>
    </rPh>
    <rPh sb="4" eb="5">
      <t>ア</t>
    </rPh>
    <rPh sb="5" eb="6">
      <t>ケイ</t>
    </rPh>
    <phoneticPr fontId="5"/>
  </si>
  <si>
    <t>（駐車場）</t>
    <rPh sb="1" eb="4">
      <t>チュウシャジョウ</t>
    </rPh>
    <phoneticPr fontId="5"/>
  </si>
  <si>
    <t xml:space="preserve"> 2.4.1</t>
    <phoneticPr fontId="5"/>
  </si>
  <si>
    <t>令和元年度</t>
    <rPh sb="0" eb="2">
      <t>レイワ</t>
    </rPh>
    <rPh sb="2" eb="3">
      <t>モト</t>
    </rPh>
    <phoneticPr fontId="5"/>
  </si>
  <si>
    <t>―</t>
    <phoneticPr fontId="24"/>
  </si>
  <si>
    <t xml:space="preserve">  令  和  元  年  度  決  算  に  基  づ  く  健  全  化  判  断  比  率　 　</t>
    <rPh sb="2" eb="3">
      <t>レイ</t>
    </rPh>
    <rPh sb="5" eb="6">
      <t>ワ</t>
    </rPh>
    <rPh sb="8" eb="9">
      <t>モト</t>
    </rPh>
    <rPh sb="11" eb="12">
      <t>ネン</t>
    </rPh>
    <rPh sb="14" eb="15">
      <t>ド</t>
    </rPh>
    <rPh sb="17" eb="18">
      <t>ケツ</t>
    </rPh>
    <rPh sb="20" eb="21">
      <t>ザン</t>
    </rPh>
    <rPh sb="26" eb="27">
      <t>モト</t>
    </rPh>
    <rPh sb="35" eb="36">
      <t>ケン</t>
    </rPh>
    <rPh sb="38" eb="39">
      <t>ゼン</t>
    </rPh>
    <rPh sb="41" eb="42">
      <t>カ</t>
    </rPh>
    <rPh sb="44" eb="45">
      <t>ハン</t>
    </rPh>
    <rPh sb="47" eb="48">
      <t>ダン</t>
    </rPh>
    <rPh sb="50" eb="51">
      <t>ヒ</t>
    </rPh>
    <rPh sb="53" eb="54">
      <t>リツ</t>
    </rPh>
    <phoneticPr fontId="5"/>
  </si>
  <si>
    <t>〔　　 25.0</t>
    <phoneticPr fontId="12"/>
  </si>
  <si>
    <t>〔　　 350.0</t>
    <phoneticPr fontId="12"/>
  </si>
  <si>
    <t>その他特定
目的基金</t>
    <rPh sb="0" eb="3">
      <t>ソノタ</t>
    </rPh>
    <phoneticPr fontId="5"/>
  </si>
  <si>
    <t>2.4.1</t>
    <phoneticPr fontId="5"/>
  </si>
  <si>
    <t>元年度</t>
    <rPh sb="0" eb="1">
      <t>モト</t>
    </rPh>
    <rPh sb="1" eb="3">
      <t>ネンド</t>
    </rPh>
    <phoneticPr fontId="5"/>
  </si>
  <si>
    <t>元年度末
現在高</t>
    <rPh sb="0" eb="1">
      <t>モト</t>
    </rPh>
    <phoneticPr fontId="5"/>
  </si>
  <si>
    <t>葛飾区</t>
    <rPh sb="0" eb="3">
      <t>カツシカク</t>
    </rPh>
    <phoneticPr fontId="2"/>
  </si>
  <si>
    <t>株式等譲渡所得割
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</t>
    </rPh>
    <rPh sb="9" eb="12">
      <t>コウフキン</t>
    </rPh>
    <phoneticPr fontId="5"/>
  </si>
  <si>
    <t>自動車取得税交付金</t>
    <phoneticPr fontId="2"/>
  </si>
  <si>
    <t>自動車税環境性割
交付金</t>
    <rPh sb="0" eb="4">
      <t>ジドウシャゼイ</t>
    </rPh>
    <rPh sb="4" eb="6">
      <t>カンキョウ</t>
    </rPh>
    <rPh sb="6" eb="7">
      <t>セイ</t>
    </rPh>
    <rPh sb="7" eb="8">
      <t>ワリ</t>
    </rPh>
    <rPh sb="9" eb="12">
      <t>コウフキン</t>
    </rPh>
    <phoneticPr fontId="5"/>
  </si>
  <si>
    <t>皆増</t>
    <rPh sb="0" eb="1">
      <t>ゾウ</t>
    </rPh>
    <phoneticPr fontId="2"/>
  </si>
  <si>
    <t>地方特例交付金等</t>
    <rPh sb="7" eb="8">
      <t>ナド</t>
    </rPh>
    <phoneticPr fontId="5"/>
  </si>
  <si>
    <t>交通安全対策特別
交付金</t>
    <rPh sb="4" eb="6">
      <t>タイサク</t>
    </rPh>
    <rPh sb="6" eb="8">
      <t>トクベツ</t>
    </rPh>
    <phoneticPr fontId="5"/>
  </si>
  <si>
    <t>合計</t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</si>
</sst>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 &quot;#,##0"/>
    <numFmt numFmtId="177" formatCode="#,##0.00;&quot;△ &quot;#,##0.00"/>
    <numFmt numFmtId="178" formatCode="#,##0.0;&quot;△ &quot;#,##0.0"/>
    <numFmt numFmtId="179" formatCode="0.0;&quot;△ &quot;0.0"/>
    <numFmt numFmtId="180" formatCode="0.0"/>
  </numFmts>
  <fonts count="27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2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20"/>
      <name val="ＭＳ 明朝"/>
      <family val="1"/>
      <charset val="128"/>
    </font>
    <font>
      <i/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0.5"/>
      <name val="ＭＳ 明朝"/>
      <family val="1"/>
      <charset val="128"/>
    </font>
    <font>
      <b/>
      <i/>
      <sz val="10.5"/>
      <name val="ＭＳ 明朝"/>
      <family val="1"/>
      <charset val="128"/>
    </font>
    <font>
      <b/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i/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9"/>
      <name val="ＭＳ 明朝"/>
      <family val="1"/>
      <charset val="128"/>
    </font>
    <font>
      <b/>
      <i/>
      <sz val="14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 diagonalDown="1">
      <left style="double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 diagonalDown="1">
      <left style="double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 diagonalDown="1">
      <left style="double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4">
    <xf numFmtId="0" fontId="0" fillId="0" borderId="0"/>
    <xf numFmtId="0" fontId="14" fillId="0" borderId="0"/>
    <xf numFmtId="0" fontId="22" fillId="0" borderId="0"/>
    <xf numFmtId="0" fontId="23" fillId="0" borderId="0">
      <alignment vertical="center"/>
    </xf>
  </cellStyleXfs>
  <cellXfs count="694">
    <xf numFmtId="0" fontId="0" fillId="0" borderId="0" xfId="0"/>
    <xf numFmtId="176" fontId="14" fillId="0" borderId="0" xfId="1" applyNumberFormat="1"/>
    <xf numFmtId="0" fontId="14" fillId="0" borderId="0" xfId="1"/>
    <xf numFmtId="0" fontId="6" fillId="0" borderId="0" xfId="1" applyFont="1"/>
    <xf numFmtId="0" fontId="7" fillId="0" borderId="0" xfId="1" applyFont="1"/>
    <xf numFmtId="0" fontId="14" fillId="0" borderId="0" xfId="1" applyAlignment="1">
      <alignment vertical="center"/>
    </xf>
    <xf numFmtId="0" fontId="11" fillId="0" borderId="0" xfId="1" applyFont="1"/>
    <xf numFmtId="0" fontId="1" fillId="0" borderId="0" xfId="1" applyFont="1"/>
    <xf numFmtId="0" fontId="17" fillId="0" borderId="0" xfId="1" applyFont="1" applyAlignment="1">
      <alignment horizontal="left" vertical="center" indent="3"/>
    </xf>
    <xf numFmtId="0" fontId="13" fillId="0" borderId="0" xfId="1" applyFont="1" applyAlignment="1">
      <alignment horizontal="right"/>
    </xf>
    <xf numFmtId="0" fontId="4" fillId="0" borderId="0" xfId="1" applyFont="1"/>
    <xf numFmtId="0" fontId="20" fillId="0" borderId="0" xfId="1" applyFont="1"/>
    <xf numFmtId="0" fontId="14" fillId="0" borderId="0" xfId="1" applyFill="1"/>
    <xf numFmtId="0" fontId="15" fillId="0" borderId="1" xfId="1" applyFont="1" applyFill="1" applyBorder="1"/>
    <xf numFmtId="0" fontId="14" fillId="0" borderId="1" xfId="1" applyFill="1" applyBorder="1"/>
    <xf numFmtId="0" fontId="17" fillId="0" borderId="2" xfId="1" applyFont="1" applyFill="1" applyBorder="1" applyAlignment="1">
      <alignment horizontal="left" vertical="center" indent="3"/>
    </xf>
    <xf numFmtId="0" fontId="17" fillId="0" borderId="0" xfId="1" applyFont="1" applyFill="1" applyAlignment="1">
      <alignment horizontal="center" vertical="center"/>
    </xf>
    <xf numFmtId="0" fontId="17" fillId="0" borderId="0" xfId="1" applyFont="1" applyFill="1" applyAlignment="1">
      <alignment horizontal="left" vertical="center" indent="3"/>
    </xf>
    <xf numFmtId="0" fontId="14" fillId="0" borderId="2" xfId="1" applyFill="1" applyBorder="1"/>
    <xf numFmtId="0" fontId="14" fillId="0" borderId="76" xfId="1" applyFill="1" applyBorder="1" applyAlignment="1">
      <alignment horizontal="distributed" vertical="center"/>
    </xf>
    <xf numFmtId="0" fontId="14" fillId="0" borderId="29" xfId="1" applyFill="1" applyBorder="1" applyAlignment="1">
      <alignment horizontal="distributed" vertical="center"/>
    </xf>
    <xf numFmtId="0" fontId="19" fillId="0" borderId="77" xfId="1" applyFont="1" applyFill="1" applyBorder="1" applyAlignment="1">
      <alignment horizontal="center" vertical="center" wrapText="1"/>
    </xf>
    <xf numFmtId="0" fontId="19" fillId="0" borderId="0" xfId="1" applyFont="1" applyFill="1" applyAlignment="1">
      <alignment horizontal="center" vertical="center" wrapText="1"/>
    </xf>
    <xf numFmtId="0" fontId="13" fillId="0" borderId="2" xfId="1" applyFont="1" applyFill="1" applyBorder="1" applyAlignment="1">
      <alignment horizontal="right"/>
    </xf>
    <xf numFmtId="0" fontId="13" fillId="0" borderId="35" xfId="1" quotePrefix="1" applyFont="1" applyFill="1" applyBorder="1" applyAlignment="1">
      <alignment horizontal="right"/>
    </xf>
    <xf numFmtId="0" fontId="13" fillId="0" borderId="16" xfId="1" quotePrefix="1" applyFont="1" applyFill="1" applyBorder="1" applyAlignment="1">
      <alignment horizontal="right"/>
    </xf>
    <xf numFmtId="0" fontId="13" fillId="0" borderId="69" xfId="1" applyFont="1" applyFill="1" applyBorder="1" applyAlignment="1">
      <alignment horizontal="right"/>
    </xf>
    <xf numFmtId="0" fontId="13" fillId="0" borderId="16" xfId="1" applyFont="1" applyFill="1" applyBorder="1" applyAlignment="1">
      <alignment horizontal="right"/>
    </xf>
    <xf numFmtId="0" fontId="13" fillId="0" borderId="37" xfId="1" quotePrefix="1" applyFont="1" applyFill="1" applyBorder="1" applyAlignment="1">
      <alignment horizontal="right"/>
    </xf>
    <xf numFmtId="0" fontId="13" fillId="0" borderId="78" xfId="1" applyFont="1" applyFill="1" applyBorder="1" applyAlignment="1">
      <alignment horizontal="right"/>
    </xf>
    <xf numFmtId="0" fontId="13" fillId="0" borderId="0" xfId="1" applyFont="1" applyFill="1" applyAlignment="1">
      <alignment horizontal="right"/>
    </xf>
    <xf numFmtId="176" fontId="14" fillId="0" borderId="72" xfId="3" applyNumberFormat="1" applyFont="1" applyFill="1" applyBorder="1">
      <alignment vertical="center"/>
    </xf>
    <xf numFmtId="178" fontId="25" fillId="0" borderId="72" xfId="3" applyNumberFormat="1" applyFont="1" applyFill="1" applyBorder="1">
      <alignment vertical="center"/>
    </xf>
    <xf numFmtId="178" fontId="25" fillId="0" borderId="79" xfId="3" quotePrefix="1" applyNumberFormat="1" applyFont="1" applyFill="1" applyBorder="1" applyAlignment="1">
      <alignment horizontal="right" vertical="center" shrinkToFit="1"/>
    </xf>
    <xf numFmtId="178" fontId="25" fillId="0" borderId="31" xfId="3" applyNumberFormat="1" applyFont="1" applyFill="1" applyBorder="1">
      <alignment vertical="center"/>
    </xf>
    <xf numFmtId="178" fontId="25" fillId="0" borderId="80" xfId="3" applyNumberFormat="1" applyFont="1" applyFill="1" applyBorder="1">
      <alignment vertical="center"/>
    </xf>
    <xf numFmtId="178" fontId="25" fillId="0" borderId="76" xfId="3" quotePrefix="1" applyNumberFormat="1" applyFont="1" applyFill="1" applyBorder="1">
      <alignment vertical="center"/>
    </xf>
    <xf numFmtId="0" fontId="14" fillId="0" borderId="37" xfId="1" quotePrefix="1" applyFill="1" applyBorder="1"/>
    <xf numFmtId="178" fontId="25" fillId="0" borderId="77" xfId="3" applyNumberFormat="1" applyFont="1" applyFill="1" applyBorder="1">
      <alignment vertical="center"/>
    </xf>
    <xf numFmtId="0" fontId="14" fillId="0" borderId="33" xfId="1" quotePrefix="1" applyFill="1" applyBorder="1"/>
    <xf numFmtId="0" fontId="14" fillId="0" borderId="25" xfId="1" applyFill="1" applyBorder="1"/>
    <xf numFmtId="178" fontId="25" fillId="0" borderId="76" xfId="3" applyNumberFormat="1" applyFont="1" applyFill="1" applyBorder="1">
      <alignment vertical="center"/>
    </xf>
    <xf numFmtId="178" fontId="25" fillId="0" borderId="72" xfId="3" quotePrefix="1" applyNumberFormat="1" applyFont="1" applyFill="1" applyBorder="1">
      <alignment vertical="center"/>
    </xf>
    <xf numFmtId="176" fontId="14" fillId="0" borderId="76" xfId="3" applyNumberFormat="1" applyFont="1" applyFill="1" applyBorder="1">
      <alignment vertical="center"/>
    </xf>
    <xf numFmtId="178" fontId="25" fillId="0" borderId="81" xfId="3" applyNumberFormat="1" applyFont="1" applyFill="1" applyBorder="1">
      <alignment vertical="center"/>
    </xf>
    <xf numFmtId="0" fontId="14" fillId="0" borderId="35" xfId="1" applyFill="1" applyBorder="1" applyAlignment="1">
      <alignment horizontal="distributed" vertical="center" wrapText="1" shrinkToFit="1"/>
    </xf>
    <xf numFmtId="0" fontId="14" fillId="0" borderId="76" xfId="1" applyFill="1" applyBorder="1" applyAlignment="1">
      <alignment vertical="center" wrapText="1" shrinkToFit="1"/>
    </xf>
    <xf numFmtId="0" fontId="14" fillId="0" borderId="28" xfId="1" applyFill="1" applyBorder="1" applyAlignment="1">
      <alignment horizontal="distributed" vertical="center" wrapText="1" shrinkToFit="1"/>
    </xf>
    <xf numFmtId="0" fontId="14" fillId="0" borderId="2" xfId="1" quotePrefix="1" applyFill="1" applyBorder="1"/>
    <xf numFmtId="176" fontId="14" fillId="0" borderId="76" xfId="3" quotePrefix="1" applyNumberFormat="1" applyFont="1" applyFill="1" applyBorder="1">
      <alignment vertical="center"/>
    </xf>
    <xf numFmtId="176" fontId="26" fillId="0" borderId="23" xfId="3" applyNumberFormat="1" applyFont="1" applyFill="1" applyBorder="1" applyAlignment="1"/>
    <xf numFmtId="176" fontId="25" fillId="0" borderId="16" xfId="3" applyNumberFormat="1" applyFont="1" applyFill="1" applyBorder="1" applyAlignment="1"/>
    <xf numFmtId="0" fontId="25" fillId="0" borderId="26" xfId="3" applyFont="1" applyFill="1" applyBorder="1" applyAlignment="1"/>
    <xf numFmtId="0" fontId="14" fillId="0" borderId="23" xfId="1" applyFill="1" applyBorder="1"/>
    <xf numFmtId="0" fontId="14" fillId="0" borderId="76" xfId="1" applyFill="1" applyBorder="1" applyAlignment="1">
      <alignment vertical="center"/>
    </xf>
    <xf numFmtId="176" fontId="26" fillId="0" borderId="22" xfId="3" applyNumberFormat="1" applyFont="1" applyFill="1" applyBorder="1" applyAlignment="1"/>
    <xf numFmtId="176" fontId="25" fillId="0" borderId="0" xfId="3" applyNumberFormat="1" applyFont="1" applyFill="1" applyAlignment="1"/>
    <xf numFmtId="0" fontId="25" fillId="0" borderId="2" xfId="3" applyFont="1" applyFill="1" applyBorder="1" applyAlignment="1"/>
    <xf numFmtId="0" fontId="14" fillId="0" borderId="31" xfId="1" applyFill="1" applyBorder="1"/>
    <xf numFmtId="0" fontId="14" fillId="0" borderId="72" xfId="1" applyFill="1" applyBorder="1" applyAlignment="1">
      <alignment vertical="center"/>
    </xf>
    <xf numFmtId="0" fontId="14" fillId="0" borderId="33" xfId="1" applyFill="1" applyBorder="1" applyAlignment="1">
      <alignment horizontal="distributed" vertical="center"/>
    </xf>
    <xf numFmtId="0" fontId="14" fillId="0" borderId="10" xfId="1" applyFill="1" applyBorder="1" applyAlignment="1">
      <alignment vertical="center"/>
    </xf>
    <xf numFmtId="0" fontId="14" fillId="0" borderId="11" xfId="1" applyFill="1" applyBorder="1" applyAlignment="1">
      <alignment vertical="center"/>
    </xf>
    <xf numFmtId="0" fontId="26" fillId="0" borderId="22" xfId="3" applyFont="1" applyFill="1" applyBorder="1" applyAlignment="1"/>
    <xf numFmtId="0" fontId="25" fillId="0" borderId="0" xfId="3" applyFont="1" applyFill="1" applyAlignment="1"/>
    <xf numFmtId="176" fontId="14" fillId="0" borderId="0" xfId="1" applyNumberFormat="1" applyFill="1"/>
    <xf numFmtId="0" fontId="14" fillId="0" borderId="0" xfId="1" applyFill="1" applyAlignment="1">
      <alignment horizontal="right"/>
    </xf>
    <xf numFmtId="0" fontId="13" fillId="0" borderId="0" xfId="3" quotePrefix="1" applyFont="1" applyFill="1" applyAlignment="1"/>
    <xf numFmtId="0" fontId="14" fillId="0" borderId="0" xfId="3" applyFont="1" applyFill="1" applyAlignment="1"/>
    <xf numFmtId="0" fontId="14" fillId="0" borderId="2" xfId="3" applyFont="1" applyFill="1" applyBorder="1" applyAlignment="1"/>
    <xf numFmtId="0" fontId="14" fillId="0" borderId="17" xfId="1" applyFill="1" applyBorder="1"/>
    <xf numFmtId="176" fontId="13" fillId="0" borderId="0" xfId="1" applyNumberFormat="1" applyFont="1" applyFill="1"/>
    <xf numFmtId="176" fontId="14" fillId="0" borderId="0" xfId="1" applyNumberFormat="1" applyFill="1" applyAlignment="1">
      <alignment horizontal="center"/>
    </xf>
    <xf numFmtId="0" fontId="14" fillId="0" borderId="30" xfId="1" applyFill="1" applyBorder="1"/>
    <xf numFmtId="176" fontId="14" fillId="0" borderId="104" xfId="3" applyNumberFormat="1" applyFont="1" applyFill="1" applyBorder="1">
      <alignment vertical="center"/>
    </xf>
    <xf numFmtId="178" fontId="25" fillId="0" borderId="104" xfId="3" quotePrefix="1" applyNumberFormat="1" applyFont="1" applyFill="1" applyBorder="1">
      <alignment vertical="center"/>
    </xf>
    <xf numFmtId="178" fontId="25" fillId="0" borderId="15" xfId="3" applyNumberFormat="1" applyFont="1" applyFill="1" applyBorder="1">
      <alignment vertical="center"/>
    </xf>
    <xf numFmtId="176" fontId="14" fillId="0" borderId="85" xfId="3" applyNumberFormat="1" applyFont="1" applyFill="1" applyBorder="1">
      <alignment vertical="center"/>
    </xf>
    <xf numFmtId="0" fontId="13" fillId="0" borderId="62" xfId="1" applyFont="1" applyFill="1" applyBorder="1" applyAlignment="1">
      <alignment horizontal="right"/>
    </xf>
    <xf numFmtId="0" fontId="14" fillId="0" borderId="0" xfId="1" quotePrefix="1" applyFill="1"/>
    <xf numFmtId="0" fontId="4" fillId="0" borderId="56" xfId="1" applyFont="1" applyFill="1" applyBorder="1" applyAlignment="1">
      <alignment horizontal="distributed" vertical="center"/>
    </xf>
    <xf numFmtId="0" fontId="4" fillId="0" borderId="56" xfId="1" applyFont="1" applyFill="1" applyBorder="1"/>
    <xf numFmtId="0" fontId="4" fillId="0" borderId="56" xfId="1" quotePrefix="1" applyFont="1" applyFill="1" applyBorder="1"/>
    <xf numFmtId="0" fontId="14" fillId="0" borderId="56" xfId="1" applyFill="1" applyBorder="1" applyAlignment="1">
      <alignment horizontal="distributed" vertical="center"/>
    </xf>
    <xf numFmtId="0" fontId="14" fillId="0" borderId="56" xfId="1" applyFill="1" applyBorder="1" applyAlignment="1">
      <alignment vertical="center"/>
    </xf>
    <xf numFmtId="0" fontId="14" fillId="0" borderId="0" xfId="1" applyFill="1" applyAlignment="1">
      <alignment vertical="center"/>
    </xf>
    <xf numFmtId="0" fontId="4" fillId="0" borderId="0" xfId="1" applyFont="1" applyFill="1"/>
    <xf numFmtId="0" fontId="14" fillId="0" borderId="76" xfId="3" applyFont="1" applyFill="1" applyBorder="1" applyAlignment="1">
      <alignment horizontal="distributed" vertical="center"/>
    </xf>
    <xf numFmtId="0" fontId="14" fillId="0" borderId="86" xfId="3" applyFont="1" applyFill="1" applyBorder="1" applyAlignment="1">
      <alignment horizontal="distributed" vertical="center"/>
    </xf>
    <xf numFmtId="0" fontId="13" fillId="0" borderId="31" xfId="3" applyFont="1" applyFill="1" applyBorder="1" applyAlignment="1">
      <alignment horizontal="distributed" vertical="center"/>
    </xf>
    <xf numFmtId="0" fontId="20" fillId="0" borderId="2" xfId="1" applyFont="1" applyFill="1" applyBorder="1"/>
    <xf numFmtId="0" fontId="14" fillId="0" borderId="21" xfId="3" quotePrefix="1" applyFont="1" applyFill="1" applyBorder="1" applyAlignment="1">
      <alignment horizontal="distributed" vertical="center"/>
    </xf>
    <xf numFmtId="0" fontId="14" fillId="0" borderId="0" xfId="3" applyFont="1" applyFill="1" applyAlignment="1">
      <alignment horizontal="distributed" vertical="center"/>
    </xf>
    <xf numFmtId="0" fontId="13" fillId="0" borderId="69" xfId="3" applyFont="1" applyFill="1" applyBorder="1" applyAlignment="1">
      <alignment horizontal="right"/>
    </xf>
    <xf numFmtId="0" fontId="14" fillId="0" borderId="70" xfId="3" applyFont="1" applyFill="1" applyBorder="1" applyAlignment="1">
      <alignment horizontal="right"/>
    </xf>
    <xf numFmtId="0" fontId="13" fillId="0" borderId="24" xfId="3" applyFont="1" applyFill="1" applyBorder="1" applyAlignment="1">
      <alignment horizontal="right"/>
    </xf>
    <xf numFmtId="0" fontId="14" fillId="0" borderId="87" xfId="3" applyFont="1" applyFill="1" applyBorder="1" applyAlignment="1">
      <alignment horizontal="right"/>
    </xf>
    <xf numFmtId="178" fontId="25" fillId="0" borderId="10" xfId="3" applyNumberFormat="1" applyFont="1" applyFill="1" applyBorder="1">
      <alignment vertical="center"/>
    </xf>
    <xf numFmtId="0" fontId="20" fillId="0" borderId="0" xfId="1" applyFont="1" applyFill="1" applyAlignment="1">
      <alignment horizontal="center" vertical="center"/>
    </xf>
    <xf numFmtId="0" fontId="20" fillId="0" borderId="0" xfId="1" applyFont="1" applyFill="1"/>
    <xf numFmtId="176" fontId="14" fillId="0" borderId="70" xfId="3" applyNumberFormat="1" applyFont="1" applyFill="1" applyBorder="1">
      <alignment vertical="center"/>
    </xf>
    <xf numFmtId="178" fontId="14" fillId="0" borderId="72" xfId="3" applyNumberFormat="1" applyFont="1" applyFill="1" applyBorder="1" applyAlignment="1">
      <alignment horizontal="right" vertical="center"/>
    </xf>
    <xf numFmtId="178" fontId="25" fillId="0" borderId="87" xfId="3" applyNumberFormat="1" applyFont="1" applyFill="1" applyBorder="1">
      <alignment vertical="center"/>
    </xf>
    <xf numFmtId="0" fontId="14" fillId="0" borderId="0" xfId="1" applyFill="1" applyAlignment="1">
      <alignment horizontal="distributed" vertical="center"/>
    </xf>
    <xf numFmtId="178" fontId="25" fillId="0" borderId="86" xfId="3" applyNumberFormat="1" applyFont="1" applyFill="1" applyBorder="1">
      <alignment vertical="center"/>
    </xf>
    <xf numFmtId="0" fontId="9" fillId="0" borderId="0" xfId="1" applyFont="1" applyFill="1" applyAlignment="1">
      <alignment horizontal="distributed" vertical="center"/>
    </xf>
    <xf numFmtId="0" fontId="14" fillId="0" borderId="0" xfId="1" applyFill="1" applyAlignment="1">
      <alignment horizontal="center" vertical="center"/>
    </xf>
    <xf numFmtId="0" fontId="10" fillId="0" borderId="0" xfId="1" applyFont="1" applyFill="1" applyAlignment="1">
      <alignment horizontal="distributed" vertical="center" wrapText="1"/>
    </xf>
    <xf numFmtId="0" fontId="14" fillId="0" borderId="98" xfId="3" applyFont="1" applyFill="1" applyBorder="1">
      <alignment vertical="center"/>
    </xf>
    <xf numFmtId="178" fontId="14" fillId="0" borderId="98" xfId="3" applyNumberFormat="1" applyFont="1" applyFill="1" applyBorder="1" applyAlignment="1">
      <alignment horizontal="right" vertical="center"/>
    </xf>
    <xf numFmtId="0" fontId="14" fillId="0" borderId="72" xfId="3" applyFont="1" applyFill="1" applyBorder="1">
      <alignment vertical="center"/>
    </xf>
    <xf numFmtId="0" fontId="14" fillId="0" borderId="56" xfId="3" applyFont="1" applyFill="1" applyBorder="1" applyAlignment="1"/>
    <xf numFmtId="0" fontId="14" fillId="0" borderId="57" xfId="3" applyFont="1" applyFill="1" applyBorder="1" applyAlignment="1"/>
    <xf numFmtId="178" fontId="14" fillId="0" borderId="109" xfId="3" applyNumberFormat="1" applyFont="1" applyFill="1" applyBorder="1" applyAlignment="1">
      <alignment horizontal="right" vertical="center"/>
    </xf>
    <xf numFmtId="0" fontId="14" fillId="0" borderId="104" xfId="3" applyFont="1" applyFill="1" applyBorder="1">
      <alignment vertical="center"/>
    </xf>
    <xf numFmtId="178" fontId="14" fillId="0" borderId="104" xfId="3" applyNumberFormat="1" applyFont="1" applyFill="1" applyBorder="1" applyAlignment="1">
      <alignment horizontal="right" vertical="center"/>
    </xf>
    <xf numFmtId="176" fontId="3" fillId="0" borderId="0" xfId="1" applyNumberFormat="1" applyFont="1" applyFill="1"/>
    <xf numFmtId="176" fontId="6" fillId="0" borderId="0" xfId="1" applyNumberFormat="1" applyFont="1" applyFill="1"/>
    <xf numFmtId="0" fontId="6" fillId="0" borderId="0" xfId="1" applyFont="1" applyFill="1"/>
    <xf numFmtId="176" fontId="14" fillId="0" borderId="1" xfId="1" applyNumberFormat="1" applyFill="1" applyBorder="1"/>
    <xf numFmtId="176" fontId="7" fillId="0" borderId="2" xfId="1" applyNumberFormat="1" applyFont="1" applyFill="1" applyBorder="1"/>
    <xf numFmtId="0" fontId="7" fillId="0" borderId="0" xfId="1" applyFont="1" applyFill="1" applyAlignment="1">
      <alignment horizontal="distributed" vertical="center"/>
    </xf>
    <xf numFmtId="0" fontId="7" fillId="0" borderId="0" xfId="1" applyFont="1" applyFill="1"/>
    <xf numFmtId="176" fontId="14" fillId="0" borderId="2" xfId="1" applyNumberFormat="1" applyFill="1" applyBorder="1" applyAlignment="1">
      <alignment vertical="center"/>
    </xf>
    <xf numFmtId="176" fontId="1" fillId="0" borderId="9" xfId="2" applyNumberFormat="1" applyFont="1" applyFill="1" applyBorder="1" applyAlignment="1">
      <alignment vertical="center"/>
    </xf>
    <xf numFmtId="176" fontId="1" fillId="0" borderId="9" xfId="2" applyNumberFormat="1" applyFont="1" applyFill="1" applyBorder="1" applyAlignment="1">
      <alignment horizontal="right" vertical="center" shrinkToFit="1"/>
    </xf>
    <xf numFmtId="176" fontId="1" fillId="0" borderId="11" xfId="2" applyNumberFormat="1" applyFont="1" applyFill="1" applyBorder="1" applyAlignment="1">
      <alignment vertical="center"/>
    </xf>
    <xf numFmtId="176" fontId="4" fillId="0" borderId="9" xfId="1" applyNumberFormat="1" applyFont="1" applyFill="1" applyBorder="1" applyAlignment="1">
      <alignment vertical="center"/>
    </xf>
    <xf numFmtId="176" fontId="14" fillId="0" borderId="12" xfId="1" applyNumberFormat="1" applyFill="1" applyBorder="1" applyAlignment="1">
      <alignment vertical="center"/>
    </xf>
    <xf numFmtId="176" fontId="1" fillId="0" borderId="0" xfId="2" applyNumberFormat="1" applyFont="1" applyFill="1" applyAlignment="1">
      <alignment vertical="center"/>
    </xf>
    <xf numFmtId="176" fontId="1" fillId="0" borderId="16" xfId="2" applyNumberFormat="1" applyFont="1" applyFill="1" applyBorder="1" applyAlignment="1">
      <alignment horizontal="right" vertical="center" shrinkToFit="1"/>
    </xf>
    <xf numFmtId="176" fontId="1" fillId="0" borderId="17" xfId="2" applyNumberFormat="1" applyFont="1" applyFill="1" applyBorder="1" applyAlignment="1">
      <alignment vertical="center"/>
    </xf>
    <xf numFmtId="176" fontId="4" fillId="0" borderId="0" xfId="1" applyNumberFormat="1" applyFont="1" applyFill="1" applyAlignment="1">
      <alignment vertical="center"/>
    </xf>
    <xf numFmtId="176" fontId="14" fillId="0" borderId="0" xfId="1" applyNumberFormat="1" applyFill="1" applyAlignment="1">
      <alignment vertical="center"/>
    </xf>
    <xf numFmtId="176" fontId="9" fillId="0" borderId="18" xfId="1" applyNumberFormat="1" applyFont="1" applyFill="1" applyBorder="1" applyAlignment="1">
      <alignment vertical="center"/>
    </xf>
    <xf numFmtId="176" fontId="14" fillId="0" borderId="18" xfId="1" applyNumberFormat="1" applyFill="1" applyBorder="1" applyAlignment="1">
      <alignment vertical="center"/>
    </xf>
    <xf numFmtId="176" fontId="14" fillId="0" borderId="18" xfId="1" applyNumberFormat="1" applyFill="1" applyBorder="1" applyAlignment="1">
      <alignment horizontal="right" vertical="center"/>
    </xf>
    <xf numFmtId="176" fontId="10" fillId="0" borderId="18" xfId="1" applyNumberFormat="1" applyFont="1" applyFill="1" applyBorder="1" applyAlignment="1">
      <alignment vertical="center"/>
    </xf>
    <xf numFmtId="176" fontId="11" fillId="0" borderId="2" xfId="1" applyNumberFormat="1" applyFont="1" applyFill="1" applyBorder="1"/>
    <xf numFmtId="0" fontId="11" fillId="0" borderId="0" xfId="1" applyFont="1" applyFill="1"/>
    <xf numFmtId="176" fontId="14" fillId="0" borderId="2" xfId="1" applyNumberFormat="1" applyFill="1" applyBorder="1"/>
    <xf numFmtId="176" fontId="4" fillId="0" borderId="21" xfId="1" quotePrefix="1" applyNumberFormat="1" applyFont="1" applyFill="1" applyBorder="1"/>
    <xf numFmtId="176" fontId="4" fillId="0" borderId="0" xfId="1" quotePrefix="1" applyNumberFormat="1" applyFont="1" applyFill="1"/>
    <xf numFmtId="176" fontId="4" fillId="0" borderId="0" xfId="1" applyNumberFormat="1" applyFont="1" applyFill="1"/>
    <xf numFmtId="176" fontId="4" fillId="0" borderId="0" xfId="1" applyNumberFormat="1" applyFont="1" applyFill="1" applyAlignment="1">
      <alignment horizontal="right"/>
    </xf>
    <xf numFmtId="176" fontId="4" fillId="0" borderId="22" xfId="1" applyNumberFormat="1" applyFont="1" applyFill="1" applyBorder="1" applyAlignment="1">
      <alignment horizontal="right"/>
    </xf>
    <xf numFmtId="176" fontId="4" fillId="0" borderId="16" xfId="1" applyNumberFormat="1" applyFont="1" applyFill="1" applyBorder="1" applyAlignment="1">
      <alignment horizontal="right"/>
    </xf>
    <xf numFmtId="176" fontId="4" fillId="0" borderId="24" xfId="1" applyNumberFormat="1" applyFont="1" applyFill="1" applyBorder="1" applyAlignment="1">
      <alignment horizontal="right"/>
    </xf>
    <xf numFmtId="176" fontId="4" fillId="0" borderId="23" xfId="1" applyNumberFormat="1" applyFont="1" applyFill="1" applyBorder="1" applyAlignment="1">
      <alignment horizontal="right"/>
    </xf>
    <xf numFmtId="176" fontId="4" fillId="0" borderId="25" xfId="1" applyNumberFormat="1" applyFont="1" applyFill="1" applyBorder="1"/>
    <xf numFmtId="176" fontId="4" fillId="0" borderId="16" xfId="1" quotePrefix="1" applyNumberFormat="1" applyFont="1" applyFill="1" applyBorder="1" applyAlignment="1">
      <alignment horizontal="right"/>
    </xf>
    <xf numFmtId="176" fontId="4" fillId="0" borderId="0" xfId="1" quotePrefix="1" applyNumberFormat="1" applyFont="1" applyFill="1" applyAlignment="1">
      <alignment horizontal="right"/>
    </xf>
    <xf numFmtId="176" fontId="4" fillId="0" borderId="23" xfId="1" quotePrefix="1" applyNumberFormat="1" applyFont="1" applyFill="1" applyBorder="1" applyAlignment="1">
      <alignment horizontal="right"/>
    </xf>
    <xf numFmtId="176" fontId="1" fillId="0" borderId="24" xfId="1" applyNumberFormat="1" applyFont="1" applyFill="1" applyBorder="1" applyAlignment="1">
      <alignment horizontal="right"/>
    </xf>
    <xf numFmtId="176" fontId="4" fillId="0" borderId="16" xfId="1" applyNumberFormat="1" applyFont="1" applyFill="1" applyBorder="1"/>
    <xf numFmtId="0" fontId="4" fillId="0" borderId="0" xfId="1" applyFont="1" applyFill="1" applyAlignment="1">
      <alignment horizontal="center" vertical="center"/>
    </xf>
    <xf numFmtId="0" fontId="4" fillId="0" borderId="17" xfId="1" applyFont="1" applyFill="1" applyBorder="1" applyAlignment="1">
      <alignment horizontal="center" vertical="center"/>
    </xf>
    <xf numFmtId="176" fontId="4" fillId="0" borderId="0" xfId="1" applyNumberFormat="1" applyFont="1" applyFill="1" applyAlignment="1">
      <alignment horizontal="center" vertical="center"/>
    </xf>
    <xf numFmtId="176" fontId="4" fillId="0" borderId="17" xfId="1" applyNumberFormat="1" applyFont="1" applyFill="1" applyBorder="1" applyAlignment="1">
      <alignment horizontal="center" vertical="center"/>
    </xf>
    <xf numFmtId="176" fontId="4" fillId="0" borderId="0" xfId="2" applyNumberFormat="1" applyFont="1" applyFill="1" applyAlignment="1">
      <alignment horizontal="center" vertical="center"/>
    </xf>
    <xf numFmtId="176" fontId="4" fillId="0" borderId="2" xfId="2" applyNumberFormat="1" applyFont="1" applyFill="1" applyBorder="1" applyAlignment="1">
      <alignment horizontal="center" vertical="center"/>
    </xf>
    <xf numFmtId="0" fontId="4" fillId="0" borderId="29" xfId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/>
    </xf>
    <xf numFmtId="176" fontId="4" fillId="0" borderId="29" xfId="1" applyNumberFormat="1" applyFont="1" applyFill="1" applyBorder="1" applyAlignment="1">
      <alignment vertical="center"/>
    </xf>
    <xf numFmtId="176" fontId="4" fillId="0" borderId="29" xfId="1" applyNumberFormat="1" applyFont="1" applyFill="1" applyBorder="1" applyAlignment="1">
      <alignment horizontal="center" vertical="top"/>
    </xf>
    <xf numFmtId="176" fontId="4" fillId="0" borderId="30" xfId="1" applyNumberFormat="1" applyFont="1" applyFill="1" applyBorder="1" applyAlignment="1">
      <alignment horizontal="center" vertical="top"/>
    </xf>
    <xf numFmtId="176" fontId="4" fillId="0" borderId="29" xfId="2" applyNumberFormat="1" applyFont="1" applyFill="1" applyBorder="1" applyAlignment="1">
      <alignment horizontal="center" vertical="top"/>
    </xf>
    <xf numFmtId="176" fontId="4" fillId="0" borderId="34" xfId="2" applyNumberFormat="1" applyFont="1" applyFill="1" applyBorder="1" applyAlignment="1">
      <alignment horizontal="center" vertical="top"/>
    </xf>
    <xf numFmtId="176" fontId="4" fillId="0" borderId="16" xfId="1" applyNumberFormat="1" applyFont="1" applyFill="1" applyBorder="1" applyAlignment="1">
      <alignment horizontal="right" vertical="center"/>
    </xf>
    <xf numFmtId="176" fontId="1" fillId="0" borderId="24" xfId="1" applyNumberFormat="1" applyFont="1" applyFill="1" applyBorder="1" applyAlignment="1">
      <alignment horizontal="right" vertical="center"/>
    </xf>
    <xf numFmtId="176" fontId="4" fillId="0" borderId="16" xfId="2" applyNumberFormat="1" applyFont="1" applyFill="1" applyBorder="1" applyAlignment="1">
      <alignment horizontal="right" vertical="center"/>
    </xf>
    <xf numFmtId="176" fontId="1" fillId="0" borderId="26" xfId="2" applyNumberFormat="1" applyFont="1" applyFill="1" applyBorder="1" applyAlignment="1">
      <alignment horizontal="right" vertical="center"/>
    </xf>
    <xf numFmtId="0" fontId="4" fillId="0" borderId="29" xfId="1" applyFont="1" applyFill="1" applyBorder="1" applyAlignment="1">
      <alignment horizontal="center" vertical="top"/>
    </xf>
    <xf numFmtId="0" fontId="4" fillId="0" borderId="30" xfId="1" applyFont="1" applyFill="1" applyBorder="1" applyAlignment="1">
      <alignment horizontal="center" vertical="top"/>
    </xf>
    <xf numFmtId="0" fontId="4" fillId="0" borderId="29" xfId="2" applyFont="1" applyFill="1" applyBorder="1" applyAlignment="1">
      <alignment horizontal="center" vertical="top"/>
    </xf>
    <xf numFmtId="0" fontId="4" fillId="0" borderId="34" xfId="2" applyFont="1" applyFill="1" applyBorder="1" applyAlignment="1">
      <alignment horizontal="center" vertical="top"/>
    </xf>
    <xf numFmtId="176" fontId="4" fillId="0" borderId="16" xfId="1" applyNumberFormat="1" applyFont="1" applyFill="1" applyBorder="1" applyAlignment="1">
      <alignment vertical="center"/>
    </xf>
    <xf numFmtId="176" fontId="1" fillId="0" borderId="16" xfId="1" applyNumberFormat="1" applyFont="1" applyFill="1" applyBorder="1" applyAlignment="1">
      <alignment horizontal="right" vertical="center"/>
    </xf>
    <xf numFmtId="176" fontId="1" fillId="0" borderId="16" xfId="2" applyNumberFormat="1" applyFont="1" applyFill="1" applyBorder="1" applyAlignment="1">
      <alignment horizontal="right" vertical="center"/>
    </xf>
    <xf numFmtId="0" fontId="14" fillId="0" borderId="0" xfId="1" quotePrefix="1" applyFill="1" applyAlignment="1">
      <alignment horizontal="right"/>
    </xf>
    <xf numFmtId="177" fontId="4" fillId="0" borderId="29" xfId="1" applyNumberFormat="1" applyFont="1" applyFill="1" applyBorder="1" applyAlignment="1">
      <alignment horizontal="right" vertical="center"/>
    </xf>
    <xf numFmtId="177" fontId="4" fillId="0" borderId="30" xfId="1" applyNumberFormat="1" applyFont="1" applyFill="1" applyBorder="1" applyAlignment="1">
      <alignment horizontal="right" vertical="center"/>
    </xf>
    <xf numFmtId="177" fontId="4" fillId="0" borderId="29" xfId="2" applyNumberFormat="1" applyFont="1" applyFill="1" applyBorder="1" applyAlignment="1">
      <alignment horizontal="right" vertical="center"/>
    </xf>
    <xf numFmtId="177" fontId="4" fillId="0" borderId="34" xfId="2" applyNumberFormat="1" applyFont="1" applyFill="1" applyBorder="1" applyAlignment="1">
      <alignment horizontal="right" vertical="center"/>
    </xf>
    <xf numFmtId="176" fontId="4" fillId="0" borderId="22" xfId="1" applyNumberFormat="1" applyFont="1" applyFill="1" applyBorder="1"/>
    <xf numFmtId="176" fontId="4" fillId="0" borderId="0" xfId="1" applyNumberFormat="1" applyFont="1" applyFill="1" applyAlignment="1">
      <alignment horizontal="right" vertical="center"/>
    </xf>
    <xf numFmtId="176" fontId="4" fillId="0" borderId="17" xfId="1" applyNumberFormat="1" applyFont="1" applyFill="1" applyBorder="1" applyAlignment="1">
      <alignment horizontal="right" vertical="center"/>
    </xf>
    <xf numFmtId="176" fontId="4" fillId="0" borderId="22" xfId="2" applyNumberFormat="1" applyFont="1" applyFill="1" applyBorder="1"/>
    <xf numFmtId="176" fontId="4" fillId="0" borderId="0" xfId="2" applyNumberFormat="1" applyFont="1" applyFill="1" applyAlignment="1">
      <alignment horizontal="right" vertical="center"/>
    </xf>
    <xf numFmtId="176" fontId="4" fillId="0" borderId="2" xfId="2" applyNumberFormat="1" applyFont="1" applyFill="1" applyBorder="1" applyAlignment="1">
      <alignment horizontal="right" vertical="center"/>
    </xf>
    <xf numFmtId="176" fontId="4" fillId="0" borderId="31" xfId="1" applyNumberFormat="1" applyFont="1" applyFill="1" applyBorder="1" applyAlignment="1">
      <alignment vertical="center"/>
    </xf>
    <xf numFmtId="179" fontId="4" fillId="0" borderId="29" xfId="1" applyNumberFormat="1" applyFont="1" applyFill="1" applyBorder="1" applyAlignment="1">
      <alignment vertical="top"/>
    </xf>
    <xf numFmtId="176" fontId="4" fillId="0" borderId="30" xfId="1" applyNumberFormat="1" applyFont="1" applyFill="1" applyBorder="1" applyAlignment="1">
      <alignment horizontal="right" vertical="center"/>
    </xf>
    <xf numFmtId="176" fontId="4" fillId="0" borderId="31" xfId="2" applyNumberFormat="1" applyFont="1" applyFill="1" applyBorder="1" applyAlignment="1">
      <alignment vertical="center"/>
    </xf>
    <xf numFmtId="179" fontId="4" fillId="0" borderId="29" xfId="2" applyNumberFormat="1" applyFont="1" applyFill="1" applyBorder="1" applyAlignment="1">
      <alignment vertical="top"/>
    </xf>
    <xf numFmtId="176" fontId="4" fillId="0" borderId="34" xfId="2" applyNumberFormat="1" applyFont="1" applyFill="1" applyBorder="1" applyAlignment="1">
      <alignment horizontal="right" vertical="center"/>
    </xf>
    <xf numFmtId="176" fontId="4" fillId="0" borderId="29" xfId="1" applyNumberFormat="1" applyFont="1" applyFill="1" applyBorder="1" applyAlignment="1">
      <alignment horizontal="right" vertical="center"/>
    </xf>
    <xf numFmtId="176" fontId="4" fillId="0" borderId="29" xfId="2" applyNumberFormat="1" applyFont="1" applyFill="1" applyBorder="1" applyAlignment="1">
      <alignment horizontal="right" vertical="center"/>
    </xf>
    <xf numFmtId="0" fontId="4" fillId="0" borderId="0" xfId="1" applyFont="1" applyFill="1" applyAlignment="1">
      <alignment horizontal="center" vertical="top"/>
    </xf>
    <xf numFmtId="0" fontId="4" fillId="0" borderId="17" xfId="1" applyFont="1" applyFill="1" applyBorder="1" applyAlignment="1">
      <alignment horizontal="center" vertical="top"/>
    </xf>
    <xf numFmtId="0" fontId="4" fillId="0" borderId="0" xfId="2" applyFont="1" applyFill="1" applyAlignment="1">
      <alignment horizontal="center" vertical="top"/>
    </xf>
    <xf numFmtId="0" fontId="4" fillId="0" borderId="2" xfId="2" applyFont="1" applyFill="1" applyBorder="1" applyAlignment="1">
      <alignment horizontal="center" vertical="top"/>
    </xf>
    <xf numFmtId="0" fontId="4" fillId="0" borderId="1" xfId="1" applyFont="1" applyFill="1" applyBorder="1" applyAlignment="1">
      <alignment horizontal="center" vertical="center"/>
    </xf>
    <xf numFmtId="0" fontId="4" fillId="0" borderId="47" xfId="1" applyFont="1" applyFill="1" applyBorder="1" applyAlignment="1">
      <alignment horizontal="center" vertical="center"/>
    </xf>
    <xf numFmtId="176" fontId="4" fillId="0" borderId="1" xfId="1" applyNumberFormat="1" applyFont="1" applyFill="1" applyBorder="1" applyAlignment="1">
      <alignment vertical="center"/>
    </xf>
    <xf numFmtId="176" fontId="4" fillId="0" borderId="18" xfId="1" applyNumberFormat="1" applyFont="1" applyFill="1" applyBorder="1"/>
    <xf numFmtId="176" fontId="4" fillId="0" borderId="18" xfId="1" applyNumberFormat="1" applyFont="1" applyFill="1" applyBorder="1" applyAlignment="1">
      <alignment horizontal="right"/>
    </xf>
    <xf numFmtId="176" fontId="4" fillId="0" borderId="18" xfId="1" applyNumberFormat="1" applyFont="1" applyFill="1" applyBorder="1" applyAlignment="1">
      <alignment vertical="center"/>
    </xf>
    <xf numFmtId="176" fontId="4" fillId="0" borderId="18" xfId="1" quotePrefix="1" applyNumberFormat="1" applyFont="1" applyFill="1" applyBorder="1" applyAlignment="1">
      <alignment vertical="center"/>
    </xf>
    <xf numFmtId="176" fontId="4" fillId="0" borderId="18" xfId="1" applyNumberFormat="1" applyFont="1" applyFill="1" applyBorder="1" applyAlignment="1">
      <alignment horizontal="right" vertical="center"/>
    </xf>
    <xf numFmtId="176" fontId="8" fillId="0" borderId="56" xfId="1" applyNumberFormat="1" applyFont="1" applyFill="1" applyBorder="1" applyAlignment="1">
      <alignment vertical="center"/>
    </xf>
    <xf numFmtId="176" fontId="8" fillId="0" borderId="29" xfId="1" applyNumberFormat="1" applyFont="1" applyFill="1" applyBorder="1" applyAlignment="1">
      <alignment horizontal="left" vertical="center"/>
    </xf>
    <xf numFmtId="176" fontId="4" fillId="0" borderId="22" xfId="1" applyNumberFormat="1" applyFont="1" applyFill="1" applyBorder="1" applyAlignment="1">
      <alignment vertical="center"/>
    </xf>
    <xf numFmtId="0" fontId="14" fillId="0" borderId="23" xfId="1" applyFill="1" applyBorder="1" applyAlignment="1">
      <alignment vertical="center"/>
    </xf>
    <xf numFmtId="0" fontId="14" fillId="0" borderId="36" xfId="1" applyFill="1" applyBorder="1" applyAlignment="1">
      <alignment vertical="center"/>
    </xf>
    <xf numFmtId="179" fontId="4" fillId="0" borderId="0" xfId="1" applyNumberFormat="1" applyFont="1" applyFill="1" applyAlignment="1">
      <alignment horizontal="left" vertical="center"/>
    </xf>
    <xf numFmtId="176" fontId="4" fillId="0" borderId="2" xfId="1" applyNumberFormat="1" applyFont="1" applyFill="1" applyBorder="1" applyAlignment="1">
      <alignment horizontal="right" vertical="center"/>
    </xf>
    <xf numFmtId="0" fontId="14" fillId="0" borderId="31" xfId="1" applyFill="1" applyBorder="1" applyAlignment="1">
      <alignment vertical="center"/>
    </xf>
    <xf numFmtId="0" fontId="14" fillId="0" borderId="32" xfId="1" applyFill="1" applyBorder="1" applyAlignment="1">
      <alignment vertical="center"/>
    </xf>
    <xf numFmtId="179" fontId="4" fillId="0" borderId="29" xfId="1" applyNumberFormat="1" applyFont="1" applyFill="1" applyBorder="1" applyAlignment="1">
      <alignment horizontal="left" vertical="center"/>
    </xf>
    <xf numFmtId="176" fontId="4" fillId="0" borderId="34" xfId="1" applyNumberFormat="1" applyFont="1" applyFill="1" applyBorder="1" applyAlignment="1">
      <alignment horizontal="right" vertical="center"/>
    </xf>
    <xf numFmtId="176" fontId="4" fillId="0" borderId="23" xfId="1" applyNumberFormat="1" applyFont="1" applyFill="1" applyBorder="1" applyAlignment="1">
      <alignment horizontal="right" vertical="center"/>
    </xf>
    <xf numFmtId="179" fontId="4" fillId="0" borderId="16" xfId="1" applyNumberFormat="1" applyFont="1" applyFill="1" applyBorder="1" applyAlignment="1">
      <alignment horizontal="left" vertical="center"/>
    </xf>
    <xf numFmtId="176" fontId="4" fillId="0" borderId="26" xfId="1" applyNumberFormat="1" applyFont="1" applyFill="1" applyBorder="1" applyAlignment="1">
      <alignment horizontal="right" vertical="center"/>
    </xf>
    <xf numFmtId="176" fontId="4" fillId="0" borderId="48" xfId="1" applyNumberFormat="1" applyFont="1" applyFill="1" applyBorder="1" applyAlignment="1">
      <alignment vertical="center"/>
    </xf>
    <xf numFmtId="0" fontId="14" fillId="0" borderId="48" xfId="1" applyFill="1" applyBorder="1" applyAlignment="1">
      <alignment vertical="center"/>
    </xf>
    <xf numFmtId="0" fontId="14" fillId="0" borderId="60" xfId="1" applyFill="1" applyBorder="1" applyAlignment="1">
      <alignment vertical="center"/>
    </xf>
    <xf numFmtId="176" fontId="4" fillId="0" borderId="1" xfId="1" applyNumberFormat="1" applyFont="1" applyFill="1" applyBorder="1" applyAlignment="1">
      <alignment horizontal="right" vertical="center"/>
    </xf>
    <xf numFmtId="176" fontId="4" fillId="0" borderId="47" xfId="1" applyNumberFormat="1" applyFont="1" applyFill="1" applyBorder="1" applyAlignment="1">
      <alignment horizontal="right" vertical="center"/>
    </xf>
    <xf numFmtId="179" fontId="4" fillId="0" borderId="1" xfId="1" applyNumberFormat="1" applyFont="1" applyFill="1" applyBorder="1" applyAlignment="1">
      <alignment horizontal="left" vertical="center"/>
    </xf>
    <xf numFmtId="176" fontId="4" fillId="0" borderId="62" xfId="1" applyNumberFormat="1" applyFont="1" applyFill="1" applyBorder="1" applyAlignment="1">
      <alignment horizontal="right" vertical="center"/>
    </xf>
    <xf numFmtId="176" fontId="4" fillId="0" borderId="29" xfId="1" applyNumberFormat="1" applyFont="1" applyFill="1" applyBorder="1" applyAlignment="1">
      <alignment horizontal="distributed" vertical="center"/>
    </xf>
    <xf numFmtId="177" fontId="4" fillId="0" borderId="0" xfId="1" applyNumberFormat="1" applyFont="1" applyFill="1" applyAlignment="1">
      <alignment horizontal="center" vertical="center"/>
    </xf>
    <xf numFmtId="0" fontId="14" fillId="0" borderId="29" xfId="1" applyFill="1" applyBorder="1" applyAlignment="1">
      <alignment horizontal="center" vertical="center"/>
    </xf>
    <xf numFmtId="176" fontId="4" fillId="0" borderId="0" xfId="1" applyNumberFormat="1" applyFont="1" applyFill="1" applyAlignment="1">
      <alignment horizontal="distributed" vertical="center" shrinkToFit="1"/>
    </xf>
    <xf numFmtId="179" fontId="4" fillId="0" borderId="0" xfId="1" applyNumberFormat="1" applyFont="1" applyFill="1" applyAlignment="1">
      <alignment horizontal="center" vertical="center"/>
    </xf>
    <xf numFmtId="176" fontId="4" fillId="0" borderId="23" xfId="1" applyNumberFormat="1" applyFont="1" applyFill="1" applyBorder="1" applyAlignment="1">
      <alignment horizontal="right" vertical="top"/>
    </xf>
    <xf numFmtId="176" fontId="4" fillId="0" borderId="16" xfId="1" applyNumberFormat="1" applyFont="1" applyFill="1" applyBorder="1" applyAlignment="1">
      <alignment horizontal="right" vertical="top"/>
    </xf>
    <xf numFmtId="176" fontId="4" fillId="0" borderId="24" xfId="1" applyNumberFormat="1" applyFont="1" applyFill="1" applyBorder="1" applyAlignment="1">
      <alignment horizontal="right" vertical="top"/>
    </xf>
    <xf numFmtId="176" fontId="4" fillId="0" borderId="26" xfId="1" applyNumberFormat="1" applyFont="1" applyFill="1" applyBorder="1" applyAlignment="1">
      <alignment horizontal="right" vertical="top"/>
    </xf>
    <xf numFmtId="176" fontId="4" fillId="0" borderId="23" xfId="1" quotePrefix="1" applyNumberFormat="1" applyFont="1" applyFill="1" applyBorder="1"/>
    <xf numFmtId="176" fontId="4" fillId="0" borderId="23" xfId="1" applyNumberFormat="1" applyFont="1" applyFill="1" applyBorder="1"/>
    <xf numFmtId="176" fontId="4" fillId="0" borderId="10" xfId="1" quotePrefix="1" applyNumberFormat="1" applyFont="1" applyFill="1" applyBorder="1"/>
    <xf numFmtId="176" fontId="4" fillId="0" borderId="10" xfId="1" applyNumberFormat="1" applyFont="1" applyFill="1" applyBorder="1" applyAlignment="1">
      <alignment horizontal="distributed" vertical="center"/>
    </xf>
    <xf numFmtId="0" fontId="4" fillId="0" borderId="24" xfId="1" applyFont="1" applyFill="1" applyBorder="1" applyAlignment="1">
      <alignment horizontal="center" vertical="center"/>
    </xf>
    <xf numFmtId="176" fontId="4" fillId="0" borderId="56" xfId="1" applyNumberFormat="1" applyFont="1" applyFill="1" applyBorder="1"/>
    <xf numFmtId="176" fontId="1" fillId="0" borderId="0" xfId="1" quotePrefix="1" applyNumberFormat="1" applyFont="1" applyFill="1"/>
    <xf numFmtId="176" fontId="1" fillId="0" borderId="0" xfId="1" applyNumberFormat="1" applyFont="1" applyFill="1"/>
    <xf numFmtId="0" fontId="1" fillId="0" borderId="0" xfId="1" applyFont="1" applyFill="1"/>
    <xf numFmtId="176" fontId="4" fillId="0" borderId="15" xfId="1" applyNumberFormat="1" applyFont="1" applyFill="1" applyBorder="1" applyAlignment="1">
      <alignment horizontal="right" vertical="center"/>
    </xf>
    <xf numFmtId="176" fontId="4" fillId="0" borderId="14" xfId="1" applyNumberFormat="1" applyFont="1" applyFill="1" applyBorder="1" applyAlignment="1">
      <alignment horizontal="right" vertical="center"/>
    </xf>
    <xf numFmtId="176" fontId="4" fillId="0" borderId="15" xfId="1" applyNumberFormat="1" applyFont="1" applyFill="1" applyBorder="1" applyAlignment="1">
      <alignment horizontal="center" vertical="center"/>
    </xf>
    <xf numFmtId="176" fontId="4" fillId="0" borderId="14" xfId="1" applyNumberFormat="1" applyFont="1" applyFill="1" applyBorder="1" applyAlignment="1">
      <alignment horizontal="center" vertical="center"/>
    </xf>
    <xf numFmtId="176" fontId="4" fillId="0" borderId="73" xfId="1" applyNumberFormat="1" applyFont="1" applyFill="1" applyBorder="1" applyAlignment="1">
      <alignment horizontal="center" vertical="center"/>
    </xf>
    <xf numFmtId="176" fontId="4" fillId="0" borderId="15" xfId="2" applyNumberFormat="1" applyFont="1" applyFill="1" applyBorder="1" applyAlignment="1">
      <alignment horizontal="right" vertical="center"/>
    </xf>
    <xf numFmtId="176" fontId="4" fillId="0" borderId="14" xfId="2" applyNumberFormat="1" applyFont="1" applyFill="1" applyBorder="1" applyAlignment="1">
      <alignment horizontal="right" vertical="center"/>
    </xf>
    <xf numFmtId="176" fontId="4" fillId="0" borderId="74" xfId="1" applyNumberFormat="1" applyFont="1" applyFill="1" applyBorder="1" applyAlignment="1">
      <alignment horizontal="center" vertical="center"/>
    </xf>
    <xf numFmtId="176" fontId="4" fillId="0" borderId="10" xfId="1" applyNumberFormat="1" applyFont="1" applyFill="1" applyBorder="1" applyAlignment="1">
      <alignment horizontal="center" vertical="center"/>
    </xf>
    <xf numFmtId="176" fontId="4" fillId="0" borderId="9" xfId="1" applyNumberFormat="1" applyFont="1" applyFill="1" applyBorder="1" applyAlignment="1">
      <alignment horizontal="center" vertical="center"/>
    </xf>
    <xf numFmtId="176" fontId="4" fillId="0" borderId="11" xfId="1" applyNumberFormat="1" applyFont="1" applyFill="1" applyBorder="1" applyAlignment="1">
      <alignment horizontal="center" vertical="center"/>
    </xf>
    <xf numFmtId="176" fontId="4" fillId="0" borderId="10" xfId="1" applyNumberFormat="1" applyFont="1" applyFill="1" applyBorder="1" applyAlignment="1">
      <alignment horizontal="right" vertical="center"/>
    </xf>
    <xf numFmtId="176" fontId="4" fillId="0" borderId="9" xfId="1" applyNumberFormat="1" applyFont="1" applyFill="1" applyBorder="1" applyAlignment="1">
      <alignment horizontal="right" vertical="center"/>
    </xf>
    <xf numFmtId="176" fontId="4" fillId="0" borderId="10" xfId="2" applyNumberFormat="1" applyFont="1" applyFill="1" applyBorder="1" applyAlignment="1">
      <alignment horizontal="right" vertical="center"/>
    </xf>
    <xf numFmtId="176" fontId="4" fillId="0" borderId="9" xfId="2" applyNumberFormat="1" applyFont="1" applyFill="1" applyBorder="1" applyAlignment="1">
      <alignment horizontal="right" vertical="center"/>
    </xf>
    <xf numFmtId="176" fontId="4" fillId="0" borderId="23" xfId="1" applyNumberFormat="1" applyFont="1" applyFill="1" applyBorder="1" applyAlignment="1">
      <alignment horizontal="center" vertical="center" textRotation="255" wrapText="1"/>
    </xf>
    <xf numFmtId="176" fontId="4" fillId="0" borderId="24" xfId="1" applyNumberFormat="1" applyFont="1" applyFill="1" applyBorder="1" applyAlignment="1">
      <alignment horizontal="center" vertical="center" textRotation="255" wrapText="1"/>
    </xf>
    <xf numFmtId="176" fontId="4" fillId="0" borderId="31" xfId="1" applyNumberFormat="1" applyFont="1" applyFill="1" applyBorder="1" applyAlignment="1">
      <alignment horizontal="center" vertical="center" textRotation="255" wrapText="1"/>
    </xf>
    <xf numFmtId="176" fontId="4" fillId="0" borderId="30" xfId="1" applyNumberFormat="1" applyFont="1" applyFill="1" applyBorder="1" applyAlignment="1">
      <alignment horizontal="center" vertical="center" textRotation="255" wrapText="1"/>
    </xf>
    <xf numFmtId="176" fontId="4" fillId="0" borderId="23" xfId="1" applyNumberFormat="1" applyFont="1" applyFill="1" applyBorder="1" applyAlignment="1">
      <alignment horizontal="right" vertical="center"/>
    </xf>
    <xf numFmtId="176" fontId="4" fillId="0" borderId="16" xfId="1" applyNumberFormat="1" applyFont="1" applyFill="1" applyBorder="1" applyAlignment="1">
      <alignment horizontal="right" vertical="center"/>
    </xf>
    <xf numFmtId="176" fontId="4" fillId="0" borderId="24" xfId="1" applyNumberFormat="1" applyFont="1" applyFill="1" applyBorder="1" applyAlignment="1">
      <alignment horizontal="right" vertical="center"/>
    </xf>
    <xf numFmtId="176" fontId="4" fillId="0" borderId="31" xfId="1" applyNumberFormat="1" applyFont="1" applyFill="1" applyBorder="1" applyAlignment="1">
      <alignment horizontal="right" vertical="center"/>
    </xf>
    <xf numFmtId="176" fontId="4" fillId="0" borderId="29" xfId="1" applyNumberFormat="1" applyFont="1" applyFill="1" applyBorder="1" applyAlignment="1">
      <alignment horizontal="right" vertical="center"/>
    </xf>
    <xf numFmtId="176" fontId="4" fillId="0" borderId="30" xfId="1" applyNumberFormat="1" applyFont="1" applyFill="1" applyBorder="1" applyAlignment="1">
      <alignment horizontal="right" vertical="center"/>
    </xf>
    <xf numFmtId="176" fontId="4" fillId="0" borderId="26" xfId="1" applyNumberFormat="1" applyFont="1" applyFill="1" applyBorder="1" applyAlignment="1">
      <alignment horizontal="right" vertical="center"/>
    </xf>
    <xf numFmtId="176" fontId="4" fillId="0" borderId="34" xfId="1" applyNumberFormat="1" applyFont="1" applyFill="1" applyBorder="1" applyAlignment="1">
      <alignment horizontal="right" vertical="center"/>
    </xf>
    <xf numFmtId="176" fontId="4" fillId="0" borderId="35" xfId="1" applyNumberFormat="1" applyFont="1" applyFill="1" applyBorder="1" applyAlignment="1">
      <alignment horizontal="distributed" vertical="center"/>
    </xf>
    <xf numFmtId="176" fontId="4" fillId="0" borderId="16" xfId="1" applyNumberFormat="1" applyFont="1" applyFill="1" applyBorder="1" applyAlignment="1">
      <alignment horizontal="distributed" vertical="center"/>
    </xf>
    <xf numFmtId="176" fontId="4" fillId="0" borderId="24" xfId="1" applyNumberFormat="1" applyFont="1" applyFill="1" applyBorder="1" applyAlignment="1">
      <alignment horizontal="distributed" vertical="center"/>
    </xf>
    <xf numFmtId="176" fontId="4" fillId="0" borderId="28" xfId="1" applyNumberFormat="1" applyFont="1" applyFill="1" applyBorder="1" applyAlignment="1">
      <alignment horizontal="distributed" vertical="center"/>
    </xf>
    <xf numFmtId="176" fontId="4" fillId="0" borderId="29" xfId="1" applyNumberFormat="1" applyFont="1" applyFill="1" applyBorder="1" applyAlignment="1">
      <alignment horizontal="distributed" vertical="center"/>
    </xf>
    <xf numFmtId="176" fontId="4" fillId="0" borderId="30" xfId="1" applyNumberFormat="1" applyFont="1" applyFill="1" applyBorder="1" applyAlignment="1">
      <alignment horizontal="distributed" vertical="center"/>
    </xf>
    <xf numFmtId="176" fontId="4" fillId="0" borderId="23" xfId="1" applyNumberFormat="1" applyFont="1" applyFill="1" applyBorder="1" applyAlignment="1">
      <alignment horizontal="center" vertical="center"/>
    </xf>
    <xf numFmtId="176" fontId="4" fillId="0" borderId="16" xfId="1" applyNumberFormat="1" applyFont="1" applyFill="1" applyBorder="1" applyAlignment="1">
      <alignment horizontal="center" vertical="center"/>
    </xf>
    <xf numFmtId="176" fontId="4" fillId="0" borderId="24" xfId="1" applyNumberFormat="1" applyFont="1" applyFill="1" applyBorder="1" applyAlignment="1">
      <alignment horizontal="center" vertical="center"/>
    </xf>
    <xf numFmtId="176" fontId="4" fillId="0" borderId="31" xfId="1" applyNumberFormat="1" applyFont="1" applyFill="1" applyBorder="1" applyAlignment="1">
      <alignment horizontal="center" vertical="center"/>
    </xf>
    <xf numFmtId="176" fontId="4" fillId="0" borderId="29" xfId="1" applyNumberFormat="1" applyFont="1" applyFill="1" applyBorder="1" applyAlignment="1">
      <alignment horizontal="center" vertical="center"/>
    </xf>
    <xf numFmtId="176" fontId="4" fillId="0" borderId="30" xfId="1" applyNumberFormat="1" applyFont="1" applyFill="1" applyBorder="1" applyAlignment="1">
      <alignment horizontal="center" vertical="center"/>
    </xf>
    <xf numFmtId="176" fontId="4" fillId="0" borderId="23" xfId="2" applyNumberFormat="1" applyFont="1" applyFill="1" applyBorder="1" applyAlignment="1">
      <alignment horizontal="right" vertical="center"/>
    </xf>
    <xf numFmtId="176" fontId="4" fillId="0" borderId="16" xfId="2" applyNumberFormat="1" applyFont="1" applyFill="1" applyBorder="1" applyAlignment="1">
      <alignment horizontal="right" vertical="center"/>
    </xf>
    <xf numFmtId="176" fontId="4" fillId="0" borderId="31" xfId="2" applyNumberFormat="1" applyFont="1" applyFill="1" applyBorder="1" applyAlignment="1">
      <alignment horizontal="right" vertical="center"/>
    </xf>
    <xf numFmtId="176" fontId="4" fillId="0" borderId="29" xfId="2" applyNumberFormat="1" applyFont="1" applyFill="1" applyBorder="1" applyAlignment="1">
      <alignment horizontal="right" vertical="center"/>
    </xf>
    <xf numFmtId="176" fontId="4" fillId="0" borderId="10" xfId="1" applyNumberFormat="1" applyFont="1" applyFill="1" applyBorder="1" applyAlignment="1">
      <alignment horizontal="distributed" vertical="center"/>
    </xf>
    <xf numFmtId="176" fontId="4" fillId="0" borderId="11" xfId="1" applyNumberFormat="1" applyFont="1" applyFill="1" applyBorder="1" applyAlignment="1">
      <alignment horizontal="distributed" vertical="center"/>
    </xf>
    <xf numFmtId="176" fontId="4" fillId="0" borderId="58" xfId="1" applyNumberFormat="1" applyFont="1" applyFill="1" applyBorder="1" applyAlignment="1">
      <alignment horizontal="center" vertical="center"/>
    </xf>
    <xf numFmtId="176" fontId="4" fillId="0" borderId="48" xfId="1" applyNumberFormat="1" applyFont="1" applyFill="1" applyBorder="1" applyAlignment="1">
      <alignment horizontal="right" vertical="center"/>
    </xf>
    <xf numFmtId="176" fontId="4" fillId="0" borderId="1" xfId="1" applyNumberFormat="1" applyFont="1" applyFill="1" applyBorder="1" applyAlignment="1">
      <alignment horizontal="right" vertical="center"/>
    </xf>
    <xf numFmtId="176" fontId="4" fillId="0" borderId="47" xfId="1" applyNumberFormat="1" applyFont="1" applyFill="1" applyBorder="1" applyAlignment="1">
      <alignment horizontal="right" vertical="center"/>
    </xf>
    <xf numFmtId="176" fontId="4" fillId="0" borderId="23" xfId="1" quotePrefix="1" applyNumberFormat="1" applyFont="1" applyFill="1" applyBorder="1" applyAlignment="1">
      <alignment horizontal="right" vertical="center"/>
    </xf>
    <xf numFmtId="176" fontId="4" fillId="0" borderId="16" xfId="1" quotePrefix="1" applyNumberFormat="1" applyFont="1" applyFill="1" applyBorder="1" applyAlignment="1">
      <alignment horizontal="right" vertical="center"/>
    </xf>
    <xf numFmtId="176" fontId="4" fillId="0" borderId="24" xfId="1" quotePrefix="1" applyNumberFormat="1" applyFont="1" applyFill="1" applyBorder="1" applyAlignment="1">
      <alignment horizontal="right" vertical="center"/>
    </xf>
    <xf numFmtId="176" fontId="4" fillId="0" borderId="48" xfId="1" quotePrefix="1" applyNumberFormat="1" applyFont="1" applyFill="1" applyBorder="1" applyAlignment="1">
      <alignment horizontal="right" vertical="center"/>
    </xf>
    <xf numFmtId="176" fontId="4" fillId="0" borderId="1" xfId="1" quotePrefix="1" applyNumberFormat="1" applyFont="1" applyFill="1" applyBorder="1" applyAlignment="1">
      <alignment horizontal="right" vertical="center"/>
    </xf>
    <xf numFmtId="176" fontId="4" fillId="0" borderId="47" xfId="1" quotePrefix="1" applyNumberFormat="1" applyFont="1" applyFill="1" applyBorder="1" applyAlignment="1">
      <alignment horizontal="right" vertical="center"/>
    </xf>
    <xf numFmtId="176" fontId="4" fillId="0" borderId="62" xfId="1" applyNumberFormat="1" applyFont="1" applyFill="1" applyBorder="1" applyAlignment="1">
      <alignment horizontal="right" vertical="center"/>
    </xf>
    <xf numFmtId="176" fontId="4" fillId="0" borderId="13" xfId="1" applyNumberFormat="1" applyFont="1" applyFill="1" applyBorder="1" applyAlignment="1">
      <alignment horizontal="distributed" vertical="center"/>
    </xf>
    <xf numFmtId="176" fontId="4" fillId="0" borderId="14" xfId="1" applyNumberFormat="1" applyFont="1" applyFill="1" applyBorder="1" applyAlignment="1">
      <alignment horizontal="distributed" vertical="center"/>
    </xf>
    <xf numFmtId="176" fontId="4" fillId="0" borderId="73" xfId="1" applyNumberFormat="1" applyFont="1" applyFill="1" applyBorder="1" applyAlignment="1">
      <alignment horizontal="distributed" vertical="center"/>
    </xf>
    <xf numFmtId="176" fontId="4" fillId="0" borderId="22" xfId="1" applyNumberFormat="1" applyFont="1" applyFill="1" applyBorder="1" applyAlignment="1">
      <alignment horizontal="right" vertical="center"/>
    </xf>
    <xf numFmtId="176" fontId="4" fillId="0" borderId="0" xfId="1" applyNumberFormat="1" applyFont="1" applyFill="1" applyAlignment="1">
      <alignment horizontal="right" vertical="center"/>
    </xf>
    <xf numFmtId="176" fontId="4" fillId="0" borderId="17" xfId="1" applyNumberFormat="1" applyFont="1" applyFill="1" applyBorder="1" applyAlignment="1">
      <alignment horizontal="right" vertical="center"/>
    </xf>
    <xf numFmtId="176" fontId="4" fillId="0" borderId="2" xfId="1" applyNumberFormat="1" applyFont="1" applyFill="1" applyBorder="1" applyAlignment="1">
      <alignment horizontal="right" vertical="center"/>
    </xf>
    <xf numFmtId="176" fontId="4" fillId="0" borderId="23" xfId="1" applyNumberFormat="1" applyFont="1" applyFill="1" applyBorder="1" applyAlignment="1">
      <alignment horizontal="distributed" vertical="center"/>
    </xf>
    <xf numFmtId="176" fontId="4" fillId="0" borderId="31" xfId="1" applyNumberFormat="1" applyFont="1" applyFill="1" applyBorder="1" applyAlignment="1">
      <alignment horizontal="distributed" vertical="center"/>
    </xf>
    <xf numFmtId="176" fontId="4" fillId="0" borderId="69" xfId="1" applyNumberFormat="1" applyFont="1" applyFill="1" applyBorder="1" applyAlignment="1">
      <alignment horizontal="center" vertical="center" wrapText="1"/>
    </xf>
    <xf numFmtId="176" fontId="4" fillId="0" borderId="70" xfId="1" applyNumberFormat="1" applyFont="1" applyFill="1" applyBorder="1" applyAlignment="1">
      <alignment horizontal="center" vertical="center" wrapText="1"/>
    </xf>
    <xf numFmtId="176" fontId="4" fillId="0" borderId="72" xfId="1" applyNumberFormat="1" applyFont="1" applyFill="1" applyBorder="1" applyAlignment="1">
      <alignment horizontal="center" vertical="center" wrapText="1"/>
    </xf>
    <xf numFmtId="176" fontId="4" fillId="0" borderId="36" xfId="1" applyNumberFormat="1" applyFont="1" applyFill="1" applyBorder="1" applyAlignment="1">
      <alignment horizontal="center" vertical="center"/>
    </xf>
    <xf numFmtId="176" fontId="4" fillId="0" borderId="32" xfId="1" applyNumberFormat="1" applyFont="1" applyFill="1" applyBorder="1" applyAlignment="1">
      <alignment horizontal="center" vertical="center"/>
    </xf>
    <xf numFmtId="176" fontId="1" fillId="0" borderId="23" xfId="1" applyNumberFormat="1" applyFont="1" applyFill="1" applyBorder="1" applyAlignment="1">
      <alignment vertical="center" wrapText="1"/>
    </xf>
    <xf numFmtId="176" fontId="1" fillId="0" borderId="16" xfId="1" applyNumberFormat="1" applyFont="1" applyFill="1" applyBorder="1" applyAlignment="1">
      <alignment vertical="center" wrapText="1"/>
    </xf>
    <xf numFmtId="176" fontId="1" fillId="0" borderId="24" xfId="1" applyNumberFormat="1" applyFont="1" applyFill="1" applyBorder="1" applyAlignment="1">
      <alignment vertical="center" wrapText="1"/>
    </xf>
    <xf numFmtId="176" fontId="1" fillId="0" borderId="48" xfId="1" applyNumberFormat="1" applyFont="1" applyFill="1" applyBorder="1" applyAlignment="1">
      <alignment vertical="center" wrapText="1"/>
    </xf>
    <xf numFmtId="176" fontId="1" fillId="0" borderId="1" xfId="1" applyNumberFormat="1" applyFont="1" applyFill="1" applyBorder="1" applyAlignment="1">
      <alignment vertical="center" wrapText="1"/>
    </xf>
    <xf numFmtId="176" fontId="1" fillId="0" borderId="47" xfId="1" applyNumberFormat="1" applyFont="1" applyFill="1" applyBorder="1" applyAlignment="1">
      <alignment vertical="center" wrapText="1"/>
    </xf>
    <xf numFmtId="176" fontId="4" fillId="0" borderId="23" xfId="1" applyNumberFormat="1" applyFont="1" applyFill="1" applyBorder="1" applyAlignment="1">
      <alignment horizontal="center" vertical="center" textRotation="255"/>
    </xf>
    <xf numFmtId="176" fontId="4" fillId="0" borderId="24" xfId="1" applyNumberFormat="1" applyFont="1" applyFill="1" applyBorder="1" applyAlignment="1">
      <alignment horizontal="center" vertical="center" textRotation="255"/>
    </xf>
    <xf numFmtId="176" fontId="4" fillId="0" borderId="31" xfId="1" applyNumberFormat="1" applyFont="1" applyFill="1" applyBorder="1" applyAlignment="1">
      <alignment horizontal="center" vertical="center" textRotation="255"/>
    </xf>
    <xf numFmtId="176" fontId="4" fillId="0" borderId="30" xfId="1" applyNumberFormat="1" applyFont="1" applyFill="1" applyBorder="1" applyAlignment="1">
      <alignment horizontal="center" vertical="center" textRotation="255"/>
    </xf>
    <xf numFmtId="176" fontId="11" fillId="0" borderId="64" xfId="1" applyNumberFormat="1" applyFont="1" applyFill="1" applyBorder="1" applyAlignment="1">
      <alignment horizontal="distributed" vertical="center"/>
    </xf>
    <xf numFmtId="176" fontId="11" fillId="0" borderId="56" xfId="1" applyNumberFormat="1" applyFont="1" applyFill="1" applyBorder="1" applyAlignment="1">
      <alignment horizontal="distributed" vertical="center"/>
    </xf>
    <xf numFmtId="176" fontId="11" fillId="0" borderId="57" xfId="1" applyNumberFormat="1" applyFont="1" applyFill="1" applyBorder="1" applyAlignment="1">
      <alignment horizontal="distributed" vertical="center"/>
    </xf>
    <xf numFmtId="176" fontId="11" fillId="0" borderId="22" xfId="1" applyNumberFormat="1" applyFont="1" applyFill="1" applyBorder="1" applyAlignment="1">
      <alignment horizontal="distributed" vertical="center"/>
    </xf>
    <xf numFmtId="176" fontId="11" fillId="0" borderId="0" xfId="1" applyNumberFormat="1" applyFont="1" applyFill="1" applyAlignment="1">
      <alignment horizontal="distributed" vertical="center"/>
    </xf>
    <xf numFmtId="176" fontId="11" fillId="0" borderId="2" xfId="1" applyNumberFormat="1" applyFont="1" applyFill="1" applyBorder="1" applyAlignment="1">
      <alignment horizontal="distributed" vertical="center"/>
    </xf>
    <xf numFmtId="176" fontId="11" fillId="0" borderId="31" xfId="1" applyNumberFormat="1" applyFont="1" applyFill="1" applyBorder="1" applyAlignment="1">
      <alignment horizontal="distributed" vertical="center"/>
    </xf>
    <xf numFmtId="176" fontId="11" fillId="0" borderId="29" xfId="1" applyNumberFormat="1" applyFont="1" applyFill="1" applyBorder="1" applyAlignment="1">
      <alignment horizontal="distributed" vertical="center"/>
    </xf>
    <xf numFmtId="176" fontId="11" fillId="0" borderId="34" xfId="1" applyNumberFormat="1" applyFont="1" applyFill="1" applyBorder="1" applyAlignment="1">
      <alignment horizontal="distributed" vertical="center"/>
    </xf>
    <xf numFmtId="176" fontId="4" fillId="0" borderId="21" xfId="1" applyNumberFormat="1" applyFont="1" applyFill="1" applyBorder="1" applyAlignment="1">
      <alignment horizontal="distributed" vertical="center"/>
    </xf>
    <xf numFmtId="176" fontId="4" fillId="0" borderId="0" xfId="1" applyNumberFormat="1" applyFont="1" applyFill="1" applyAlignment="1">
      <alignment horizontal="distributed" vertical="center"/>
    </xf>
    <xf numFmtId="176" fontId="4" fillId="0" borderId="17" xfId="1" applyNumberFormat="1" applyFont="1" applyFill="1" applyBorder="1" applyAlignment="1">
      <alignment horizontal="distributed" vertical="center"/>
    </xf>
    <xf numFmtId="176" fontId="8" fillId="0" borderId="10" xfId="1" quotePrefix="1" applyNumberFormat="1" applyFont="1" applyFill="1" applyBorder="1" applyAlignment="1">
      <alignment horizontal="center" vertical="center"/>
    </xf>
    <xf numFmtId="176" fontId="8" fillId="0" borderId="9" xfId="1" quotePrefix="1" applyNumberFormat="1" applyFont="1" applyFill="1" applyBorder="1" applyAlignment="1">
      <alignment horizontal="center" vertical="center"/>
    </xf>
    <xf numFmtId="176" fontId="8" fillId="0" borderId="11" xfId="1" quotePrefix="1" applyNumberFormat="1" applyFont="1" applyFill="1" applyBorder="1" applyAlignment="1">
      <alignment horizontal="center" vertical="center"/>
    </xf>
    <xf numFmtId="176" fontId="8" fillId="0" borderId="58" xfId="1" quotePrefix="1" applyNumberFormat="1" applyFont="1" applyFill="1" applyBorder="1" applyAlignment="1">
      <alignment horizontal="center" vertical="center"/>
    </xf>
    <xf numFmtId="176" fontId="1" fillId="0" borderId="23" xfId="1" applyNumberFormat="1" applyFont="1" applyFill="1" applyBorder="1" applyAlignment="1">
      <alignment horizontal="distributed" vertical="center"/>
    </xf>
    <xf numFmtId="176" fontId="1" fillId="0" borderId="16" xfId="1" applyNumberFormat="1" applyFont="1" applyFill="1" applyBorder="1" applyAlignment="1">
      <alignment horizontal="distributed" vertical="center"/>
    </xf>
    <xf numFmtId="176" fontId="1" fillId="0" borderId="24" xfId="1" applyNumberFormat="1" applyFont="1" applyFill="1" applyBorder="1" applyAlignment="1">
      <alignment horizontal="distributed" vertical="center"/>
    </xf>
    <xf numFmtId="176" fontId="4" fillId="0" borderId="36" xfId="1" applyNumberFormat="1" applyFont="1" applyFill="1" applyBorder="1" applyAlignment="1">
      <alignment horizontal="distributed" vertical="center"/>
    </xf>
    <xf numFmtId="176" fontId="4" fillId="0" borderId="31" xfId="1" applyNumberFormat="1" applyFont="1" applyFill="1" applyBorder="1" applyAlignment="1">
      <alignment horizontal="distributed" vertical="top"/>
    </xf>
    <xf numFmtId="176" fontId="4" fillId="0" borderId="29" xfId="1" applyNumberFormat="1" applyFont="1" applyFill="1" applyBorder="1" applyAlignment="1">
      <alignment horizontal="distributed" vertical="top"/>
    </xf>
    <xf numFmtId="176" fontId="4" fillId="0" borderId="30" xfId="1" applyNumberFormat="1" applyFont="1" applyFill="1" applyBorder="1" applyAlignment="1">
      <alignment horizontal="distributed" vertical="top"/>
    </xf>
    <xf numFmtId="176" fontId="8" fillId="0" borderId="3" xfId="1" applyNumberFormat="1" applyFont="1" applyFill="1" applyBorder="1" applyAlignment="1">
      <alignment horizontal="distributed" vertical="center" justifyLastLine="1"/>
    </xf>
    <xf numFmtId="176" fontId="8" fillId="0" borderId="4" xfId="1" applyNumberFormat="1" applyFont="1" applyFill="1" applyBorder="1" applyAlignment="1">
      <alignment horizontal="distributed" vertical="center" justifyLastLine="1"/>
    </xf>
    <xf numFmtId="176" fontId="8" fillId="0" borderId="19" xfId="1" applyNumberFormat="1" applyFont="1" applyFill="1" applyBorder="1" applyAlignment="1">
      <alignment horizontal="distributed" vertical="center" justifyLastLine="1"/>
    </xf>
    <xf numFmtId="176" fontId="4" fillId="0" borderId="63" xfId="1" applyNumberFormat="1" applyFont="1" applyFill="1" applyBorder="1" applyAlignment="1">
      <alignment horizontal="center" vertical="center" textRotation="255"/>
    </xf>
    <xf numFmtId="176" fontId="4" fillId="0" borderId="66" xfId="1" applyNumberFormat="1" applyFont="1" applyFill="1" applyBorder="1" applyAlignment="1">
      <alignment horizontal="center" vertical="center" textRotation="255"/>
    </xf>
    <xf numFmtId="176" fontId="4" fillId="0" borderId="75" xfId="1" applyNumberFormat="1" applyFont="1" applyFill="1" applyBorder="1" applyAlignment="1">
      <alignment horizontal="center" vertical="center" textRotation="255"/>
    </xf>
    <xf numFmtId="176" fontId="8" fillId="0" borderId="64" xfId="1" applyNumberFormat="1" applyFont="1" applyFill="1" applyBorder="1" applyAlignment="1">
      <alignment horizontal="distributed" vertical="center"/>
    </xf>
    <xf numFmtId="176" fontId="8" fillId="0" borderId="56" xfId="1" applyNumberFormat="1" applyFont="1" applyFill="1" applyBorder="1" applyAlignment="1">
      <alignment horizontal="distributed" vertical="center"/>
    </xf>
    <xf numFmtId="176" fontId="8" fillId="0" borderId="65" xfId="1" applyNumberFormat="1" applyFont="1" applyFill="1" applyBorder="1" applyAlignment="1">
      <alignment horizontal="distributed" vertical="center"/>
    </xf>
    <xf numFmtId="176" fontId="8" fillId="0" borderId="22" xfId="1" applyNumberFormat="1" applyFont="1" applyFill="1" applyBorder="1" applyAlignment="1">
      <alignment horizontal="distributed" vertical="center"/>
    </xf>
    <xf numFmtId="176" fontId="8" fillId="0" borderId="0" xfId="1" applyNumberFormat="1" applyFont="1" applyFill="1" applyAlignment="1">
      <alignment horizontal="distributed" vertical="center"/>
    </xf>
    <xf numFmtId="176" fontId="8" fillId="0" borderId="17" xfId="1" applyNumberFormat="1" applyFont="1" applyFill="1" applyBorder="1" applyAlignment="1">
      <alignment horizontal="distributed" vertical="center"/>
    </xf>
    <xf numFmtId="176" fontId="8" fillId="0" borderId="31" xfId="1" applyNumberFormat="1" applyFont="1" applyFill="1" applyBorder="1" applyAlignment="1">
      <alignment horizontal="distributed" vertical="center"/>
    </xf>
    <xf numFmtId="176" fontId="8" fillId="0" borderId="29" xfId="1" applyNumberFormat="1" applyFont="1" applyFill="1" applyBorder="1" applyAlignment="1">
      <alignment horizontal="distributed" vertical="center"/>
    </xf>
    <xf numFmtId="176" fontId="8" fillId="0" borderId="30" xfId="1" applyNumberFormat="1" applyFont="1" applyFill="1" applyBorder="1" applyAlignment="1">
      <alignment horizontal="distributed" vertical="center"/>
    </xf>
    <xf numFmtId="176" fontId="11" fillId="0" borderId="64" xfId="1" applyNumberFormat="1" applyFont="1" applyFill="1" applyBorder="1" applyAlignment="1">
      <alignment horizontal="distributed" vertical="center" wrapText="1"/>
    </xf>
    <xf numFmtId="176" fontId="11" fillId="0" borderId="56" xfId="1" applyNumberFormat="1" applyFont="1" applyFill="1" applyBorder="1" applyAlignment="1">
      <alignment horizontal="distributed" vertical="center" wrapText="1"/>
    </xf>
    <xf numFmtId="176" fontId="11" fillId="0" borderId="65" xfId="1" applyNumberFormat="1" applyFont="1" applyFill="1" applyBorder="1" applyAlignment="1">
      <alignment horizontal="distributed" vertical="center" wrapText="1"/>
    </xf>
    <xf numFmtId="176" fontId="11" fillId="0" borderId="22" xfId="1" applyNumberFormat="1" applyFont="1" applyFill="1" applyBorder="1" applyAlignment="1">
      <alignment horizontal="distributed" vertical="center" wrapText="1"/>
    </xf>
    <xf numFmtId="176" fontId="11" fillId="0" borderId="0" xfId="1" applyNumberFormat="1" applyFont="1" applyFill="1" applyAlignment="1">
      <alignment horizontal="distributed" vertical="center" wrapText="1"/>
    </xf>
    <xf numFmtId="176" fontId="11" fillId="0" borderId="17" xfId="1" applyNumberFormat="1" applyFont="1" applyFill="1" applyBorder="1" applyAlignment="1">
      <alignment horizontal="distributed" vertical="center" wrapText="1"/>
    </xf>
    <xf numFmtId="176" fontId="11" fillId="0" borderId="31" xfId="1" applyNumberFormat="1" applyFont="1" applyFill="1" applyBorder="1" applyAlignment="1">
      <alignment horizontal="distributed" vertical="center" wrapText="1"/>
    </xf>
    <xf numFmtId="176" fontId="11" fillId="0" borderId="29" xfId="1" applyNumberFormat="1" applyFont="1" applyFill="1" applyBorder="1" applyAlignment="1">
      <alignment horizontal="distributed" vertical="center" wrapText="1"/>
    </xf>
    <xf numFmtId="176" fontId="11" fillId="0" borderId="30" xfId="1" applyNumberFormat="1" applyFont="1" applyFill="1" applyBorder="1" applyAlignment="1">
      <alignment horizontal="distributed" vertical="center" wrapText="1"/>
    </xf>
    <xf numFmtId="176" fontId="11" fillId="0" borderId="65" xfId="1" applyNumberFormat="1" applyFont="1" applyFill="1" applyBorder="1" applyAlignment="1">
      <alignment horizontal="distributed" vertical="center"/>
    </xf>
    <xf numFmtId="176" fontId="11" fillId="0" borderId="17" xfId="1" applyNumberFormat="1" applyFont="1" applyFill="1" applyBorder="1" applyAlignment="1">
      <alignment horizontal="distributed" vertical="center"/>
    </xf>
    <xf numFmtId="176" fontId="11" fillId="0" borderId="30" xfId="1" applyNumberFormat="1" applyFont="1" applyFill="1" applyBorder="1" applyAlignment="1">
      <alignment horizontal="distributed" vertical="center"/>
    </xf>
    <xf numFmtId="176" fontId="1" fillId="0" borderId="31" xfId="1" applyNumberFormat="1" applyFont="1" applyFill="1" applyBorder="1" applyAlignment="1">
      <alignment horizontal="distributed" vertical="top"/>
    </xf>
    <xf numFmtId="176" fontId="1" fillId="0" borderId="29" xfId="1" applyNumberFormat="1" applyFont="1" applyFill="1" applyBorder="1" applyAlignment="1">
      <alignment horizontal="distributed" vertical="top"/>
    </xf>
    <xf numFmtId="176" fontId="1" fillId="0" borderId="30" xfId="1" applyNumberFormat="1" applyFont="1" applyFill="1" applyBorder="1" applyAlignment="1">
      <alignment horizontal="distributed" vertical="top"/>
    </xf>
    <xf numFmtId="176" fontId="4" fillId="0" borderId="32" xfId="1" applyNumberFormat="1" applyFont="1" applyFill="1" applyBorder="1" applyAlignment="1">
      <alignment horizontal="distributed" vertical="top"/>
    </xf>
    <xf numFmtId="176" fontId="1" fillId="0" borderId="22" xfId="1" applyNumberFormat="1" applyFont="1" applyFill="1" applyBorder="1" applyAlignment="1">
      <alignment vertical="center" wrapText="1"/>
    </xf>
    <xf numFmtId="176" fontId="1" fillId="0" borderId="0" xfId="1" applyNumberFormat="1" applyFont="1" applyFill="1" applyAlignment="1">
      <alignment vertical="center" wrapText="1"/>
    </xf>
    <xf numFmtId="176" fontId="1" fillId="0" borderId="31" xfId="1" applyNumberFormat="1" applyFont="1" applyFill="1" applyBorder="1" applyAlignment="1">
      <alignment vertical="center" wrapText="1"/>
    </xf>
    <xf numFmtId="176" fontId="1" fillId="0" borderId="29" xfId="1" applyNumberFormat="1" applyFont="1" applyFill="1" applyBorder="1" applyAlignment="1">
      <alignment vertical="center" wrapText="1"/>
    </xf>
    <xf numFmtId="176" fontId="4" fillId="0" borderId="67" xfId="1" applyNumberFormat="1" applyFont="1" applyFill="1" applyBorder="1" applyAlignment="1">
      <alignment horizontal="center" vertical="center" textRotation="255"/>
    </xf>
    <xf numFmtId="176" fontId="4" fillId="0" borderId="68" xfId="1" applyNumberFormat="1" applyFont="1" applyFill="1" applyBorder="1" applyAlignment="1">
      <alignment horizontal="center" vertical="center" textRotation="255"/>
    </xf>
    <xf numFmtId="176" fontId="4" fillId="0" borderId="71" xfId="1" applyNumberFormat="1" applyFont="1" applyFill="1" applyBorder="1" applyAlignment="1">
      <alignment horizontal="center" vertical="center" textRotation="255"/>
    </xf>
    <xf numFmtId="176" fontId="4" fillId="0" borderId="22" xfId="1" quotePrefix="1" applyNumberFormat="1" applyFont="1" applyFill="1" applyBorder="1" applyAlignment="1">
      <alignment horizontal="right" vertical="center"/>
    </xf>
    <xf numFmtId="176" fontId="4" fillId="0" borderId="0" xfId="1" quotePrefix="1" applyNumberFormat="1" applyFont="1" applyFill="1" applyAlignment="1">
      <alignment horizontal="right" vertical="center"/>
    </xf>
    <xf numFmtId="176" fontId="4" fillId="0" borderId="17" xfId="1" quotePrefix="1" applyNumberFormat="1" applyFont="1" applyFill="1" applyBorder="1" applyAlignment="1">
      <alignment horizontal="right" vertical="center"/>
    </xf>
    <xf numFmtId="176" fontId="4" fillId="0" borderId="31" xfId="1" quotePrefix="1" applyNumberFormat="1" applyFont="1" applyFill="1" applyBorder="1" applyAlignment="1">
      <alignment horizontal="right" vertical="center"/>
    </xf>
    <xf numFmtId="176" fontId="4" fillId="0" borderId="29" xfId="1" quotePrefix="1" applyNumberFormat="1" applyFont="1" applyFill="1" applyBorder="1" applyAlignment="1">
      <alignment horizontal="right" vertical="center"/>
    </xf>
    <xf numFmtId="176" fontId="4" fillId="0" borderId="30" xfId="1" quotePrefix="1" applyNumberFormat="1" applyFont="1" applyFill="1" applyBorder="1" applyAlignment="1">
      <alignment horizontal="right" vertical="center"/>
    </xf>
    <xf numFmtId="176" fontId="4" fillId="0" borderId="46" xfId="1" applyNumberFormat="1" applyFont="1" applyFill="1" applyBorder="1" applyAlignment="1">
      <alignment horizontal="distributed" vertical="center"/>
    </xf>
    <xf numFmtId="176" fontId="4" fillId="0" borderId="1" xfId="1" applyNumberFormat="1" applyFont="1" applyFill="1" applyBorder="1" applyAlignment="1">
      <alignment horizontal="distributed" vertical="center"/>
    </xf>
    <xf numFmtId="176" fontId="4" fillId="0" borderId="47" xfId="1" applyNumberFormat="1" applyFont="1" applyFill="1" applyBorder="1" applyAlignment="1">
      <alignment horizontal="distributed" vertical="center"/>
    </xf>
    <xf numFmtId="0" fontId="14" fillId="0" borderId="16" xfId="1" applyFill="1" applyBorder="1" applyAlignment="1">
      <alignment horizontal="center" vertical="center"/>
    </xf>
    <xf numFmtId="176" fontId="4" fillId="0" borderId="37" xfId="1" applyNumberFormat="1" applyFont="1" applyFill="1" applyBorder="1" applyAlignment="1">
      <alignment horizontal="distributed" vertical="center" shrinkToFit="1"/>
    </xf>
    <xf numFmtId="176" fontId="4" fillId="0" borderId="16" xfId="1" applyNumberFormat="1" applyFont="1" applyFill="1" applyBorder="1" applyAlignment="1">
      <alignment horizontal="distributed" vertical="center" shrinkToFit="1"/>
    </xf>
    <xf numFmtId="176" fontId="4" fillId="0" borderId="24" xfId="1" applyNumberFormat="1" applyFont="1" applyFill="1" applyBorder="1" applyAlignment="1">
      <alignment horizontal="distributed" vertical="center" shrinkToFit="1"/>
    </xf>
    <xf numFmtId="176" fontId="4" fillId="0" borderId="61" xfId="1" applyNumberFormat="1" applyFont="1" applyFill="1" applyBorder="1" applyAlignment="1">
      <alignment horizontal="distributed" vertical="center" shrinkToFit="1"/>
    </xf>
    <xf numFmtId="176" fontId="4" fillId="0" borderId="1" xfId="1" applyNumberFormat="1" applyFont="1" applyFill="1" applyBorder="1" applyAlignment="1">
      <alignment horizontal="distributed" vertical="center" shrinkToFit="1"/>
    </xf>
    <xf numFmtId="176" fontId="4" fillId="0" borderId="47" xfId="1" applyNumberFormat="1" applyFont="1" applyFill="1" applyBorder="1" applyAlignment="1">
      <alignment horizontal="distributed" vertical="center" shrinkToFit="1"/>
    </xf>
    <xf numFmtId="179" fontId="4" fillId="0" borderId="16" xfId="1" applyNumberFormat="1" applyFont="1" applyFill="1" applyBorder="1" applyAlignment="1">
      <alignment horizontal="center" vertical="center"/>
    </xf>
    <xf numFmtId="177" fontId="4" fillId="0" borderId="1" xfId="1" applyNumberFormat="1" applyFont="1" applyFill="1" applyBorder="1" applyAlignment="1">
      <alignment horizontal="center" vertical="center"/>
    </xf>
    <xf numFmtId="2" fontId="4" fillId="0" borderId="1" xfId="1" applyNumberFormat="1" applyFont="1" applyFill="1" applyBorder="1" applyAlignment="1">
      <alignment horizontal="center" vertical="center"/>
    </xf>
    <xf numFmtId="179" fontId="4" fillId="0" borderId="1" xfId="1" applyNumberFormat="1" applyFont="1" applyFill="1" applyBorder="1" applyAlignment="1">
      <alignment horizontal="center" vertical="center"/>
    </xf>
    <xf numFmtId="179" fontId="4" fillId="0" borderId="1" xfId="1" applyNumberFormat="1" applyFont="1" applyFill="1" applyBorder="1" applyAlignment="1">
      <alignment vertical="center"/>
    </xf>
    <xf numFmtId="176" fontId="4" fillId="0" borderId="33" xfId="1" applyNumberFormat="1" applyFont="1" applyFill="1" applyBorder="1" applyAlignment="1">
      <alignment horizontal="distributed" vertical="center" shrinkToFit="1"/>
    </xf>
    <xf numFmtId="176" fontId="4" fillId="0" borderId="29" xfId="1" applyNumberFormat="1" applyFont="1" applyFill="1" applyBorder="1" applyAlignment="1">
      <alignment horizontal="distributed" vertical="center" shrinkToFit="1"/>
    </xf>
    <xf numFmtId="176" fontId="4" fillId="0" borderId="30" xfId="1" applyNumberFormat="1" applyFont="1" applyFill="1" applyBorder="1" applyAlignment="1">
      <alignment horizontal="distributed" vertical="center" shrinkToFit="1"/>
    </xf>
    <xf numFmtId="177" fontId="4" fillId="0" borderId="29" xfId="1" applyNumberFormat="1" applyFont="1" applyFill="1" applyBorder="1" applyAlignment="1">
      <alignment horizontal="center" vertical="center"/>
    </xf>
    <xf numFmtId="2" fontId="4" fillId="0" borderId="0" xfId="1" applyNumberFormat="1" applyFont="1" applyFill="1" applyAlignment="1">
      <alignment horizontal="center" vertical="center"/>
    </xf>
    <xf numFmtId="179" fontId="4" fillId="0" borderId="29" xfId="1" applyNumberFormat="1" applyFont="1" applyFill="1" applyBorder="1" applyAlignment="1">
      <alignment horizontal="center" vertical="center"/>
    </xf>
    <xf numFmtId="179" fontId="4" fillId="0" borderId="29" xfId="1" applyNumberFormat="1" applyFont="1" applyFill="1" applyBorder="1" applyAlignment="1">
      <alignment vertical="center"/>
    </xf>
    <xf numFmtId="176" fontId="4" fillId="0" borderId="18" xfId="1" applyNumberFormat="1" applyFont="1" applyFill="1" applyBorder="1" applyAlignment="1">
      <alignment horizontal="right" vertical="center"/>
    </xf>
    <xf numFmtId="176" fontId="8" fillId="0" borderId="55" xfId="1" applyNumberFormat="1" applyFont="1" applyFill="1" applyBorder="1" applyAlignment="1">
      <alignment horizontal="left" vertical="center"/>
    </xf>
    <xf numFmtId="176" fontId="8" fillId="0" borderId="56" xfId="1" applyNumberFormat="1" applyFont="1" applyFill="1" applyBorder="1" applyAlignment="1">
      <alignment horizontal="left" vertical="center"/>
    </xf>
    <xf numFmtId="176" fontId="8" fillId="0" borderId="28" xfId="1" applyNumberFormat="1" applyFont="1" applyFill="1" applyBorder="1" applyAlignment="1">
      <alignment horizontal="left" vertical="center"/>
    </xf>
    <xf numFmtId="176" fontId="8" fillId="0" borderId="29" xfId="1" applyNumberFormat="1" applyFont="1" applyFill="1" applyBorder="1" applyAlignment="1">
      <alignment horizontal="left" vertical="center"/>
    </xf>
    <xf numFmtId="176" fontId="4" fillId="0" borderId="56" xfId="1" applyNumberFormat="1" applyFont="1" applyFill="1" applyBorder="1" applyAlignment="1">
      <alignment horizontal="right"/>
    </xf>
    <xf numFmtId="176" fontId="4" fillId="0" borderId="57" xfId="1" applyNumberFormat="1" applyFont="1" applyFill="1" applyBorder="1" applyAlignment="1">
      <alignment horizontal="right"/>
    </xf>
    <xf numFmtId="176" fontId="4" fillId="0" borderId="0" xfId="1" applyNumberFormat="1" applyFont="1" applyFill="1" applyAlignment="1">
      <alignment horizontal="right"/>
    </xf>
    <xf numFmtId="176" fontId="4" fillId="0" borderId="2" xfId="1" applyNumberFormat="1" applyFont="1" applyFill="1" applyBorder="1" applyAlignment="1">
      <alignment horizontal="right"/>
    </xf>
    <xf numFmtId="176" fontId="8" fillId="0" borderId="8" xfId="1" applyNumberFormat="1" applyFont="1" applyFill="1" applyBorder="1" applyAlignment="1">
      <alignment horizontal="distributed" vertical="center"/>
    </xf>
    <xf numFmtId="176" fontId="8" fillId="0" borderId="9" xfId="1" applyNumberFormat="1" applyFont="1" applyFill="1" applyBorder="1" applyAlignment="1">
      <alignment horizontal="distributed" vertical="center"/>
    </xf>
    <xf numFmtId="176" fontId="8" fillId="0" borderId="11" xfId="1" applyNumberFormat="1" applyFont="1" applyFill="1" applyBorder="1" applyAlignment="1">
      <alignment horizontal="distributed" vertical="center"/>
    </xf>
    <xf numFmtId="176" fontId="8" fillId="0" borderId="10" xfId="1" applyNumberFormat="1" applyFont="1" applyFill="1" applyBorder="1" applyAlignment="1">
      <alignment horizontal="distributed" vertical="center"/>
    </xf>
    <xf numFmtId="176" fontId="8" fillId="0" borderId="10" xfId="1" applyNumberFormat="1" applyFont="1" applyFill="1" applyBorder="1" applyAlignment="1">
      <alignment horizontal="distributed" vertical="center" wrapText="1"/>
    </xf>
    <xf numFmtId="176" fontId="8" fillId="0" borderId="9" xfId="1" applyNumberFormat="1" applyFont="1" applyFill="1" applyBorder="1" applyAlignment="1">
      <alignment horizontal="distributed" vertical="center" wrapText="1"/>
    </xf>
    <xf numFmtId="176" fontId="8" fillId="0" borderId="58" xfId="1" applyNumberFormat="1" applyFont="1" applyFill="1" applyBorder="1" applyAlignment="1">
      <alignment horizontal="distributed" vertical="center" wrapText="1"/>
    </xf>
    <xf numFmtId="176" fontId="8" fillId="0" borderId="59" xfId="1" applyNumberFormat="1" applyFont="1" applyFill="1" applyBorder="1" applyAlignment="1">
      <alignment horizontal="distributed" vertical="center"/>
    </xf>
    <xf numFmtId="176" fontId="8" fillId="0" borderId="12" xfId="1" applyNumberFormat="1" applyFont="1" applyFill="1" applyBorder="1" applyAlignment="1">
      <alignment horizontal="distributed" vertical="center" wrapText="1"/>
    </xf>
    <xf numFmtId="176" fontId="4" fillId="0" borderId="23" xfId="1" applyNumberFormat="1" applyFont="1" applyFill="1" applyBorder="1" applyAlignment="1">
      <alignment horizontal="right" vertical="center" wrapText="1"/>
    </xf>
    <xf numFmtId="176" fontId="4" fillId="0" borderId="16" xfId="1" applyNumberFormat="1" applyFont="1" applyFill="1" applyBorder="1" applyAlignment="1">
      <alignment horizontal="right" vertical="center" wrapText="1"/>
    </xf>
    <xf numFmtId="176" fontId="4" fillId="0" borderId="31" xfId="1" applyNumberFormat="1" applyFont="1" applyFill="1" applyBorder="1" applyAlignment="1">
      <alignment horizontal="right" vertical="center" wrapText="1"/>
    </xf>
    <xf numFmtId="176" fontId="4" fillId="0" borderId="29" xfId="1" applyNumberFormat="1" applyFont="1" applyFill="1" applyBorder="1" applyAlignment="1">
      <alignment horizontal="right" vertical="center" wrapText="1"/>
    </xf>
    <xf numFmtId="176" fontId="4" fillId="0" borderId="23" xfId="2" applyNumberFormat="1" applyFont="1" applyFill="1" applyBorder="1" applyAlignment="1">
      <alignment horizontal="right" vertical="center" wrapText="1"/>
    </xf>
    <xf numFmtId="176" fontId="4" fillId="0" borderId="16" xfId="2" applyNumberFormat="1" applyFont="1" applyFill="1" applyBorder="1" applyAlignment="1">
      <alignment horizontal="right" vertical="center" wrapText="1"/>
    </xf>
    <xf numFmtId="176" fontId="4" fillId="0" borderId="31" xfId="2" applyNumberFormat="1" applyFont="1" applyFill="1" applyBorder="1" applyAlignment="1">
      <alignment horizontal="right" vertical="center" wrapText="1"/>
    </xf>
    <xf numFmtId="176" fontId="4" fillId="0" borderId="29" xfId="2" applyNumberFormat="1" applyFont="1" applyFill="1" applyBorder="1" applyAlignment="1">
      <alignment horizontal="right" vertical="center" wrapText="1"/>
    </xf>
    <xf numFmtId="176" fontId="4" fillId="0" borderId="35" xfId="1" applyNumberFormat="1" applyFont="1" applyFill="1" applyBorder="1" applyAlignment="1">
      <alignment horizontal="distributed"/>
    </xf>
    <xf numFmtId="176" fontId="4" fillId="0" borderId="16" xfId="1" applyNumberFormat="1" applyFont="1" applyFill="1" applyBorder="1" applyAlignment="1">
      <alignment horizontal="distributed"/>
    </xf>
    <xf numFmtId="178" fontId="4" fillId="0" borderId="38" xfId="3" quotePrefix="1" applyNumberFormat="1" applyFont="1" applyFill="1" applyBorder="1" applyAlignment="1">
      <alignment horizontal="center" vertical="center"/>
    </xf>
    <xf numFmtId="178" fontId="4" fillId="0" borderId="39" xfId="3" quotePrefix="1" applyNumberFormat="1" applyFont="1" applyFill="1" applyBorder="1" applyAlignment="1">
      <alignment horizontal="center" vertical="center"/>
    </xf>
    <xf numFmtId="178" fontId="4" fillId="0" borderId="49" xfId="3" quotePrefix="1" applyNumberFormat="1" applyFont="1" applyFill="1" applyBorder="1" applyAlignment="1">
      <alignment horizontal="center" vertical="center"/>
    </xf>
    <xf numFmtId="178" fontId="4" fillId="0" borderId="50" xfId="3" quotePrefix="1" applyNumberFormat="1" applyFont="1" applyFill="1" applyBorder="1" applyAlignment="1">
      <alignment horizontal="center" vertical="center"/>
    </xf>
    <xf numFmtId="176" fontId="4" fillId="0" borderId="42" xfId="1" applyNumberFormat="1" applyFont="1" applyFill="1" applyBorder="1" applyAlignment="1">
      <alignment horizontal="distributed" vertical="center" wrapText="1"/>
    </xf>
    <xf numFmtId="176" fontId="4" fillId="0" borderId="43" xfId="1" applyNumberFormat="1" applyFont="1" applyFill="1" applyBorder="1" applyAlignment="1">
      <alignment horizontal="distributed" vertical="center" wrapText="1"/>
    </xf>
    <xf numFmtId="176" fontId="4" fillId="0" borderId="44" xfId="1" applyNumberFormat="1" applyFont="1" applyFill="1" applyBorder="1" applyAlignment="1">
      <alignment horizontal="distributed" vertical="center" wrapText="1"/>
    </xf>
    <xf numFmtId="176" fontId="4" fillId="0" borderId="51" xfId="1" applyNumberFormat="1" applyFont="1" applyFill="1" applyBorder="1" applyAlignment="1">
      <alignment horizontal="distributed" vertical="center" wrapText="1"/>
    </xf>
    <xf numFmtId="176" fontId="4" fillId="0" borderId="52" xfId="1" applyNumberFormat="1" applyFont="1" applyFill="1" applyBorder="1" applyAlignment="1">
      <alignment horizontal="distributed" vertical="center" wrapText="1"/>
    </xf>
    <xf numFmtId="176" fontId="4" fillId="0" borderId="53" xfId="1" applyNumberFormat="1" applyFont="1" applyFill="1" applyBorder="1" applyAlignment="1">
      <alignment horizontal="distributed" vertical="center" wrapText="1"/>
    </xf>
    <xf numFmtId="176" fontId="4" fillId="0" borderId="38" xfId="1" applyNumberFormat="1" applyFont="1" applyFill="1" applyBorder="1" applyAlignment="1">
      <alignment horizontal="center" vertical="center" wrapText="1"/>
    </xf>
    <xf numFmtId="176" fontId="4" fillId="0" borderId="43" xfId="1" applyNumberFormat="1" applyFont="1" applyFill="1" applyBorder="1" applyAlignment="1">
      <alignment horizontal="center" vertical="center" wrapText="1"/>
    </xf>
    <xf numFmtId="176" fontId="4" fillId="0" borderId="44" xfId="1" applyNumberFormat="1" applyFont="1" applyFill="1" applyBorder="1" applyAlignment="1">
      <alignment horizontal="center" vertical="center" wrapText="1"/>
    </xf>
    <xf numFmtId="176" fontId="4" fillId="0" borderId="49" xfId="1" applyNumberFormat="1" applyFont="1" applyFill="1" applyBorder="1" applyAlignment="1">
      <alignment horizontal="center" vertical="center" wrapText="1"/>
    </xf>
    <xf numFmtId="176" fontId="4" fillId="0" borderId="52" xfId="1" applyNumberFormat="1" applyFont="1" applyFill="1" applyBorder="1" applyAlignment="1">
      <alignment horizontal="center" vertical="center" wrapText="1"/>
    </xf>
    <xf numFmtId="176" fontId="4" fillId="0" borderId="53" xfId="1" applyNumberFormat="1" applyFont="1" applyFill="1" applyBorder="1" applyAlignment="1">
      <alignment horizontal="center" vertical="center" wrapText="1"/>
    </xf>
    <xf numFmtId="176" fontId="4" fillId="0" borderId="45" xfId="1" applyNumberFormat="1" applyFont="1" applyFill="1" applyBorder="1" applyAlignment="1">
      <alignment horizontal="center" vertical="center" wrapText="1"/>
    </xf>
    <xf numFmtId="176" fontId="4" fillId="0" borderId="54" xfId="1" applyNumberFormat="1" applyFont="1" applyFill="1" applyBorder="1" applyAlignment="1">
      <alignment horizontal="center" vertical="center" wrapText="1"/>
    </xf>
    <xf numFmtId="178" fontId="4" fillId="0" borderId="22" xfId="1" quotePrefix="1" applyNumberFormat="1" applyFont="1" applyFill="1" applyBorder="1" applyAlignment="1">
      <alignment horizontal="center" vertical="center"/>
    </xf>
    <xf numFmtId="178" fontId="4" fillId="0" borderId="27" xfId="1" quotePrefix="1" applyNumberFormat="1" applyFont="1" applyFill="1" applyBorder="1" applyAlignment="1">
      <alignment horizontal="center" vertical="center"/>
    </xf>
    <xf numFmtId="178" fontId="4" fillId="0" borderId="31" xfId="1" quotePrefix="1" applyNumberFormat="1" applyFont="1" applyFill="1" applyBorder="1" applyAlignment="1">
      <alignment horizontal="center" vertical="center"/>
    </xf>
    <xf numFmtId="178" fontId="4" fillId="0" borderId="32" xfId="1" quotePrefix="1" applyNumberFormat="1" applyFont="1" applyFill="1" applyBorder="1" applyAlignment="1">
      <alignment horizontal="center" vertical="center"/>
    </xf>
    <xf numFmtId="176" fontId="4" fillId="0" borderId="37" xfId="1" applyNumberFormat="1" applyFont="1" applyFill="1" applyBorder="1" applyAlignment="1">
      <alignment horizontal="distributed" vertical="center" wrapText="1"/>
    </xf>
    <xf numFmtId="176" fontId="4" fillId="0" borderId="16" xfId="1" applyNumberFormat="1" applyFont="1" applyFill="1" applyBorder="1" applyAlignment="1">
      <alignment horizontal="distributed" vertical="center" wrapText="1"/>
    </xf>
    <xf numFmtId="176" fontId="4" fillId="0" borderId="24" xfId="1" applyNumberFormat="1" applyFont="1" applyFill="1" applyBorder="1" applyAlignment="1">
      <alignment horizontal="distributed" vertical="center" wrapText="1"/>
    </xf>
    <xf numFmtId="176" fontId="4" fillId="0" borderId="33" xfId="1" applyNumberFormat="1" applyFont="1" applyFill="1" applyBorder="1" applyAlignment="1">
      <alignment horizontal="distributed" vertical="center" wrapText="1"/>
    </xf>
    <xf numFmtId="176" fontId="4" fillId="0" borderId="29" xfId="1" applyNumberFormat="1" applyFont="1" applyFill="1" applyBorder="1" applyAlignment="1">
      <alignment horizontal="distributed" vertical="center" wrapText="1"/>
    </xf>
    <xf numFmtId="176" fontId="4" fillId="0" borderId="30" xfId="1" applyNumberFormat="1" applyFont="1" applyFill="1" applyBorder="1" applyAlignment="1">
      <alignment horizontal="distributed" vertical="center" wrapText="1"/>
    </xf>
    <xf numFmtId="176" fontId="4" fillId="0" borderId="46" xfId="1" applyNumberFormat="1" applyFont="1" applyFill="1" applyBorder="1" applyAlignment="1">
      <alignment horizontal="center" vertical="center"/>
    </xf>
    <xf numFmtId="176" fontId="4" fillId="0" borderId="1" xfId="1" applyNumberFormat="1" applyFont="1" applyFill="1" applyBorder="1" applyAlignment="1">
      <alignment horizontal="center" vertical="center"/>
    </xf>
    <xf numFmtId="178" fontId="4" fillId="0" borderId="40" xfId="3" quotePrefix="1" applyNumberFormat="1" applyFont="1" applyFill="1" applyBorder="1" applyAlignment="1">
      <alignment horizontal="center" vertical="center"/>
    </xf>
    <xf numFmtId="178" fontId="4" fillId="0" borderId="41" xfId="3" quotePrefix="1" applyNumberFormat="1" applyFont="1" applyFill="1" applyBorder="1" applyAlignment="1">
      <alignment horizontal="center" vertical="center"/>
    </xf>
    <xf numFmtId="178" fontId="4" fillId="0" borderId="16" xfId="1" applyNumberFormat="1" applyFont="1" applyFill="1" applyBorder="1" applyAlignment="1">
      <alignment horizontal="center" vertical="center" wrapText="1"/>
    </xf>
    <xf numFmtId="178" fontId="4" fillId="0" borderId="29" xfId="1" applyNumberFormat="1" applyFont="1" applyFill="1" applyBorder="1" applyAlignment="1">
      <alignment horizontal="center" vertical="center" wrapText="1"/>
    </xf>
    <xf numFmtId="178" fontId="4" fillId="0" borderId="16" xfId="2" applyNumberFormat="1" applyFont="1" applyFill="1" applyBorder="1" applyAlignment="1">
      <alignment horizontal="center" vertical="center" wrapText="1"/>
    </xf>
    <xf numFmtId="178" fontId="4" fillId="0" borderId="29" xfId="2" applyNumberFormat="1" applyFont="1" applyFill="1" applyBorder="1" applyAlignment="1">
      <alignment horizontal="center" vertical="center" wrapText="1"/>
    </xf>
    <xf numFmtId="179" fontId="4" fillId="0" borderId="16" xfId="1" applyNumberFormat="1" applyFont="1" applyFill="1" applyBorder="1" applyAlignment="1">
      <alignment horizontal="center" vertical="center" wrapText="1"/>
    </xf>
    <xf numFmtId="179" fontId="4" fillId="0" borderId="29" xfId="1" applyNumberFormat="1" applyFont="1" applyFill="1" applyBorder="1" applyAlignment="1">
      <alignment horizontal="center" vertical="center" wrapText="1"/>
    </xf>
    <xf numFmtId="179" fontId="4" fillId="0" borderId="16" xfId="2" applyNumberFormat="1" applyFont="1" applyFill="1" applyBorder="1" applyAlignment="1">
      <alignment horizontal="center" vertical="center" wrapText="1"/>
    </xf>
    <xf numFmtId="179" fontId="4" fillId="0" borderId="29" xfId="2" applyNumberFormat="1" applyFont="1" applyFill="1" applyBorder="1" applyAlignment="1">
      <alignment horizontal="center" vertical="center" wrapText="1"/>
    </xf>
    <xf numFmtId="176" fontId="4" fillId="0" borderId="23" xfId="2" applyNumberFormat="1" applyFont="1" applyFill="1" applyBorder="1" applyAlignment="1">
      <alignment horizontal="center" vertical="center"/>
    </xf>
    <xf numFmtId="176" fontId="4" fillId="0" borderId="16" xfId="2" applyNumberFormat="1" applyFont="1" applyFill="1" applyBorder="1" applyAlignment="1">
      <alignment horizontal="center" vertical="center"/>
    </xf>
    <xf numFmtId="176" fontId="4" fillId="0" borderId="31" xfId="2" applyNumberFormat="1" applyFont="1" applyFill="1" applyBorder="1" applyAlignment="1">
      <alignment horizontal="center" vertical="center"/>
    </xf>
    <xf numFmtId="176" fontId="4" fillId="0" borderId="29" xfId="2" applyNumberFormat="1" applyFont="1" applyFill="1" applyBorder="1" applyAlignment="1">
      <alignment horizontal="center" vertical="center"/>
    </xf>
    <xf numFmtId="176" fontId="4" fillId="0" borderId="28" xfId="1" applyNumberFormat="1" applyFont="1" applyFill="1" applyBorder="1" applyAlignment="1">
      <alignment horizontal="distributed" vertical="top"/>
    </xf>
    <xf numFmtId="176" fontId="4" fillId="0" borderId="35" xfId="1" applyNumberFormat="1" applyFont="1" applyFill="1" applyBorder="1" applyAlignment="1">
      <alignment horizontal="distributed" vertical="center" wrapText="1"/>
    </xf>
    <xf numFmtId="176" fontId="4" fillId="0" borderId="28" xfId="1" applyNumberFormat="1" applyFont="1" applyFill="1" applyBorder="1" applyAlignment="1">
      <alignment horizontal="distributed" vertical="center" wrapText="1"/>
    </xf>
    <xf numFmtId="176" fontId="4" fillId="0" borderId="37" xfId="1" applyNumberFormat="1" applyFont="1" applyFill="1" applyBorder="1" applyAlignment="1">
      <alignment horizontal="distributed" vertical="center"/>
    </xf>
    <xf numFmtId="176" fontId="4" fillId="0" borderId="33" xfId="1" applyNumberFormat="1" applyFont="1" applyFill="1" applyBorder="1" applyAlignment="1">
      <alignment horizontal="distributed" vertical="center"/>
    </xf>
    <xf numFmtId="177" fontId="4" fillId="0" borderId="23" xfId="1" applyNumberFormat="1" applyFont="1" applyFill="1" applyBorder="1" applyAlignment="1">
      <alignment horizontal="center" vertical="center"/>
    </xf>
    <xf numFmtId="177" fontId="4" fillId="0" borderId="16" xfId="1" applyNumberFormat="1" applyFont="1" applyFill="1" applyBorder="1" applyAlignment="1">
      <alignment horizontal="center" vertical="center"/>
    </xf>
    <xf numFmtId="177" fontId="4" fillId="0" borderId="24" xfId="1" applyNumberFormat="1" applyFont="1" applyFill="1" applyBorder="1" applyAlignment="1">
      <alignment horizontal="center" vertical="center"/>
    </xf>
    <xf numFmtId="177" fontId="4" fillId="0" borderId="31" xfId="1" applyNumberFormat="1" applyFont="1" applyFill="1" applyBorder="1" applyAlignment="1">
      <alignment horizontal="center" vertical="center"/>
    </xf>
    <xf numFmtId="177" fontId="4" fillId="0" borderId="30" xfId="1" applyNumberFormat="1" applyFont="1" applyFill="1" applyBorder="1" applyAlignment="1">
      <alignment horizontal="center" vertical="center"/>
    </xf>
    <xf numFmtId="177" fontId="4" fillId="0" borderId="23" xfId="2" applyNumberFormat="1" applyFont="1" applyFill="1" applyBorder="1" applyAlignment="1">
      <alignment horizontal="center" vertical="center"/>
    </xf>
    <xf numFmtId="177" fontId="4" fillId="0" borderId="16" xfId="2" applyNumberFormat="1" applyFont="1" applyFill="1" applyBorder="1" applyAlignment="1">
      <alignment horizontal="center" vertical="center"/>
    </xf>
    <xf numFmtId="177" fontId="4" fillId="0" borderId="26" xfId="2" applyNumberFormat="1" applyFont="1" applyFill="1" applyBorder="1" applyAlignment="1">
      <alignment horizontal="center" vertical="center"/>
    </xf>
    <xf numFmtId="177" fontId="4" fillId="0" borderId="31" xfId="2" applyNumberFormat="1" applyFont="1" applyFill="1" applyBorder="1" applyAlignment="1">
      <alignment horizontal="center" vertical="center"/>
    </xf>
    <xf numFmtId="177" fontId="4" fillId="0" borderId="29" xfId="2" applyNumberFormat="1" applyFont="1" applyFill="1" applyBorder="1" applyAlignment="1">
      <alignment horizontal="center" vertical="center"/>
    </xf>
    <xf numFmtId="177" fontId="4" fillId="0" borderId="34" xfId="2" applyNumberFormat="1" applyFont="1" applyFill="1" applyBorder="1" applyAlignment="1">
      <alignment horizontal="center" vertical="center"/>
    </xf>
    <xf numFmtId="176" fontId="4" fillId="0" borderId="22" xfId="2" applyNumberFormat="1" applyFont="1" applyFill="1" applyBorder="1" applyAlignment="1">
      <alignment horizontal="right" vertical="center"/>
    </xf>
    <xf numFmtId="176" fontId="4" fillId="0" borderId="0" xfId="2" applyNumberFormat="1" applyFont="1" applyFill="1" applyAlignment="1">
      <alignment horizontal="right" vertical="center"/>
    </xf>
    <xf numFmtId="176" fontId="8" fillId="0" borderId="6" xfId="1" applyNumberFormat="1" applyFont="1" applyFill="1" applyBorder="1" applyAlignment="1">
      <alignment horizontal="distributed" vertical="center" wrapText="1"/>
    </xf>
    <xf numFmtId="176" fontId="8" fillId="0" borderId="4" xfId="1" applyNumberFormat="1" applyFont="1" applyFill="1" applyBorder="1" applyAlignment="1">
      <alignment horizontal="distributed" vertical="center" wrapText="1"/>
    </xf>
    <xf numFmtId="176" fontId="8" fillId="0" borderId="7" xfId="1" applyNumberFormat="1" applyFont="1" applyFill="1" applyBorder="1" applyAlignment="1">
      <alignment horizontal="distributed" vertical="center" wrapText="1"/>
    </xf>
    <xf numFmtId="176" fontId="1" fillId="0" borderId="16" xfId="1" applyNumberFormat="1" applyFont="1" applyFill="1" applyBorder="1" applyAlignment="1">
      <alignment horizontal="right"/>
    </xf>
    <xf numFmtId="176" fontId="1" fillId="0" borderId="26" xfId="1" applyNumberFormat="1" applyFont="1" applyFill="1" applyBorder="1" applyAlignment="1">
      <alignment horizontal="right"/>
    </xf>
    <xf numFmtId="176" fontId="4" fillId="0" borderId="25" xfId="1" applyNumberFormat="1" applyFont="1" applyFill="1" applyBorder="1" applyAlignment="1">
      <alignment horizontal="distributed" vertical="center"/>
    </xf>
    <xf numFmtId="176" fontId="8" fillId="0" borderId="3" xfId="1" applyNumberFormat="1" applyFont="1" applyFill="1" applyBorder="1" applyAlignment="1">
      <alignment horizontal="distributed" vertical="center"/>
    </xf>
    <xf numFmtId="176" fontId="8" fillId="0" borderId="4" xfId="1" applyNumberFormat="1" applyFont="1" applyFill="1" applyBorder="1" applyAlignment="1">
      <alignment horizontal="distributed" vertical="center"/>
    </xf>
    <xf numFmtId="176" fontId="8" fillId="0" borderId="5" xfId="1" applyNumberFormat="1" applyFont="1" applyFill="1" applyBorder="1" applyAlignment="1">
      <alignment horizontal="distributed" vertical="center"/>
    </xf>
    <xf numFmtId="176" fontId="8" fillId="0" borderId="6" xfId="1" applyNumberFormat="1" applyFont="1" applyFill="1" applyBorder="1" applyAlignment="1">
      <alignment horizontal="distributed" vertical="center"/>
    </xf>
    <xf numFmtId="176" fontId="8" fillId="0" borderId="5" xfId="1" applyNumberFormat="1" applyFont="1" applyFill="1" applyBorder="1" applyAlignment="1">
      <alignment horizontal="distributed" vertical="center" wrapText="1"/>
    </xf>
    <xf numFmtId="176" fontId="8" fillId="0" borderId="19" xfId="1" applyNumberFormat="1" applyFont="1" applyFill="1" applyBorder="1" applyAlignment="1">
      <alignment horizontal="distributed" vertical="center" wrapText="1"/>
    </xf>
    <xf numFmtId="176" fontId="8" fillId="0" borderId="20" xfId="1" applyNumberFormat="1" applyFont="1" applyFill="1" applyBorder="1" applyAlignment="1">
      <alignment horizontal="distributed" vertical="center"/>
    </xf>
    <xf numFmtId="176" fontId="4" fillId="0" borderId="0" xfId="1" applyNumberFormat="1" applyFont="1" applyFill="1" applyAlignment="1">
      <alignment horizontal="distributed"/>
    </xf>
    <xf numFmtId="176" fontId="8" fillId="0" borderId="7" xfId="1" applyNumberFormat="1" applyFont="1" applyFill="1" applyBorder="1" applyAlignment="1">
      <alignment horizontal="distributed" vertical="center"/>
    </xf>
    <xf numFmtId="176" fontId="4" fillId="0" borderId="9" xfId="1" applyNumberFormat="1" applyFont="1" applyFill="1" applyBorder="1" applyAlignment="1">
      <alignment vertical="center"/>
    </xf>
    <xf numFmtId="176" fontId="9" fillId="0" borderId="13" xfId="2" applyNumberFormat="1" applyFont="1" applyFill="1" applyBorder="1" applyAlignment="1">
      <alignment vertical="center"/>
    </xf>
    <xf numFmtId="176" fontId="9" fillId="0" borderId="14" xfId="2" applyNumberFormat="1" applyFont="1" applyFill="1" applyBorder="1" applyAlignment="1">
      <alignment vertical="center"/>
    </xf>
    <xf numFmtId="176" fontId="4" fillId="0" borderId="14" xfId="2" applyNumberFormat="1" applyFont="1" applyFill="1" applyBorder="1" applyAlignment="1">
      <alignment vertical="center"/>
    </xf>
    <xf numFmtId="177" fontId="4" fillId="0" borderId="15" xfId="2" applyNumberFormat="1" applyFont="1" applyFill="1" applyBorder="1" applyAlignment="1">
      <alignment vertical="center"/>
    </xf>
    <xf numFmtId="177" fontId="4" fillId="0" borderId="14" xfId="2" applyNumberFormat="1" applyFont="1" applyFill="1" applyBorder="1" applyAlignment="1">
      <alignment vertical="center"/>
    </xf>
    <xf numFmtId="176" fontId="4" fillId="0" borderId="15" xfId="2" applyNumberFormat="1" applyFont="1" applyFill="1" applyBorder="1" applyAlignment="1">
      <alignment vertical="center"/>
    </xf>
    <xf numFmtId="176" fontId="9" fillId="0" borderId="10" xfId="1" quotePrefix="1" applyNumberFormat="1" applyFont="1" applyFill="1" applyBorder="1" applyAlignment="1">
      <alignment horizontal="left" vertical="center"/>
    </xf>
    <xf numFmtId="176" fontId="9" fillId="0" borderId="9" xfId="1" quotePrefix="1" applyNumberFormat="1" applyFont="1" applyFill="1" applyBorder="1" applyAlignment="1">
      <alignment horizontal="left" vertical="center"/>
    </xf>
    <xf numFmtId="176" fontId="9" fillId="0" borderId="8" xfId="2" applyNumberFormat="1" applyFont="1" applyFill="1" applyBorder="1" applyAlignment="1">
      <alignment vertical="center"/>
    </xf>
    <xf numFmtId="176" fontId="9" fillId="0" borderId="9" xfId="2" applyNumberFormat="1" applyFont="1" applyFill="1" applyBorder="1" applyAlignment="1">
      <alignment vertical="center"/>
    </xf>
    <xf numFmtId="176" fontId="4" fillId="0" borderId="9" xfId="2" applyNumberFormat="1" applyFont="1" applyFill="1" applyBorder="1" applyAlignment="1">
      <alignment vertical="center"/>
    </xf>
    <xf numFmtId="177" fontId="4" fillId="0" borderId="10" xfId="2" applyNumberFormat="1" applyFont="1" applyFill="1" applyBorder="1" applyAlignment="1">
      <alignment vertical="center"/>
    </xf>
    <xf numFmtId="177" fontId="4" fillId="0" borderId="9" xfId="2" applyNumberFormat="1" applyFont="1" applyFill="1" applyBorder="1" applyAlignment="1">
      <alignment vertical="center"/>
    </xf>
    <xf numFmtId="176" fontId="4" fillId="0" borderId="10" xfId="2" applyNumberFormat="1" applyFont="1" applyFill="1" applyBorder="1" applyAlignment="1">
      <alignment vertical="center"/>
    </xf>
    <xf numFmtId="0" fontId="14" fillId="0" borderId="46" xfId="3" applyFont="1" applyFill="1" applyBorder="1" applyAlignment="1">
      <alignment horizontal="distributed" vertical="center"/>
    </xf>
    <xf numFmtId="0" fontId="14" fillId="0" borderId="47" xfId="3" applyFont="1" applyFill="1" applyBorder="1" applyAlignment="1">
      <alignment horizontal="distributed" vertical="center"/>
    </xf>
    <xf numFmtId="176" fontId="14" fillId="0" borderId="48" xfId="3" quotePrefix="1" applyNumberFormat="1" applyFont="1" applyFill="1" applyBorder="1">
      <alignment vertical="center"/>
    </xf>
    <xf numFmtId="0" fontId="14" fillId="0" borderId="47" xfId="3" applyFont="1" applyFill="1" applyBorder="1">
      <alignment vertical="center"/>
    </xf>
    <xf numFmtId="176" fontId="14" fillId="0" borderId="48" xfId="3" applyNumberFormat="1" applyFont="1" applyFill="1" applyBorder="1" applyAlignment="1">
      <alignment horizontal="right" vertical="center"/>
    </xf>
    <xf numFmtId="0" fontId="14" fillId="0" borderId="62" xfId="3" applyFont="1" applyFill="1" applyBorder="1" applyAlignment="1">
      <alignment horizontal="right" vertical="center"/>
    </xf>
    <xf numFmtId="0" fontId="19" fillId="0" borderId="28" xfId="3" applyFont="1" applyFill="1" applyBorder="1" applyAlignment="1">
      <alignment horizontal="distributed" vertical="center"/>
    </xf>
    <xf numFmtId="0" fontId="19" fillId="0" borderId="30" xfId="3" applyFont="1" applyFill="1" applyBorder="1" applyAlignment="1">
      <alignment horizontal="distributed" vertical="center"/>
    </xf>
    <xf numFmtId="176" fontId="14" fillId="0" borderId="101" xfId="3" quotePrefix="1" applyNumberFormat="1" applyFont="1" applyFill="1" applyBorder="1" applyAlignment="1">
      <alignment horizontal="right" vertical="center"/>
    </xf>
    <xf numFmtId="176" fontId="14" fillId="0" borderId="102" xfId="3" quotePrefix="1" applyNumberFormat="1" applyFont="1" applyFill="1" applyBorder="1" applyAlignment="1">
      <alignment horizontal="right" vertical="center"/>
    </xf>
    <xf numFmtId="176" fontId="14" fillId="0" borderId="103" xfId="3" quotePrefix="1" applyNumberFormat="1" applyFont="1" applyFill="1" applyBorder="1" applyAlignment="1">
      <alignment horizontal="right" vertical="center"/>
    </xf>
    <xf numFmtId="0" fontId="14" fillId="0" borderId="35" xfId="3" applyFont="1" applyFill="1" applyBorder="1" applyAlignment="1">
      <alignment horizontal="distributed" vertical="center"/>
    </xf>
    <xf numFmtId="0" fontId="14" fillId="0" borderId="24" xfId="3" applyFont="1" applyFill="1" applyBorder="1" applyAlignment="1">
      <alignment horizontal="distributed" vertical="center"/>
    </xf>
    <xf numFmtId="176" fontId="14" fillId="0" borderId="96" xfId="3" quotePrefix="1" applyNumberFormat="1" applyFont="1" applyFill="1" applyBorder="1">
      <alignment vertical="center"/>
    </xf>
    <xf numFmtId="0" fontId="14" fillId="0" borderId="97" xfId="3" applyFont="1" applyFill="1" applyBorder="1">
      <alignment vertical="center"/>
    </xf>
    <xf numFmtId="176" fontId="14" fillId="0" borderId="96" xfId="3" applyNumberFormat="1" applyFont="1" applyFill="1" applyBorder="1" applyAlignment="1">
      <alignment horizontal="right" vertical="center"/>
    </xf>
    <xf numFmtId="0" fontId="14" fillId="0" borderId="99" xfId="3" applyFont="1" applyFill="1" applyBorder="1" applyAlignment="1">
      <alignment horizontal="right" vertical="center"/>
    </xf>
    <xf numFmtId="176" fontId="14" fillId="0" borderId="96" xfId="3" quotePrefix="1" applyNumberFormat="1" applyFont="1" applyFill="1" applyBorder="1" applyAlignment="1">
      <alignment horizontal="right" vertical="center"/>
    </xf>
    <xf numFmtId="176" fontId="14" fillId="0" borderId="97" xfId="3" quotePrefix="1" applyNumberFormat="1" applyFont="1" applyFill="1" applyBorder="1" applyAlignment="1">
      <alignment horizontal="right" vertical="center"/>
    </xf>
    <xf numFmtId="176" fontId="14" fillId="0" borderId="99" xfId="3" quotePrefix="1" applyNumberFormat="1" applyFont="1" applyFill="1" applyBorder="1" applyAlignment="1">
      <alignment horizontal="right" vertical="center"/>
    </xf>
    <xf numFmtId="0" fontId="14" fillId="0" borderId="28" xfId="3" applyFont="1" applyFill="1" applyBorder="1" applyAlignment="1">
      <alignment horizontal="distributed" vertical="center"/>
    </xf>
    <xf numFmtId="0" fontId="14" fillId="0" borderId="30" xfId="3" applyFont="1" applyFill="1" applyBorder="1" applyAlignment="1">
      <alignment horizontal="distributed" vertical="center"/>
    </xf>
    <xf numFmtId="176" fontId="14" fillId="0" borderId="31" xfId="3" quotePrefix="1" applyNumberFormat="1" applyFont="1" applyFill="1" applyBorder="1">
      <alignment vertical="center"/>
    </xf>
    <xf numFmtId="0" fontId="14" fillId="0" borderId="30" xfId="3" applyFont="1" applyFill="1" applyBorder="1">
      <alignment vertical="center"/>
    </xf>
    <xf numFmtId="0" fontId="14" fillId="0" borderId="34" xfId="3" applyFont="1" applyFill="1" applyBorder="1">
      <alignment vertical="center"/>
    </xf>
    <xf numFmtId="0" fontId="14" fillId="0" borderId="99" xfId="3" applyFont="1" applyFill="1" applyBorder="1">
      <alignment vertical="center"/>
    </xf>
    <xf numFmtId="0" fontId="14" fillId="0" borderId="33" xfId="3" applyFont="1" applyFill="1" applyBorder="1" applyAlignment="1">
      <alignment horizontal="distributed" vertical="center"/>
    </xf>
    <xf numFmtId="176" fontId="14" fillId="0" borderId="101" xfId="3" quotePrefix="1" applyNumberFormat="1" applyFont="1" applyFill="1" applyBorder="1">
      <alignment vertical="center"/>
    </xf>
    <xf numFmtId="0" fontId="14" fillId="0" borderId="102" xfId="3" applyFont="1" applyFill="1" applyBorder="1">
      <alignment vertical="center"/>
    </xf>
    <xf numFmtId="0" fontId="14" fillId="0" borderId="103" xfId="3" applyFont="1" applyFill="1" applyBorder="1">
      <alignment vertical="center"/>
    </xf>
    <xf numFmtId="0" fontId="14" fillId="0" borderId="37" xfId="3" applyFont="1" applyFill="1" applyBorder="1" applyAlignment="1">
      <alignment horizontal="distributed" vertical="center"/>
    </xf>
    <xf numFmtId="0" fontId="1" fillId="0" borderId="35" xfId="3" applyFont="1" applyFill="1" applyBorder="1" applyAlignment="1">
      <alignment horizontal="distributed" vertical="center"/>
    </xf>
    <xf numFmtId="0" fontId="1" fillId="0" borderId="24" xfId="3" applyFont="1" applyFill="1" applyBorder="1" applyAlignment="1">
      <alignment horizontal="distributed" vertical="center"/>
    </xf>
    <xf numFmtId="0" fontId="1" fillId="0" borderId="46" xfId="3" applyFont="1" applyFill="1" applyBorder="1" applyAlignment="1">
      <alignment horizontal="distributed" vertical="center"/>
    </xf>
    <xf numFmtId="0" fontId="1" fillId="0" borderId="47" xfId="3" applyFont="1" applyFill="1" applyBorder="1" applyAlignment="1">
      <alignment horizontal="distributed" vertical="center"/>
    </xf>
    <xf numFmtId="176" fontId="14" fillId="0" borderId="69" xfId="3" applyNumberFormat="1" applyFont="1" applyFill="1" applyBorder="1">
      <alignment vertical="center"/>
    </xf>
    <xf numFmtId="0" fontId="14" fillId="0" borderId="104" xfId="3" applyFont="1" applyFill="1" applyBorder="1">
      <alignment vertical="center"/>
    </xf>
    <xf numFmtId="178" fontId="25" fillId="0" borderId="69" xfId="3" applyNumberFormat="1" applyFont="1" applyFill="1" applyBorder="1">
      <alignment vertical="center"/>
    </xf>
    <xf numFmtId="0" fontId="25" fillId="0" borderId="104" xfId="3" applyFont="1" applyFill="1" applyBorder="1">
      <alignment vertical="center"/>
    </xf>
    <xf numFmtId="178" fontId="14" fillId="0" borderId="69" xfId="3" applyNumberFormat="1" applyFont="1" applyFill="1" applyBorder="1" applyAlignment="1">
      <alignment horizontal="right" vertical="center"/>
    </xf>
    <xf numFmtId="0" fontId="14" fillId="0" borderId="104" xfId="3" applyFont="1" applyFill="1" applyBorder="1" applyAlignment="1">
      <alignment horizontal="right" vertical="center"/>
    </xf>
    <xf numFmtId="176" fontId="14" fillId="0" borderId="23" xfId="3" applyNumberFormat="1" applyFont="1" applyFill="1" applyBorder="1">
      <alignment vertical="center"/>
    </xf>
    <xf numFmtId="0" fontId="14" fillId="0" borderId="16" xfId="3" applyFont="1" applyFill="1" applyBorder="1">
      <alignment vertical="center"/>
    </xf>
    <xf numFmtId="0" fontId="14" fillId="0" borderId="24" xfId="3" applyFont="1" applyFill="1" applyBorder="1">
      <alignment vertical="center"/>
    </xf>
    <xf numFmtId="0" fontId="14" fillId="0" borderId="48" xfId="3" applyFont="1" applyFill="1" applyBorder="1">
      <alignment vertical="center"/>
    </xf>
    <xf numFmtId="0" fontId="14" fillId="0" borderId="1" xfId="3" applyFont="1" applyFill="1" applyBorder="1">
      <alignment vertical="center"/>
    </xf>
    <xf numFmtId="178" fontId="25" fillId="0" borderId="100" xfId="3" applyNumberFormat="1" applyFont="1" applyFill="1" applyBorder="1">
      <alignment vertical="center"/>
    </xf>
    <xf numFmtId="0" fontId="25" fillId="0" borderId="105" xfId="3" applyFont="1" applyFill="1" applyBorder="1">
      <alignment vertical="center"/>
    </xf>
    <xf numFmtId="176" fontId="14" fillId="0" borderId="10" xfId="3" applyNumberFormat="1" applyFont="1" applyFill="1" applyBorder="1">
      <alignment vertical="center"/>
    </xf>
    <xf numFmtId="0" fontId="14" fillId="0" borderId="9" xfId="3" applyFont="1" applyFill="1" applyBorder="1">
      <alignment vertical="center"/>
    </xf>
    <xf numFmtId="0" fontId="14" fillId="0" borderId="11" xfId="3" applyFont="1" applyFill="1" applyBorder="1">
      <alignment vertical="center"/>
    </xf>
    <xf numFmtId="0" fontId="13" fillId="0" borderId="31" xfId="3" applyFont="1" applyFill="1" applyBorder="1" applyAlignment="1">
      <alignment horizontal="distributed" vertical="center"/>
    </xf>
    <xf numFmtId="0" fontId="14" fillId="0" borderId="34" xfId="3" applyFont="1" applyFill="1" applyBorder="1" applyAlignment="1">
      <alignment horizontal="distributed" vertical="center"/>
    </xf>
    <xf numFmtId="0" fontId="14" fillId="0" borderId="8" xfId="3" applyFont="1" applyFill="1" applyBorder="1" applyAlignment="1">
      <alignment horizontal="distributed" vertical="center"/>
    </xf>
    <xf numFmtId="0" fontId="14" fillId="0" borderId="11" xfId="3" applyFont="1" applyFill="1" applyBorder="1" applyAlignment="1">
      <alignment horizontal="distributed" vertical="center"/>
    </xf>
    <xf numFmtId="0" fontId="9" fillId="0" borderId="93" xfId="3" applyFont="1" applyFill="1" applyBorder="1" applyAlignment="1">
      <alignment horizontal="distributed" vertical="center" wrapText="1" justifyLastLine="1"/>
    </xf>
    <xf numFmtId="0" fontId="9" fillId="0" borderId="94" xfId="3" applyFont="1" applyFill="1" applyBorder="1" applyAlignment="1">
      <alignment horizontal="distributed" vertical="center" wrapText="1" justifyLastLine="1"/>
    </xf>
    <xf numFmtId="0" fontId="9" fillId="0" borderId="95" xfId="3" applyFont="1" applyFill="1" applyBorder="1" applyAlignment="1">
      <alignment horizontal="distributed" vertical="center" wrapText="1" justifyLastLine="1"/>
    </xf>
    <xf numFmtId="0" fontId="14" fillId="0" borderId="16" xfId="3" applyFont="1" applyFill="1" applyBorder="1" applyAlignment="1">
      <alignment horizontal="distributed" vertical="center"/>
    </xf>
    <xf numFmtId="0" fontId="14" fillId="0" borderId="29" xfId="3" applyFont="1" applyFill="1" applyBorder="1" applyAlignment="1">
      <alignment horizontal="distributed" vertical="center"/>
    </xf>
    <xf numFmtId="0" fontId="14" fillId="0" borderId="23" xfId="3" applyFont="1" applyFill="1" applyBorder="1" applyAlignment="1">
      <alignment horizontal="center" vertical="center"/>
    </xf>
    <xf numFmtId="0" fontId="14" fillId="0" borderId="24" xfId="3" applyFont="1" applyFill="1" applyBorder="1" applyAlignment="1">
      <alignment horizontal="center" vertical="center"/>
    </xf>
    <xf numFmtId="0" fontId="14" fillId="0" borderId="31" xfId="3" applyFont="1" applyFill="1" applyBorder="1" applyAlignment="1">
      <alignment horizontal="center" vertical="center"/>
    </xf>
    <xf numFmtId="0" fontId="14" fillId="0" borderId="30" xfId="3" applyFont="1" applyFill="1" applyBorder="1" applyAlignment="1">
      <alignment horizontal="center" vertical="center"/>
    </xf>
    <xf numFmtId="0" fontId="13" fillId="0" borderId="69" xfId="3" applyFont="1" applyFill="1" applyBorder="1" applyAlignment="1">
      <alignment horizontal="distributed" vertical="center"/>
    </xf>
    <xf numFmtId="0" fontId="14" fillId="0" borderId="72" xfId="3" applyFont="1" applyFill="1" applyBorder="1" applyAlignment="1">
      <alignment horizontal="distributed" vertical="center"/>
    </xf>
    <xf numFmtId="0" fontId="13" fillId="0" borderId="23" xfId="3" applyFont="1" applyFill="1" applyBorder="1" applyAlignment="1">
      <alignment horizontal="distributed" vertical="center"/>
    </xf>
    <xf numFmtId="0" fontId="14" fillId="0" borderId="26" xfId="3" applyFont="1" applyFill="1" applyBorder="1" applyAlignment="1">
      <alignment horizontal="distributed" vertical="center"/>
    </xf>
    <xf numFmtId="0" fontId="14" fillId="0" borderId="59" xfId="3" applyFont="1" applyFill="1" applyBorder="1" applyAlignment="1">
      <alignment horizontal="distributed" vertical="center"/>
    </xf>
    <xf numFmtId="0" fontId="14" fillId="0" borderId="9" xfId="3" applyFont="1" applyFill="1" applyBorder="1" applyAlignment="1">
      <alignment horizontal="distributed" vertical="center"/>
    </xf>
    <xf numFmtId="0" fontId="14" fillId="0" borderId="10" xfId="3" applyFont="1" applyFill="1" applyBorder="1" applyAlignment="1">
      <alignment horizontal="distributed" vertical="center"/>
    </xf>
    <xf numFmtId="0" fontId="14" fillId="0" borderId="10" xfId="3" applyFont="1" applyFill="1" applyBorder="1" applyAlignment="1">
      <alignment horizontal="center" vertical="center"/>
    </xf>
    <xf numFmtId="0" fontId="14" fillId="0" borderId="9" xfId="3" applyFont="1" applyFill="1" applyBorder="1" applyAlignment="1">
      <alignment horizontal="center" vertical="center"/>
    </xf>
    <xf numFmtId="0" fontId="14" fillId="0" borderId="12" xfId="3" applyFont="1" applyFill="1" applyBorder="1" applyAlignment="1">
      <alignment horizontal="center" vertical="center"/>
    </xf>
    <xf numFmtId="180" fontId="14" fillId="0" borderId="88" xfId="3" applyNumberFormat="1" applyFont="1" applyFill="1" applyBorder="1">
      <alignment vertical="center"/>
    </xf>
    <xf numFmtId="180" fontId="14" fillId="0" borderId="89" xfId="3" applyNumberFormat="1" applyFont="1" applyFill="1" applyBorder="1">
      <alignment vertical="center"/>
    </xf>
    <xf numFmtId="180" fontId="14" fillId="0" borderId="90" xfId="3" applyNumberFormat="1" applyFont="1" applyFill="1" applyBorder="1">
      <alignment vertical="center"/>
    </xf>
    <xf numFmtId="180" fontId="14" fillId="0" borderId="91" xfId="3" applyNumberFormat="1" applyFont="1" applyFill="1" applyBorder="1">
      <alignment vertical="center"/>
    </xf>
    <xf numFmtId="180" fontId="14" fillId="0" borderId="92" xfId="3" applyNumberFormat="1" applyFont="1" applyFill="1" applyBorder="1">
      <alignment vertical="center"/>
    </xf>
    <xf numFmtId="176" fontId="14" fillId="0" borderId="11" xfId="3" applyNumberFormat="1" applyFont="1" applyFill="1" applyBorder="1">
      <alignment vertical="center"/>
    </xf>
    <xf numFmtId="178" fontId="14" fillId="0" borderId="10" xfId="3" applyNumberFormat="1" applyFont="1" applyFill="1" applyBorder="1" applyAlignment="1">
      <alignment horizontal="right" vertical="center"/>
    </xf>
    <xf numFmtId="178" fontId="14" fillId="0" borderId="12" xfId="3" applyNumberFormat="1" applyFont="1" applyFill="1" applyBorder="1" applyAlignment="1">
      <alignment horizontal="right" vertical="center"/>
    </xf>
    <xf numFmtId="0" fontId="9" fillId="0" borderId="59" xfId="3" applyFont="1" applyFill="1" applyBorder="1" applyAlignment="1">
      <alignment horizontal="distributed" vertical="center" justifyLastLine="1"/>
    </xf>
    <xf numFmtId="0" fontId="9" fillId="0" borderId="9" xfId="3" applyFont="1" applyFill="1" applyBorder="1" applyAlignment="1">
      <alignment horizontal="distributed" vertical="center" justifyLastLine="1"/>
    </xf>
    <xf numFmtId="0" fontId="9" fillId="0" borderId="12" xfId="3" applyFont="1" applyFill="1" applyBorder="1" applyAlignment="1">
      <alignment horizontal="distributed" vertical="center" justifyLastLine="1"/>
    </xf>
    <xf numFmtId="176" fontId="14" fillId="0" borderId="31" xfId="3" applyNumberFormat="1" applyFont="1" applyFill="1" applyBorder="1">
      <alignment vertical="center"/>
    </xf>
    <xf numFmtId="0" fontId="14" fillId="0" borderId="29" xfId="3" applyFont="1" applyFill="1" applyBorder="1">
      <alignment vertical="center"/>
    </xf>
    <xf numFmtId="0" fontId="18" fillId="0" borderId="3" xfId="3" applyFont="1" applyFill="1" applyBorder="1" applyAlignment="1">
      <alignment horizontal="center" vertical="center"/>
    </xf>
    <xf numFmtId="0" fontId="14" fillId="0" borderId="4" xfId="3" applyFont="1" applyFill="1" applyBorder="1" applyAlignment="1">
      <alignment horizontal="center" vertical="center"/>
    </xf>
    <xf numFmtId="0" fontId="14" fillId="0" borderId="19" xfId="3" applyFont="1" applyFill="1" applyBorder="1" applyAlignment="1">
      <alignment horizontal="center" vertical="center"/>
    </xf>
    <xf numFmtId="0" fontId="18" fillId="0" borderId="20" xfId="3" applyFont="1" applyFill="1" applyBorder="1" applyAlignment="1">
      <alignment horizontal="center" vertical="center"/>
    </xf>
    <xf numFmtId="0" fontId="18" fillId="0" borderId="4" xfId="3" applyFont="1" applyFill="1" applyBorder="1" applyAlignment="1">
      <alignment horizontal="center" vertical="center"/>
    </xf>
    <xf numFmtId="0" fontId="18" fillId="0" borderId="7" xfId="3" applyFont="1" applyFill="1" applyBorder="1" applyAlignment="1">
      <alignment horizontal="center" vertical="center"/>
    </xf>
    <xf numFmtId="0" fontId="13" fillId="0" borderId="10" xfId="3" applyFont="1" applyFill="1" applyBorder="1" applyAlignment="1">
      <alignment horizontal="distributed" vertical="center"/>
    </xf>
    <xf numFmtId="0" fontId="14" fillId="0" borderId="12" xfId="3" applyFont="1" applyFill="1" applyBorder="1" applyAlignment="1">
      <alignment horizontal="distributed" vertical="center"/>
    </xf>
    <xf numFmtId="0" fontId="14" fillId="0" borderId="8" xfId="1" applyFill="1" applyBorder="1" applyAlignment="1">
      <alignment horizontal="distributed" vertical="center" wrapText="1" shrinkToFit="1"/>
    </xf>
    <xf numFmtId="0" fontId="14" fillId="0" borderId="11" xfId="1" applyFill="1" applyBorder="1" applyAlignment="1">
      <alignment horizontal="distributed" vertical="center" wrapText="1" shrinkToFit="1"/>
    </xf>
    <xf numFmtId="176" fontId="14" fillId="0" borderId="22" xfId="1" applyNumberFormat="1" applyFill="1" applyBorder="1" applyAlignment="1">
      <alignment horizontal="right"/>
    </xf>
    <xf numFmtId="0" fontId="14" fillId="0" borderId="0" xfId="1" applyFill="1" applyAlignment="1">
      <alignment horizontal="right"/>
    </xf>
    <xf numFmtId="0" fontId="1" fillId="0" borderId="13" xfId="1" applyFont="1" applyFill="1" applyBorder="1" applyAlignment="1">
      <alignment horizontal="distributed" vertical="center" wrapText="1" shrinkToFit="1"/>
    </xf>
    <xf numFmtId="0" fontId="1" fillId="0" borderId="73" xfId="1" applyFont="1" applyFill="1" applyBorder="1" applyAlignment="1">
      <alignment horizontal="distributed" vertical="center" wrapText="1" shrinkToFit="1"/>
    </xf>
    <xf numFmtId="0" fontId="1" fillId="0" borderId="84" xfId="3" applyFont="1" applyFill="1" applyBorder="1" applyAlignment="1">
      <alignment horizontal="distributed" vertical="center"/>
    </xf>
    <xf numFmtId="0" fontId="14" fillId="0" borderId="14" xfId="3" applyFont="1" applyFill="1" applyBorder="1" applyAlignment="1">
      <alignment horizontal="distributed" vertical="center"/>
    </xf>
    <xf numFmtId="0" fontId="14" fillId="0" borderId="73" xfId="3" applyFont="1" applyFill="1" applyBorder="1" applyAlignment="1">
      <alignment horizontal="distributed" vertical="center"/>
    </xf>
    <xf numFmtId="176" fontId="14" fillId="0" borderId="15" xfId="3" applyNumberFormat="1" applyFont="1" applyFill="1" applyBorder="1">
      <alignment vertical="center"/>
    </xf>
    <xf numFmtId="0" fontId="14" fillId="0" borderId="73" xfId="3" applyFont="1" applyFill="1" applyBorder="1">
      <alignment vertical="center"/>
    </xf>
    <xf numFmtId="178" fontId="25" fillId="0" borderId="15" xfId="3" applyNumberFormat="1" applyFont="1" applyFill="1" applyBorder="1" applyAlignment="1">
      <alignment horizontal="right" vertical="center"/>
    </xf>
    <xf numFmtId="178" fontId="25" fillId="0" borderId="73" xfId="3" applyNumberFormat="1" applyFont="1" applyFill="1" applyBorder="1" applyAlignment="1">
      <alignment horizontal="right" vertical="center"/>
    </xf>
    <xf numFmtId="38" fontId="14" fillId="0" borderId="48" xfId="1" applyNumberFormat="1" applyFill="1" applyBorder="1"/>
    <xf numFmtId="38" fontId="14" fillId="0" borderId="1" xfId="1" applyNumberFormat="1" applyFill="1" applyBorder="1"/>
    <xf numFmtId="0" fontId="14" fillId="0" borderId="59" xfId="1" applyFill="1" applyBorder="1" applyAlignment="1">
      <alignment horizontal="distributed" vertical="center"/>
    </xf>
    <xf numFmtId="0" fontId="14" fillId="0" borderId="9" xfId="1" applyFill="1" applyBorder="1" applyAlignment="1">
      <alignment horizontal="distributed" vertical="center"/>
    </xf>
    <xf numFmtId="0" fontId="14" fillId="0" borderId="11" xfId="1" applyFill="1" applyBorder="1" applyAlignment="1">
      <alignment horizontal="distributed" vertical="center"/>
    </xf>
    <xf numFmtId="178" fontId="25" fillId="0" borderId="10" xfId="3" applyNumberFormat="1" applyFont="1" applyFill="1" applyBorder="1" applyAlignment="1">
      <alignment horizontal="right" vertical="center"/>
    </xf>
    <xf numFmtId="178" fontId="25" fillId="0" borderId="11" xfId="3" applyNumberFormat="1" applyFont="1" applyFill="1" applyBorder="1" applyAlignment="1">
      <alignment horizontal="right" vertical="center"/>
    </xf>
    <xf numFmtId="176" fontId="14" fillId="0" borderId="22" xfId="3" applyNumberFormat="1" applyFont="1" applyFill="1" applyBorder="1" applyAlignment="1">
      <alignment horizontal="right"/>
    </xf>
    <xf numFmtId="176" fontId="14" fillId="0" borderId="0" xfId="3" applyNumberFormat="1" applyFont="1" applyFill="1" applyAlignment="1">
      <alignment horizontal="right"/>
    </xf>
    <xf numFmtId="176" fontId="25" fillId="0" borderId="22" xfId="3" applyNumberFormat="1" applyFont="1" applyFill="1" applyBorder="1" applyAlignment="1">
      <alignment horizontal="right"/>
    </xf>
    <xf numFmtId="176" fontId="25" fillId="0" borderId="0" xfId="3" applyNumberFormat="1" applyFont="1" applyFill="1" applyAlignment="1">
      <alignment horizontal="right"/>
    </xf>
    <xf numFmtId="0" fontId="13" fillId="0" borderId="8" xfId="1" applyFont="1" applyFill="1" applyBorder="1" applyAlignment="1">
      <alignment horizontal="distributed" vertical="center" wrapText="1" shrinkToFit="1"/>
    </xf>
    <xf numFmtId="0" fontId="13" fillId="0" borderId="11" xfId="1" applyFont="1" applyFill="1" applyBorder="1" applyAlignment="1">
      <alignment horizontal="distributed" vertical="center" wrapText="1" shrinkToFit="1"/>
    </xf>
    <xf numFmtId="176" fontId="14" fillId="0" borderId="38" xfId="3" applyNumberFormat="1" applyFont="1" applyFill="1" applyBorder="1" applyAlignment="1">
      <alignment horizontal="center" vertical="center"/>
    </xf>
    <xf numFmtId="176" fontId="14" fillId="0" borderId="43" xfId="3" applyNumberFormat="1" applyFont="1" applyFill="1" applyBorder="1" applyAlignment="1">
      <alignment horizontal="center" vertical="center"/>
    </xf>
    <xf numFmtId="176" fontId="14" fillId="0" borderId="45" xfId="3" applyNumberFormat="1" applyFont="1" applyFill="1" applyBorder="1" applyAlignment="1">
      <alignment horizontal="center" vertical="center"/>
    </xf>
    <xf numFmtId="176" fontId="14" fillId="0" borderId="40" xfId="3" applyNumberFormat="1" applyFont="1" applyFill="1" applyBorder="1" applyAlignment="1">
      <alignment horizontal="center" vertical="center"/>
    </xf>
    <xf numFmtId="176" fontId="14" fillId="0" borderId="82" xfId="3" applyNumberFormat="1" applyFont="1" applyFill="1" applyBorder="1" applyAlignment="1">
      <alignment horizontal="center" vertical="center"/>
    </xf>
    <xf numFmtId="176" fontId="14" fillId="0" borderId="83" xfId="3" applyNumberFormat="1" applyFont="1" applyFill="1" applyBorder="1" applyAlignment="1">
      <alignment horizontal="center" vertical="center"/>
    </xf>
    <xf numFmtId="178" fontId="25" fillId="0" borderId="31" xfId="3" applyNumberFormat="1" applyFont="1" applyFill="1" applyBorder="1" applyAlignment="1">
      <alignment horizontal="right" vertical="center"/>
    </xf>
    <xf numFmtId="178" fontId="25" fillId="0" borderId="30" xfId="3" applyNumberFormat="1" applyFont="1" applyFill="1" applyBorder="1" applyAlignment="1">
      <alignment horizontal="right" vertical="center"/>
    </xf>
    <xf numFmtId="0" fontId="14" fillId="0" borderId="106" xfId="1" applyFill="1" applyBorder="1" applyAlignment="1">
      <alignment horizontal="center" vertical="center"/>
    </xf>
    <xf numFmtId="0" fontId="14" fillId="0" borderId="107" xfId="1" applyFill="1" applyBorder="1" applyAlignment="1">
      <alignment horizontal="center" vertical="center"/>
    </xf>
    <xf numFmtId="0" fontId="14" fillId="0" borderId="108" xfId="1" applyFill="1" applyBorder="1" applyAlignment="1">
      <alignment horizontal="center" vertical="center"/>
    </xf>
    <xf numFmtId="0" fontId="13" fillId="0" borderId="10" xfId="1" applyFont="1" applyFill="1" applyBorder="1" applyAlignment="1">
      <alignment vertical="center"/>
    </xf>
    <xf numFmtId="0" fontId="14" fillId="0" borderId="11" xfId="1" applyFill="1" applyBorder="1" applyAlignment="1">
      <alignment vertical="center"/>
    </xf>
    <xf numFmtId="0" fontId="21" fillId="0" borderId="8" xfId="1" applyFont="1" applyFill="1" applyBorder="1" applyAlignment="1">
      <alignment horizontal="distributed" vertical="center" wrapText="1" shrinkToFit="1"/>
    </xf>
    <xf numFmtId="0" fontId="21" fillId="0" borderId="11" xfId="1" applyFont="1" applyFill="1" applyBorder="1" applyAlignment="1">
      <alignment horizontal="distributed" vertical="center" wrapText="1" shrinkToFit="1"/>
    </xf>
    <xf numFmtId="0" fontId="14" fillId="0" borderId="10" xfId="1" applyFill="1" applyBorder="1" applyAlignment="1">
      <alignment vertical="center"/>
    </xf>
    <xf numFmtId="0" fontId="13" fillId="0" borderId="23" xfId="1" applyFont="1" applyFill="1" applyBorder="1" applyAlignment="1">
      <alignment horizontal="right"/>
    </xf>
    <xf numFmtId="0" fontId="14" fillId="0" borderId="24" xfId="1" applyFill="1" applyBorder="1" applyAlignment="1">
      <alignment horizontal="right"/>
    </xf>
    <xf numFmtId="0" fontId="13" fillId="0" borderId="24" xfId="1" applyFont="1" applyFill="1" applyBorder="1" applyAlignment="1">
      <alignment horizontal="right"/>
    </xf>
    <xf numFmtId="0" fontId="14" fillId="0" borderId="28" xfId="1" applyFill="1" applyBorder="1" applyAlignment="1">
      <alignment horizontal="distributed" vertical="center" wrapText="1" shrinkToFit="1"/>
    </xf>
    <xf numFmtId="0" fontId="14" fillId="0" borderId="30" xfId="1" applyFill="1" applyBorder="1" applyAlignment="1">
      <alignment horizontal="distributed" vertical="center" wrapText="1" shrinkToFit="1"/>
    </xf>
    <xf numFmtId="0" fontId="14" fillId="0" borderId="33" xfId="1" applyFill="1" applyBorder="1" applyAlignment="1">
      <alignment horizontal="distributed" vertical="center"/>
    </xf>
    <xf numFmtId="0" fontId="14" fillId="0" borderId="29" xfId="1" applyFill="1" applyBorder="1" applyAlignment="1">
      <alignment horizontal="distributed" vertical="center"/>
    </xf>
    <xf numFmtId="0" fontId="14" fillId="0" borderId="30" xfId="1" applyFill="1" applyBorder="1" applyAlignment="1">
      <alignment horizontal="distributed" vertical="center"/>
    </xf>
    <xf numFmtId="176" fontId="14" fillId="0" borderId="30" xfId="3" applyNumberFormat="1" applyFont="1" applyFill="1" applyBorder="1">
      <alignment vertical="center"/>
    </xf>
    <xf numFmtId="0" fontId="16" fillId="0" borderId="1" xfId="1" applyFont="1" applyFill="1" applyBorder="1" applyAlignment="1">
      <alignment horizontal="center"/>
    </xf>
    <xf numFmtId="0" fontId="14" fillId="0" borderId="1" xfId="1" applyFill="1" applyBorder="1" applyAlignment="1">
      <alignment horizontal="center"/>
    </xf>
    <xf numFmtId="0" fontId="18" fillId="0" borderId="3" xfId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/>
    </xf>
    <xf numFmtId="0" fontId="18" fillId="0" borderId="19" xfId="1" applyFont="1" applyFill="1" applyBorder="1" applyAlignment="1">
      <alignment horizontal="center" vertical="center"/>
    </xf>
    <xf numFmtId="0" fontId="18" fillId="0" borderId="20" xfId="1" applyFont="1" applyFill="1" applyBorder="1" applyAlignment="1">
      <alignment horizontal="center" vertical="center"/>
    </xf>
    <xf numFmtId="0" fontId="14" fillId="0" borderId="4" xfId="1" applyFill="1" applyBorder="1" applyAlignment="1">
      <alignment horizontal="center" vertical="center"/>
    </xf>
    <xf numFmtId="0" fontId="14" fillId="0" borderId="7" xfId="1" applyFill="1" applyBorder="1" applyAlignment="1">
      <alignment horizontal="center" vertical="center"/>
    </xf>
    <xf numFmtId="0" fontId="14" fillId="0" borderId="8" xfId="1" applyFill="1" applyBorder="1" applyAlignment="1">
      <alignment horizontal="distributed" vertical="center"/>
    </xf>
    <xf numFmtId="0" fontId="14" fillId="0" borderId="10" xfId="1" applyFill="1" applyBorder="1" applyAlignment="1">
      <alignment horizontal="distributed" vertical="center"/>
    </xf>
  </cellXfs>
  <cellStyles count="4">
    <cellStyle name="標準" xfId="0" builtinId="0"/>
    <cellStyle name="標準 2" xfId="1"/>
    <cellStyle name="標準 3" xfId="2"/>
    <cellStyle name="標準 3 2" xfId="3"/>
  </cellStyles>
  <dxfs count="4"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calcChain" Target="calcChain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759D1E88-0663-415E-8ADD-A420F0F9F7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06880" y="125730"/>
          <a:ext cx="6305552" cy="43253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theme="5"/>
    <pageSetUpPr fitToPage="1"/>
  </sheetPr>
  <dimension ref="A1:AN58"/>
  <sheetViews>
    <sheetView tabSelected="1" zoomScale="85" zoomScaleNormal="85" zoomScaleSheetLayoutView="100" workbookViewId="0">
      <selection activeCell="B2" sqref="B2:E2"/>
    </sheetView>
  </sheetViews>
  <sheetFormatPr defaultColWidth="7.875" defaultRowHeight="12.75" x14ac:dyDescent="0.15"/>
  <cols>
    <col min="1" max="1" width="1.75" style="65" customWidth="1"/>
    <col min="2" max="2" width="2.875" style="65" customWidth="1"/>
    <col min="3" max="3" width="1.25" style="65" customWidth="1"/>
    <col min="4" max="4" width="10.5" style="65" customWidth="1"/>
    <col min="5" max="5" width="5.125" style="65" customWidth="1"/>
    <col min="6" max="6" width="3.375" style="65" customWidth="1"/>
    <col min="7" max="7" width="2.25" style="65" customWidth="1"/>
    <col min="8" max="9" width="4" style="65" customWidth="1"/>
    <col min="10" max="10" width="6.25" style="65" customWidth="1"/>
    <col min="11" max="11" width="2.25" style="65" customWidth="1"/>
    <col min="12" max="12" width="4" style="65" customWidth="1"/>
    <col min="13" max="13" width="3" style="65" customWidth="1"/>
    <col min="14" max="14" width="2.375" style="65" customWidth="1"/>
    <col min="15" max="15" width="7.125" style="65" customWidth="1"/>
    <col min="16" max="16" width="2.25" style="65" customWidth="1"/>
    <col min="17" max="17" width="6.125" style="65" customWidth="1"/>
    <col min="18" max="18" width="5.125" style="65" customWidth="1"/>
    <col min="19" max="19" width="2.875" style="65" customWidth="1"/>
    <col min="20" max="20" width="6.125" style="65" customWidth="1"/>
    <col min="21" max="21" width="4" style="65" customWidth="1"/>
    <col min="22" max="22" width="2.875" style="65" customWidth="1"/>
    <col min="23" max="23" width="1.75" style="65" customWidth="1"/>
    <col min="24" max="25" width="4.375" style="65" customWidth="1"/>
    <col min="26" max="26" width="4.5" style="65" customWidth="1"/>
    <col min="27" max="27" width="7.375" style="65" customWidth="1"/>
    <col min="28" max="28" width="3.5" style="65" customWidth="1"/>
    <col min="29" max="29" width="1.75" style="65" customWidth="1"/>
    <col min="30" max="31" width="3" style="65" customWidth="1"/>
    <col min="32" max="32" width="0.125" style="65" customWidth="1"/>
    <col min="33" max="33" width="7.875" style="65" customWidth="1"/>
    <col min="34" max="34" width="2.25" style="65" customWidth="1"/>
    <col min="35" max="35" width="10.625" style="65" customWidth="1"/>
    <col min="36" max="36" width="1.625" style="65" customWidth="1"/>
    <col min="37" max="37" width="2.75" style="65" customWidth="1"/>
    <col min="38" max="38" width="1.25" style="12" customWidth="1"/>
    <col min="39" max="39" width="12.5" style="12" bestFit="1" customWidth="1"/>
    <col min="40" max="16384" width="7.875" style="2"/>
  </cols>
  <sheetData>
    <row r="1" spans="1:39" ht="15" customHeight="1" x14ac:dyDescent="0.15"/>
    <row r="2" spans="1:39" s="3" customFormat="1" ht="25.5" customHeight="1" x14ac:dyDescent="0.25">
      <c r="A2" s="116"/>
      <c r="B2" s="521" t="s">
        <v>
0</v>
      </c>
      <c r="C2" s="521"/>
      <c r="D2" s="521"/>
      <c r="E2" s="521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8"/>
      <c r="AM2" s="118"/>
    </row>
    <row r="3" spans="1:39" ht="19.5" customHeight="1" thickBot="1" x14ac:dyDescent="0.2"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</row>
    <row r="4" spans="1:39" s="4" customFormat="1" ht="26.25" customHeight="1" x14ac:dyDescent="0.15">
      <c r="A4" s="120"/>
      <c r="B4" s="514" t="s">
        <v>
1</v>
      </c>
      <c r="C4" s="515"/>
      <c r="D4" s="515"/>
      <c r="E4" s="515"/>
      <c r="F4" s="515"/>
      <c r="G4" s="515"/>
      <c r="H4" s="515"/>
      <c r="I4" s="516"/>
      <c r="J4" s="517" t="s">
        <v>
2</v>
      </c>
      <c r="K4" s="515"/>
      <c r="L4" s="515"/>
      <c r="M4" s="515"/>
      <c r="N4" s="516"/>
      <c r="O4" s="517" t="s">
        <v>
3</v>
      </c>
      <c r="P4" s="515"/>
      <c r="Q4" s="515"/>
      <c r="R4" s="515"/>
      <c r="S4" s="515"/>
      <c r="T4" s="515"/>
      <c r="U4" s="516"/>
      <c r="V4" s="517" t="s">
        <v>
4</v>
      </c>
      <c r="W4" s="515"/>
      <c r="X4" s="515"/>
      <c r="Y4" s="515"/>
      <c r="Z4" s="515"/>
      <c r="AA4" s="515"/>
      <c r="AB4" s="516"/>
      <c r="AC4" s="517" t="s">
        <v>
5</v>
      </c>
      <c r="AD4" s="515"/>
      <c r="AE4" s="515"/>
      <c r="AF4" s="515"/>
      <c r="AG4" s="515"/>
      <c r="AH4" s="515"/>
      <c r="AI4" s="515"/>
      <c r="AJ4" s="515"/>
      <c r="AK4" s="522"/>
      <c r="AL4" s="121"/>
      <c r="AM4" s="122"/>
    </row>
    <row r="5" spans="1:39" s="5" customFormat="1" ht="28.5" customHeight="1" x14ac:dyDescent="0.15">
      <c r="A5" s="123"/>
      <c r="B5" s="532" t="s">
        <v>
6</v>
      </c>
      <c r="C5" s="533"/>
      <c r="D5" s="534">
        <v>
442913</v>
      </c>
      <c r="E5" s="534"/>
      <c r="F5" s="534"/>
      <c r="G5" s="534"/>
      <c r="H5" s="534"/>
      <c r="I5" s="124" t="s">
        <v>
7</v>
      </c>
      <c r="J5" s="535">
        <v>
34.799999999999997</v>
      </c>
      <c r="K5" s="536"/>
      <c r="L5" s="536"/>
      <c r="M5" s="536"/>
      <c r="N5" s="125" t="s">
        <v>
8</v>
      </c>
      <c r="O5" s="537">
        <v>
12727</v>
      </c>
      <c r="P5" s="534"/>
      <c r="Q5" s="534"/>
      <c r="R5" s="534"/>
      <c r="S5" s="534"/>
      <c r="T5" s="534"/>
      <c r="U5" s="124" t="s">
        <v>
7</v>
      </c>
      <c r="V5" s="537">
        <v>
442913</v>
      </c>
      <c r="W5" s="534"/>
      <c r="X5" s="534"/>
      <c r="Y5" s="534"/>
      <c r="Z5" s="534"/>
      <c r="AA5" s="534"/>
      <c r="AB5" s="126" t="s">
        <v>
7</v>
      </c>
      <c r="AC5" s="530" t="s">
        <v>
187</v>
      </c>
      <c r="AD5" s="531"/>
      <c r="AE5" s="531"/>
      <c r="AF5" s="531"/>
      <c r="AG5" s="523">
        <v>
465079</v>
      </c>
      <c r="AH5" s="523"/>
      <c r="AI5" s="523"/>
      <c r="AJ5" s="127"/>
      <c r="AK5" s="128" t="s">
        <v>
7</v>
      </c>
      <c r="AL5" s="85"/>
      <c r="AM5" s="85"/>
    </row>
    <row r="6" spans="1:39" s="5" customFormat="1" ht="28.5" customHeight="1" thickBot="1" x14ac:dyDescent="0.2">
      <c r="A6" s="123"/>
      <c r="B6" s="524" t="s">
        <v>
10</v>
      </c>
      <c r="C6" s="525"/>
      <c r="D6" s="526">
        <v>
442586</v>
      </c>
      <c r="E6" s="526"/>
      <c r="F6" s="526"/>
      <c r="G6" s="526"/>
      <c r="H6" s="526"/>
      <c r="I6" s="129" t="s">
        <v>
7</v>
      </c>
      <c r="J6" s="527">
        <v>
34.840000000000003</v>
      </c>
      <c r="K6" s="528"/>
      <c r="L6" s="528"/>
      <c r="M6" s="528"/>
      <c r="N6" s="130" t="s">
        <v>
8</v>
      </c>
      <c r="O6" s="529">
        <v>
12703</v>
      </c>
      <c r="P6" s="526"/>
      <c r="Q6" s="526"/>
      <c r="R6" s="526"/>
      <c r="S6" s="526"/>
      <c r="T6" s="526"/>
      <c r="U6" s="129" t="s">
        <v>
7</v>
      </c>
      <c r="V6" s="529">
        <v>
442586</v>
      </c>
      <c r="W6" s="526"/>
      <c r="X6" s="526"/>
      <c r="Y6" s="526"/>
      <c r="Z6" s="526"/>
      <c r="AA6" s="526"/>
      <c r="AB6" s="131" t="s">
        <v>
7</v>
      </c>
      <c r="AC6" s="530" t="s">
        <v>
9</v>
      </c>
      <c r="AD6" s="531"/>
      <c r="AE6" s="531"/>
      <c r="AF6" s="531"/>
      <c r="AG6" s="523">
        <v>
463099</v>
      </c>
      <c r="AH6" s="523"/>
      <c r="AI6" s="523"/>
      <c r="AJ6" s="132"/>
      <c r="AK6" s="123" t="s">
        <v>
7</v>
      </c>
      <c r="AL6" s="85"/>
      <c r="AM6" s="85"/>
    </row>
    <row r="7" spans="1:39" s="5" customFormat="1" ht="8.1" customHeight="1" thickBot="1" x14ac:dyDescent="0.2">
      <c r="A7" s="133"/>
      <c r="B7" s="134"/>
      <c r="C7" s="134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6"/>
      <c r="R7" s="136"/>
      <c r="S7" s="136"/>
      <c r="T7" s="136"/>
      <c r="U7" s="135"/>
      <c r="V7" s="135"/>
      <c r="W7" s="135"/>
      <c r="X7" s="135"/>
      <c r="Y7" s="135"/>
      <c r="Z7" s="135"/>
      <c r="AA7" s="135"/>
      <c r="AB7" s="135"/>
      <c r="AC7" s="135"/>
      <c r="AD7" s="136"/>
      <c r="AE7" s="136"/>
      <c r="AF7" s="137"/>
      <c r="AG7" s="134"/>
      <c r="AH7" s="135"/>
      <c r="AI7" s="135"/>
      <c r="AJ7" s="135"/>
      <c r="AK7" s="135"/>
      <c r="AL7" s="85"/>
      <c r="AM7" s="85"/>
    </row>
    <row r="8" spans="1:39" s="6" customFormat="1" ht="26.25" customHeight="1" x14ac:dyDescent="0.15">
      <c r="A8" s="138"/>
      <c r="B8" s="514" t="s">
        <v>
11</v>
      </c>
      <c r="C8" s="515"/>
      <c r="D8" s="515"/>
      <c r="E8" s="515"/>
      <c r="F8" s="516"/>
      <c r="G8" s="517" t="s">
        <v>
188</v>
      </c>
      <c r="H8" s="515"/>
      <c r="I8" s="515"/>
      <c r="J8" s="515"/>
      <c r="K8" s="515"/>
      <c r="L8" s="515"/>
      <c r="M8" s="516"/>
      <c r="N8" s="508" t="s">
        <v>
12</v>
      </c>
      <c r="O8" s="509"/>
      <c r="P8" s="509"/>
      <c r="Q8" s="509"/>
      <c r="R8" s="518"/>
      <c r="S8" s="508" t="s">
        <v>
13</v>
      </c>
      <c r="T8" s="519"/>
      <c r="U8" s="520" t="s">
        <v>
14</v>
      </c>
      <c r="V8" s="515"/>
      <c r="W8" s="515"/>
      <c r="X8" s="515"/>
      <c r="Y8" s="516"/>
      <c r="Z8" s="517" t="s">
        <v>
188</v>
      </c>
      <c r="AA8" s="515"/>
      <c r="AB8" s="515"/>
      <c r="AC8" s="515"/>
      <c r="AD8" s="515"/>
      <c r="AE8" s="515"/>
      <c r="AF8" s="516"/>
      <c r="AG8" s="508" t="s">
        <v>
12</v>
      </c>
      <c r="AH8" s="509"/>
      <c r="AI8" s="509"/>
      <c r="AJ8" s="509"/>
      <c r="AK8" s="510"/>
      <c r="AL8" s="103"/>
      <c r="AM8" s="139"/>
    </row>
    <row r="9" spans="1:39" ht="14.25" customHeight="1" x14ac:dyDescent="0.15">
      <c r="A9" s="140"/>
      <c r="B9" s="141" t="s">
        <v>
15</v>
      </c>
      <c r="C9" s="142"/>
      <c r="D9" s="143"/>
      <c r="E9" s="143"/>
      <c r="F9" s="144"/>
      <c r="G9" s="145"/>
      <c r="H9" s="144"/>
      <c r="I9" s="144"/>
      <c r="J9" s="144"/>
      <c r="K9" s="146"/>
      <c r="L9" s="146"/>
      <c r="M9" s="146" t="s">
        <v>
16</v>
      </c>
      <c r="N9" s="145"/>
      <c r="O9" s="144"/>
      <c r="P9" s="144"/>
      <c r="Q9" s="144"/>
      <c r="R9" s="147" t="s">
        <v>
17</v>
      </c>
      <c r="S9" s="148"/>
      <c r="T9" s="144" t="s">
        <v>
18</v>
      </c>
      <c r="U9" s="149"/>
      <c r="V9" s="150"/>
      <c r="W9" s="151"/>
      <c r="X9" s="150"/>
      <c r="Y9" s="150"/>
      <c r="Z9" s="152"/>
      <c r="AA9" s="151"/>
      <c r="AB9" s="146"/>
      <c r="AC9" s="146"/>
      <c r="AD9" s="146"/>
      <c r="AE9" s="153" t="s">
        <v>
17</v>
      </c>
      <c r="AF9" s="146"/>
      <c r="AG9" s="143"/>
      <c r="AH9" s="154"/>
      <c r="AI9" s="511" t="s">
        <v>
17</v>
      </c>
      <c r="AJ9" s="511"/>
      <c r="AK9" s="512"/>
      <c r="AL9" s="66"/>
    </row>
    <row r="10" spans="1:39" ht="25.5" customHeight="1" x14ac:dyDescent="0.15">
      <c r="A10" s="140"/>
      <c r="B10" s="338" t="s">
        <v>
19</v>
      </c>
      <c r="C10" s="339"/>
      <c r="D10" s="339"/>
      <c r="E10" s="339"/>
      <c r="F10" s="340" t="s">
        <v>
20</v>
      </c>
      <c r="G10" s="308">
        <v>
209900242</v>
      </c>
      <c r="H10" s="309"/>
      <c r="I10" s="309"/>
      <c r="J10" s="309"/>
      <c r="K10" s="309"/>
      <c r="L10" s="155"/>
      <c r="M10" s="156"/>
      <c r="N10" s="308">
        <v>
202811896</v>
      </c>
      <c r="O10" s="309"/>
      <c r="P10" s="309"/>
      <c r="Q10" s="309"/>
      <c r="R10" s="132"/>
      <c r="S10" s="464">
        <f>
IF(N10=0,IF(G10&gt;0,"皆増",0),IF(G10=0,"皆減",ROUND((G10-N10)/N10*100,1)))</f>
        <v>
3.5</v>
      </c>
      <c r="T10" s="465"/>
      <c r="U10" s="513" t="s">
        <v>
21</v>
      </c>
      <c r="V10" s="339"/>
      <c r="W10" s="339"/>
      <c r="X10" s="339"/>
      <c r="Y10" s="340"/>
      <c r="Z10" s="308">
        <v>
116541947</v>
      </c>
      <c r="AA10" s="309"/>
      <c r="AB10" s="309"/>
      <c r="AC10" s="309"/>
      <c r="AD10" s="157"/>
      <c r="AE10" s="158"/>
      <c r="AF10" s="506">
        <v>
113919895</v>
      </c>
      <c r="AG10" s="507"/>
      <c r="AH10" s="507"/>
      <c r="AI10" s="507"/>
      <c r="AJ10" s="159"/>
      <c r="AK10" s="160"/>
    </row>
    <row r="11" spans="1:39" ht="25.5" customHeight="1" x14ac:dyDescent="0.15">
      <c r="A11" s="140"/>
      <c r="B11" s="279"/>
      <c r="C11" s="280"/>
      <c r="D11" s="280"/>
      <c r="E11" s="280"/>
      <c r="F11" s="281"/>
      <c r="G11" s="271"/>
      <c r="H11" s="272"/>
      <c r="I11" s="272"/>
      <c r="J11" s="272"/>
      <c r="K11" s="272"/>
      <c r="L11" s="161"/>
      <c r="M11" s="162"/>
      <c r="N11" s="271"/>
      <c r="O11" s="272"/>
      <c r="P11" s="272"/>
      <c r="Q11" s="272"/>
      <c r="R11" s="163"/>
      <c r="S11" s="466"/>
      <c r="T11" s="467"/>
      <c r="U11" s="494"/>
      <c r="V11" s="280"/>
      <c r="W11" s="280"/>
      <c r="X11" s="280"/>
      <c r="Y11" s="281"/>
      <c r="Z11" s="271"/>
      <c r="AA11" s="272"/>
      <c r="AB11" s="272"/>
      <c r="AC11" s="272"/>
      <c r="AD11" s="164"/>
      <c r="AE11" s="165"/>
      <c r="AF11" s="290"/>
      <c r="AG11" s="291"/>
      <c r="AH11" s="291"/>
      <c r="AI11" s="291"/>
      <c r="AJ11" s="166"/>
      <c r="AK11" s="167"/>
    </row>
    <row r="12" spans="1:39" ht="25.5" customHeight="1" x14ac:dyDescent="0.15">
      <c r="A12" s="140"/>
      <c r="B12" s="276" t="s">
        <v>
22</v>
      </c>
      <c r="C12" s="277"/>
      <c r="D12" s="277"/>
      <c r="E12" s="277"/>
      <c r="F12" s="278" t="s">
        <v>
23</v>
      </c>
      <c r="G12" s="308">
        <v>
197055909</v>
      </c>
      <c r="H12" s="309"/>
      <c r="I12" s="309"/>
      <c r="J12" s="309"/>
      <c r="K12" s="309"/>
      <c r="L12" s="155"/>
      <c r="M12" s="156"/>
      <c r="N12" s="308">
        <v>
192665029</v>
      </c>
      <c r="O12" s="309"/>
      <c r="P12" s="309"/>
      <c r="Q12" s="309"/>
      <c r="R12" s="132"/>
      <c r="S12" s="464">
        <f t="shared" ref="S12" si="0">
IF(N12=0,IF(G12&gt;0,"皆増",0),IF(G12=0,"皆減",ROUND((G12-N12)/N12*100,1)))</f>
        <v>
2.2999999999999998</v>
      </c>
      <c r="T12" s="465"/>
      <c r="U12" s="493" t="s">
        <v>
24</v>
      </c>
      <c r="V12" s="277"/>
      <c r="W12" s="277"/>
      <c r="X12" s="277"/>
      <c r="Y12" s="278"/>
      <c r="Z12" s="308">
        <v>
39692792</v>
      </c>
      <c r="AA12" s="309"/>
      <c r="AB12" s="309"/>
      <c r="AC12" s="309"/>
      <c r="AD12" s="168"/>
      <c r="AE12" s="169" t="s">
        <v>
17</v>
      </c>
      <c r="AF12" s="506">
        <v>
38629526</v>
      </c>
      <c r="AG12" s="507"/>
      <c r="AH12" s="507"/>
      <c r="AI12" s="507"/>
      <c r="AJ12" s="170"/>
      <c r="AK12" s="171" t="s">
        <v>
17</v>
      </c>
      <c r="AL12" s="66"/>
    </row>
    <row r="13" spans="1:39" ht="25.5" customHeight="1" x14ac:dyDescent="0.15">
      <c r="A13" s="140"/>
      <c r="B13" s="279"/>
      <c r="C13" s="280"/>
      <c r="D13" s="280"/>
      <c r="E13" s="280"/>
      <c r="F13" s="281"/>
      <c r="G13" s="271"/>
      <c r="H13" s="272"/>
      <c r="I13" s="272"/>
      <c r="J13" s="272"/>
      <c r="K13" s="272"/>
      <c r="L13" s="161"/>
      <c r="M13" s="162"/>
      <c r="N13" s="271"/>
      <c r="O13" s="272"/>
      <c r="P13" s="272"/>
      <c r="Q13" s="272"/>
      <c r="R13" s="163"/>
      <c r="S13" s="466"/>
      <c r="T13" s="467"/>
      <c r="U13" s="494"/>
      <c r="V13" s="280"/>
      <c r="W13" s="280"/>
      <c r="X13" s="280"/>
      <c r="Y13" s="281"/>
      <c r="Z13" s="271"/>
      <c r="AA13" s="272"/>
      <c r="AB13" s="272"/>
      <c r="AC13" s="272"/>
      <c r="AD13" s="172"/>
      <c r="AE13" s="173"/>
      <c r="AF13" s="290"/>
      <c r="AG13" s="291"/>
      <c r="AH13" s="291"/>
      <c r="AI13" s="291"/>
      <c r="AJ13" s="174"/>
      <c r="AK13" s="175"/>
    </row>
    <row r="14" spans="1:39" ht="25.5" customHeight="1" x14ac:dyDescent="0.15">
      <c r="A14" s="140"/>
      <c r="B14" s="444" t="s">
        <v>
25</v>
      </c>
      <c r="C14" s="445"/>
      <c r="D14" s="445"/>
      <c r="E14" s="445"/>
      <c r="F14" s="278" t="s">
        <v>
26</v>
      </c>
      <c r="G14" s="268">
        <f>
G10-G12</f>
        <v>
12844333</v>
      </c>
      <c r="H14" s="269"/>
      <c r="I14" s="269"/>
      <c r="J14" s="269"/>
      <c r="K14" s="269"/>
      <c r="L14" s="155"/>
      <c r="M14" s="156"/>
      <c r="N14" s="268">
        <v>
10146867</v>
      </c>
      <c r="O14" s="269"/>
      <c r="P14" s="269"/>
      <c r="Q14" s="269"/>
      <c r="R14" s="176"/>
      <c r="S14" s="464">
        <f t="shared" ref="S14" si="1">
IF(N14=0,IF(G14&gt;0,"皆増",0),IF(G14=0,"皆減",ROUND((G14-N14)/N14*100,1)))</f>
        <v>
26.6</v>
      </c>
      <c r="T14" s="465"/>
      <c r="U14" s="493" t="s">
        <v>
27</v>
      </c>
      <c r="V14" s="277"/>
      <c r="W14" s="277"/>
      <c r="X14" s="277"/>
      <c r="Y14" s="278"/>
      <c r="Z14" s="308">
        <v>
121707331</v>
      </c>
      <c r="AA14" s="309"/>
      <c r="AB14" s="309"/>
      <c r="AC14" s="309"/>
      <c r="AD14" s="177"/>
      <c r="AE14" s="169" t="s">
        <v>
17</v>
      </c>
      <c r="AF14" s="506">
        <v>
119022991</v>
      </c>
      <c r="AG14" s="507"/>
      <c r="AH14" s="507"/>
      <c r="AI14" s="507"/>
      <c r="AJ14" s="178"/>
      <c r="AK14" s="171" t="s">
        <v>
17</v>
      </c>
      <c r="AL14" s="66"/>
    </row>
    <row r="15" spans="1:39" ht="25.5" customHeight="1" x14ac:dyDescent="0.15">
      <c r="A15" s="140"/>
      <c r="B15" s="490" t="s">
        <v>
28</v>
      </c>
      <c r="C15" s="350"/>
      <c r="D15" s="350"/>
      <c r="E15" s="350"/>
      <c r="F15" s="281"/>
      <c r="G15" s="271"/>
      <c r="H15" s="272"/>
      <c r="I15" s="272"/>
      <c r="J15" s="272"/>
      <c r="K15" s="272"/>
      <c r="L15" s="161"/>
      <c r="M15" s="162"/>
      <c r="N15" s="271"/>
      <c r="O15" s="272"/>
      <c r="P15" s="272"/>
      <c r="Q15" s="272"/>
      <c r="R15" s="163"/>
      <c r="S15" s="466"/>
      <c r="T15" s="467"/>
      <c r="U15" s="494"/>
      <c r="V15" s="280"/>
      <c r="W15" s="280"/>
      <c r="X15" s="280"/>
      <c r="Y15" s="281"/>
      <c r="Z15" s="271"/>
      <c r="AA15" s="272"/>
      <c r="AB15" s="272"/>
      <c r="AC15" s="272"/>
      <c r="AD15" s="172"/>
      <c r="AE15" s="173"/>
      <c r="AF15" s="290"/>
      <c r="AG15" s="291"/>
      <c r="AH15" s="291"/>
      <c r="AI15" s="291"/>
      <c r="AJ15" s="174"/>
      <c r="AK15" s="175"/>
      <c r="AL15" s="179"/>
    </row>
    <row r="16" spans="1:39" ht="25.5" customHeight="1" x14ac:dyDescent="0.15">
      <c r="A16" s="140"/>
      <c r="B16" s="444" t="s">
        <v>
29</v>
      </c>
      <c r="C16" s="445"/>
      <c r="D16" s="445"/>
      <c r="E16" s="445"/>
      <c r="F16" s="278" t="s">
        <v>
30</v>
      </c>
      <c r="G16" s="308">
        <v>
397806</v>
      </c>
      <c r="H16" s="309"/>
      <c r="I16" s="309"/>
      <c r="J16" s="309"/>
      <c r="K16" s="309"/>
      <c r="L16" s="155"/>
      <c r="M16" s="156"/>
      <c r="N16" s="308">
        <v>
110186</v>
      </c>
      <c r="O16" s="309"/>
      <c r="P16" s="309"/>
      <c r="Q16" s="309"/>
      <c r="R16" s="132"/>
      <c r="S16" s="464">
        <f t="shared" ref="S16" si="2">
IF(N16=0,IF(G16&gt;0,"皆増",0),IF(G16=0,"皆減",ROUND((G16-N16)/N16*100,1)))</f>
        <v>
261</v>
      </c>
      <c r="T16" s="465"/>
      <c r="U16" s="468" t="s">
        <v>
31</v>
      </c>
      <c r="V16" s="469"/>
      <c r="W16" s="469"/>
      <c r="X16" s="469"/>
      <c r="Y16" s="470"/>
      <c r="Z16" s="282" t="s">
        <v>
32</v>
      </c>
      <c r="AA16" s="283"/>
      <c r="AB16" s="283"/>
      <c r="AC16" s="283"/>
      <c r="AD16" s="177"/>
      <c r="AE16" s="169" t="s">
        <v>
17</v>
      </c>
      <c r="AF16" s="486" t="s">
        <v>
32</v>
      </c>
      <c r="AG16" s="487"/>
      <c r="AH16" s="487"/>
      <c r="AI16" s="487"/>
      <c r="AJ16" s="178"/>
      <c r="AK16" s="171" t="s">
        <v>
17</v>
      </c>
    </row>
    <row r="17" spans="1:39" ht="25.5" customHeight="1" x14ac:dyDescent="0.15">
      <c r="A17" s="140"/>
      <c r="B17" s="490" t="s">
        <v>
33</v>
      </c>
      <c r="C17" s="350"/>
      <c r="D17" s="350"/>
      <c r="E17" s="350"/>
      <c r="F17" s="281"/>
      <c r="G17" s="271"/>
      <c r="H17" s="272"/>
      <c r="I17" s="272"/>
      <c r="J17" s="272"/>
      <c r="K17" s="272"/>
      <c r="L17" s="161"/>
      <c r="M17" s="162"/>
      <c r="N17" s="271"/>
      <c r="O17" s="272"/>
      <c r="P17" s="272"/>
      <c r="Q17" s="272"/>
      <c r="R17" s="163"/>
      <c r="S17" s="466"/>
      <c r="T17" s="467"/>
      <c r="U17" s="471"/>
      <c r="V17" s="472"/>
      <c r="W17" s="472"/>
      <c r="X17" s="472"/>
      <c r="Y17" s="473"/>
      <c r="Z17" s="285"/>
      <c r="AA17" s="286"/>
      <c r="AB17" s="286"/>
      <c r="AC17" s="286"/>
      <c r="AD17" s="180"/>
      <c r="AE17" s="181"/>
      <c r="AF17" s="488"/>
      <c r="AG17" s="489"/>
      <c r="AH17" s="489"/>
      <c r="AI17" s="489"/>
      <c r="AJ17" s="182"/>
      <c r="AK17" s="183"/>
    </row>
    <row r="18" spans="1:39" ht="25.5" customHeight="1" x14ac:dyDescent="0.15">
      <c r="A18" s="140"/>
      <c r="B18" s="491" t="s">
        <v>
34</v>
      </c>
      <c r="C18" s="469"/>
      <c r="D18" s="469"/>
      <c r="E18" s="469"/>
      <c r="F18" s="278" t="s">
        <v>
35</v>
      </c>
      <c r="G18" s="268">
        <f>
G14-G16</f>
        <v>
12446527</v>
      </c>
      <c r="H18" s="269"/>
      <c r="I18" s="269"/>
      <c r="J18" s="269"/>
      <c r="K18" s="269"/>
      <c r="L18" s="155"/>
      <c r="M18" s="156"/>
      <c r="N18" s="268">
        <v>
10036681</v>
      </c>
      <c r="O18" s="269"/>
      <c r="P18" s="269"/>
      <c r="Q18" s="269"/>
      <c r="R18" s="176"/>
      <c r="S18" s="464">
        <f t="shared" ref="S18" si="3">
IF(N18=0,IF(G18&gt;0,"皆増",0),IF(G18=0,"皆減",ROUND((G18-N18)/N18*100,1)))</f>
        <v>
24</v>
      </c>
      <c r="T18" s="465"/>
      <c r="U18" s="493" t="s">
        <v>
36</v>
      </c>
      <c r="V18" s="277"/>
      <c r="W18" s="277"/>
      <c r="X18" s="277"/>
      <c r="Y18" s="278"/>
      <c r="Z18" s="495">
        <v>
0.34</v>
      </c>
      <c r="AA18" s="496"/>
      <c r="AB18" s="496"/>
      <c r="AC18" s="496"/>
      <c r="AD18" s="496"/>
      <c r="AE18" s="497"/>
      <c r="AF18" s="500">
        <v>
0.35</v>
      </c>
      <c r="AG18" s="501"/>
      <c r="AH18" s="501"/>
      <c r="AI18" s="501"/>
      <c r="AJ18" s="501"/>
      <c r="AK18" s="502"/>
      <c r="AL18" s="66"/>
    </row>
    <row r="19" spans="1:39" ht="25.5" customHeight="1" x14ac:dyDescent="0.15">
      <c r="A19" s="140"/>
      <c r="B19" s="492"/>
      <c r="C19" s="472"/>
      <c r="D19" s="472"/>
      <c r="E19" s="472"/>
      <c r="F19" s="281"/>
      <c r="G19" s="271"/>
      <c r="H19" s="272"/>
      <c r="I19" s="272"/>
      <c r="J19" s="272"/>
      <c r="K19" s="272"/>
      <c r="L19" s="161"/>
      <c r="M19" s="162"/>
      <c r="N19" s="271"/>
      <c r="O19" s="272"/>
      <c r="P19" s="272"/>
      <c r="Q19" s="272"/>
      <c r="R19" s="163"/>
      <c r="S19" s="466"/>
      <c r="T19" s="467"/>
      <c r="U19" s="494"/>
      <c r="V19" s="280"/>
      <c r="W19" s="280"/>
      <c r="X19" s="280"/>
      <c r="Y19" s="281"/>
      <c r="Z19" s="498"/>
      <c r="AA19" s="414"/>
      <c r="AB19" s="414"/>
      <c r="AC19" s="414"/>
      <c r="AD19" s="414"/>
      <c r="AE19" s="499"/>
      <c r="AF19" s="503"/>
      <c r="AG19" s="504"/>
      <c r="AH19" s="504"/>
      <c r="AI19" s="504"/>
      <c r="AJ19" s="504"/>
      <c r="AK19" s="505"/>
      <c r="AL19" s="179"/>
    </row>
    <row r="20" spans="1:39" ht="25.5" customHeight="1" x14ac:dyDescent="0.15">
      <c r="A20" s="140"/>
      <c r="B20" s="276" t="s">
        <v>
37</v>
      </c>
      <c r="C20" s="277"/>
      <c r="D20" s="277"/>
      <c r="E20" s="277"/>
      <c r="F20" s="278" t="s">
        <v>
38</v>
      </c>
      <c r="G20" s="308">
        <v>
2409846</v>
      </c>
      <c r="H20" s="309"/>
      <c r="I20" s="309"/>
      <c r="J20" s="309"/>
      <c r="K20" s="309"/>
      <c r="L20" s="155"/>
      <c r="M20" s="156"/>
      <c r="N20" s="308">
        <v>
-1811164</v>
      </c>
      <c r="O20" s="309"/>
      <c r="P20" s="309"/>
      <c r="Q20" s="309"/>
      <c r="R20" s="132"/>
      <c r="S20" s="446"/>
      <c r="T20" s="447"/>
      <c r="U20" s="468" t="s">
        <v>
39</v>
      </c>
      <c r="V20" s="469"/>
      <c r="W20" s="469"/>
      <c r="X20" s="469"/>
      <c r="Y20" s="470"/>
      <c r="Z20" s="184"/>
      <c r="AA20" s="478">
        <v>
10.199999999999999</v>
      </c>
      <c r="AB20" s="478"/>
      <c r="AC20" s="478"/>
      <c r="AD20" s="185"/>
      <c r="AE20" s="186" t="s">
        <v>
18</v>
      </c>
      <c r="AF20" s="187"/>
      <c r="AG20" s="480">
        <v>
8.4</v>
      </c>
      <c r="AH20" s="480"/>
      <c r="AI20" s="480"/>
      <c r="AJ20" s="188"/>
      <c r="AK20" s="189" t="s">
        <v>
18</v>
      </c>
      <c r="AL20" s="66"/>
    </row>
    <row r="21" spans="1:39" ht="25.5" customHeight="1" x14ac:dyDescent="0.15">
      <c r="A21" s="140"/>
      <c r="B21" s="279"/>
      <c r="C21" s="280"/>
      <c r="D21" s="280"/>
      <c r="E21" s="280"/>
      <c r="F21" s="281"/>
      <c r="G21" s="271"/>
      <c r="H21" s="272"/>
      <c r="I21" s="272"/>
      <c r="J21" s="272"/>
      <c r="K21" s="272"/>
      <c r="L21" s="161"/>
      <c r="M21" s="162"/>
      <c r="N21" s="271"/>
      <c r="O21" s="272"/>
      <c r="P21" s="272"/>
      <c r="Q21" s="272"/>
      <c r="R21" s="163"/>
      <c r="S21" s="476"/>
      <c r="T21" s="477"/>
      <c r="U21" s="471"/>
      <c r="V21" s="472"/>
      <c r="W21" s="472"/>
      <c r="X21" s="472"/>
      <c r="Y21" s="473"/>
      <c r="Z21" s="190"/>
      <c r="AA21" s="479"/>
      <c r="AB21" s="479"/>
      <c r="AC21" s="479"/>
      <c r="AD21" s="191"/>
      <c r="AE21" s="192"/>
      <c r="AF21" s="193"/>
      <c r="AG21" s="481"/>
      <c r="AH21" s="481"/>
      <c r="AI21" s="481"/>
      <c r="AJ21" s="194"/>
      <c r="AK21" s="195"/>
    </row>
    <row r="22" spans="1:39" ht="25.5" customHeight="1" x14ac:dyDescent="0.15">
      <c r="A22" s="140"/>
      <c r="B22" s="276" t="s">
        <v>
40</v>
      </c>
      <c r="C22" s="277"/>
      <c r="D22" s="277"/>
      <c r="E22" s="277"/>
      <c r="F22" s="278" t="s">
        <v>
41</v>
      </c>
      <c r="G22" s="308">
        <v>
259389</v>
      </c>
      <c r="H22" s="309"/>
      <c r="I22" s="309"/>
      <c r="J22" s="309"/>
      <c r="K22" s="309"/>
      <c r="L22" s="155"/>
      <c r="M22" s="156"/>
      <c r="N22" s="308">
        <v>
896560</v>
      </c>
      <c r="O22" s="309"/>
      <c r="P22" s="309"/>
      <c r="Q22" s="309"/>
      <c r="R22" s="132"/>
      <c r="S22" s="464">
        <f t="shared" ref="S22" si="4">
IF(N22=0,IF(G22&gt;0,"皆増",0),IF(G22=0,"皆減",ROUND((G22-N22)/N22*100,1)))</f>
        <v>
-71.099999999999994</v>
      </c>
      <c r="T22" s="465"/>
      <c r="U22" s="468" t="s">
        <v>
42</v>
      </c>
      <c r="V22" s="469"/>
      <c r="W22" s="469"/>
      <c r="X22" s="469"/>
      <c r="Y22" s="470"/>
      <c r="Z22" s="184"/>
      <c r="AA22" s="482">
        <v>
77.599999999999994</v>
      </c>
      <c r="AB22" s="482"/>
      <c r="AC22" s="482"/>
      <c r="AD22" s="185"/>
      <c r="AE22" s="186" t="s">
        <v>
18</v>
      </c>
      <c r="AF22" s="187"/>
      <c r="AG22" s="484">
        <v>
78.099999999999994</v>
      </c>
      <c r="AH22" s="484"/>
      <c r="AI22" s="484"/>
      <c r="AJ22" s="188"/>
      <c r="AK22" s="189" t="s">
        <v>
18</v>
      </c>
      <c r="AL22" s="79"/>
    </row>
    <row r="23" spans="1:39" ht="25.5" customHeight="1" x14ac:dyDescent="0.15">
      <c r="A23" s="140"/>
      <c r="B23" s="279"/>
      <c r="C23" s="280"/>
      <c r="D23" s="280"/>
      <c r="E23" s="280"/>
      <c r="F23" s="281"/>
      <c r="G23" s="271"/>
      <c r="H23" s="272"/>
      <c r="I23" s="272"/>
      <c r="J23" s="272"/>
      <c r="K23" s="272"/>
      <c r="L23" s="161"/>
      <c r="M23" s="162"/>
      <c r="N23" s="271"/>
      <c r="O23" s="272"/>
      <c r="P23" s="272"/>
      <c r="Q23" s="272"/>
      <c r="R23" s="163"/>
      <c r="S23" s="466"/>
      <c r="T23" s="467"/>
      <c r="U23" s="471"/>
      <c r="V23" s="472"/>
      <c r="W23" s="472"/>
      <c r="X23" s="472"/>
      <c r="Y23" s="473"/>
      <c r="Z23" s="190"/>
      <c r="AA23" s="483"/>
      <c r="AB23" s="483"/>
      <c r="AC23" s="483"/>
      <c r="AD23" s="196"/>
      <c r="AE23" s="192"/>
      <c r="AF23" s="193"/>
      <c r="AG23" s="485"/>
      <c r="AH23" s="485"/>
      <c r="AI23" s="485"/>
      <c r="AJ23" s="197"/>
      <c r="AK23" s="195"/>
      <c r="AL23" s="79"/>
    </row>
    <row r="24" spans="1:39" ht="25.5" customHeight="1" x14ac:dyDescent="0.15">
      <c r="A24" s="140"/>
      <c r="B24" s="276" t="s">
        <v>
43</v>
      </c>
      <c r="C24" s="277"/>
      <c r="D24" s="277"/>
      <c r="E24" s="277"/>
      <c r="F24" s="278" t="s">
        <v>
44</v>
      </c>
      <c r="G24" s="308">
        <v>
0</v>
      </c>
      <c r="H24" s="309"/>
      <c r="I24" s="309"/>
      <c r="J24" s="309"/>
      <c r="K24" s="309"/>
      <c r="L24" s="155"/>
      <c r="M24" s="156"/>
      <c r="N24" s="308">
        <v>
0</v>
      </c>
      <c r="O24" s="309"/>
      <c r="P24" s="309"/>
      <c r="Q24" s="309"/>
      <c r="R24" s="132"/>
      <c r="S24" s="464" t="s">
        <v>
189</v>
      </c>
      <c r="T24" s="465"/>
      <c r="U24" s="468" t="s">
        <v>
46</v>
      </c>
      <c r="V24" s="469"/>
      <c r="W24" s="469"/>
      <c r="X24" s="469"/>
      <c r="Y24" s="470"/>
      <c r="Z24" s="436">
        <v>
13863897</v>
      </c>
      <c r="AA24" s="437"/>
      <c r="AB24" s="437"/>
      <c r="AC24" s="437"/>
      <c r="AD24" s="177"/>
      <c r="AE24" s="169" t="s">
        <v>
17</v>
      </c>
      <c r="AF24" s="440">
        <v>
13185515</v>
      </c>
      <c r="AG24" s="441"/>
      <c r="AH24" s="441"/>
      <c r="AI24" s="441"/>
      <c r="AJ24" s="178"/>
      <c r="AK24" s="171" t="s">
        <v>
17</v>
      </c>
      <c r="AL24" s="66"/>
    </row>
    <row r="25" spans="1:39" ht="25.5" customHeight="1" x14ac:dyDescent="0.15">
      <c r="A25" s="140"/>
      <c r="B25" s="279"/>
      <c r="C25" s="280"/>
      <c r="D25" s="280"/>
      <c r="E25" s="280"/>
      <c r="F25" s="281"/>
      <c r="G25" s="271"/>
      <c r="H25" s="272"/>
      <c r="I25" s="272"/>
      <c r="J25" s="272"/>
      <c r="K25" s="272"/>
      <c r="L25" s="161"/>
      <c r="M25" s="162"/>
      <c r="N25" s="271"/>
      <c r="O25" s="272"/>
      <c r="P25" s="272"/>
      <c r="Q25" s="272"/>
      <c r="R25" s="163"/>
      <c r="S25" s="466"/>
      <c r="T25" s="467"/>
      <c r="U25" s="471"/>
      <c r="V25" s="472"/>
      <c r="W25" s="472"/>
      <c r="X25" s="472"/>
      <c r="Y25" s="473"/>
      <c r="Z25" s="438"/>
      <c r="AA25" s="439"/>
      <c r="AB25" s="439"/>
      <c r="AC25" s="439"/>
      <c r="AD25" s="172"/>
      <c r="AE25" s="173"/>
      <c r="AF25" s="442"/>
      <c r="AG25" s="443"/>
      <c r="AH25" s="443"/>
      <c r="AI25" s="443"/>
      <c r="AJ25" s="174"/>
      <c r="AK25" s="175"/>
    </row>
    <row r="26" spans="1:39" ht="25.5" customHeight="1" x14ac:dyDescent="0.15">
      <c r="A26" s="140"/>
      <c r="B26" s="276" t="s">
        <v>
47</v>
      </c>
      <c r="C26" s="277"/>
      <c r="D26" s="277"/>
      <c r="E26" s="277"/>
      <c r="F26" s="278" t="s">
        <v>
48</v>
      </c>
      <c r="G26" s="308">
        <v>
0</v>
      </c>
      <c r="H26" s="309"/>
      <c r="I26" s="309"/>
      <c r="J26" s="309"/>
      <c r="K26" s="309"/>
      <c r="L26" s="155"/>
      <c r="M26" s="156"/>
      <c r="N26" s="308">
        <v>
0</v>
      </c>
      <c r="O26" s="309"/>
      <c r="P26" s="309"/>
      <c r="Q26" s="309"/>
      <c r="R26" s="132"/>
      <c r="S26" s="464" t="s">
        <v>
189</v>
      </c>
      <c r="T26" s="465"/>
      <c r="U26" s="468" t="s">
        <v>
49</v>
      </c>
      <c r="V26" s="469"/>
      <c r="W26" s="469"/>
      <c r="X26" s="469"/>
      <c r="Y26" s="470"/>
      <c r="Z26" s="436">
        <v>
33054374</v>
      </c>
      <c r="AA26" s="437"/>
      <c r="AB26" s="437"/>
      <c r="AC26" s="437"/>
      <c r="AD26" s="177"/>
      <c r="AE26" s="169" t="s">
        <v>
17</v>
      </c>
      <c r="AF26" s="440">
        <v>
31627175</v>
      </c>
      <c r="AG26" s="441"/>
      <c r="AH26" s="441"/>
      <c r="AI26" s="441"/>
      <c r="AJ26" s="178"/>
      <c r="AK26" s="171" t="s">
        <v>
17</v>
      </c>
      <c r="AL26" s="66"/>
    </row>
    <row r="27" spans="1:39" ht="25.5" customHeight="1" x14ac:dyDescent="0.15">
      <c r="A27" s="140"/>
      <c r="B27" s="279"/>
      <c r="C27" s="280"/>
      <c r="D27" s="280"/>
      <c r="E27" s="280"/>
      <c r="F27" s="281"/>
      <c r="G27" s="271"/>
      <c r="H27" s="272"/>
      <c r="I27" s="272"/>
      <c r="J27" s="272"/>
      <c r="K27" s="272"/>
      <c r="L27" s="161"/>
      <c r="M27" s="162"/>
      <c r="N27" s="271"/>
      <c r="O27" s="272"/>
      <c r="P27" s="272"/>
      <c r="Q27" s="272"/>
      <c r="R27" s="163"/>
      <c r="S27" s="466"/>
      <c r="T27" s="467"/>
      <c r="U27" s="471"/>
      <c r="V27" s="472"/>
      <c r="W27" s="472"/>
      <c r="X27" s="472"/>
      <c r="Y27" s="473"/>
      <c r="Z27" s="438"/>
      <c r="AA27" s="439"/>
      <c r="AB27" s="439"/>
      <c r="AC27" s="439"/>
      <c r="AD27" s="198"/>
      <c r="AE27" s="199"/>
      <c r="AF27" s="442"/>
      <c r="AG27" s="443"/>
      <c r="AH27" s="443"/>
      <c r="AI27" s="443"/>
      <c r="AJ27" s="200"/>
      <c r="AK27" s="201"/>
    </row>
    <row r="28" spans="1:39" ht="25.5" customHeight="1" x14ac:dyDescent="0.15">
      <c r="A28" s="140"/>
      <c r="B28" s="444" t="s">
        <v>
50</v>
      </c>
      <c r="C28" s="445"/>
      <c r="D28" s="445"/>
      <c r="E28" s="445"/>
      <c r="F28" s="278" t="s">
        <v>
51</v>
      </c>
      <c r="G28" s="268">
        <f>
G20+G22+G24-G26</f>
        <v>
2669235</v>
      </c>
      <c r="H28" s="269"/>
      <c r="I28" s="269"/>
      <c r="J28" s="269"/>
      <c r="K28" s="269"/>
      <c r="L28" s="155"/>
      <c r="M28" s="156"/>
      <c r="N28" s="268">
        <v>
-914604</v>
      </c>
      <c r="O28" s="269"/>
      <c r="P28" s="269"/>
      <c r="Q28" s="269"/>
      <c r="R28" s="176"/>
      <c r="S28" s="446"/>
      <c r="T28" s="447"/>
      <c r="U28" s="450"/>
      <c r="V28" s="451"/>
      <c r="W28" s="451"/>
      <c r="X28" s="451"/>
      <c r="Y28" s="452"/>
      <c r="Z28" s="456"/>
      <c r="AA28" s="457"/>
      <c r="AB28" s="457"/>
      <c r="AC28" s="457"/>
      <c r="AD28" s="457"/>
      <c r="AE28" s="458"/>
      <c r="AF28" s="456"/>
      <c r="AG28" s="457"/>
      <c r="AH28" s="457"/>
      <c r="AI28" s="457"/>
      <c r="AJ28" s="457"/>
      <c r="AK28" s="462"/>
      <c r="AL28" s="66"/>
    </row>
    <row r="29" spans="1:39" ht="25.5" customHeight="1" thickBot="1" x14ac:dyDescent="0.2">
      <c r="A29" s="140"/>
      <c r="B29" s="474" t="s">
        <v>
52</v>
      </c>
      <c r="C29" s="475"/>
      <c r="D29" s="475"/>
      <c r="E29" s="475"/>
      <c r="F29" s="398"/>
      <c r="G29" s="295"/>
      <c r="H29" s="296"/>
      <c r="I29" s="296"/>
      <c r="J29" s="296"/>
      <c r="K29" s="296"/>
      <c r="L29" s="202"/>
      <c r="M29" s="203"/>
      <c r="N29" s="295"/>
      <c r="O29" s="296"/>
      <c r="P29" s="296"/>
      <c r="Q29" s="296"/>
      <c r="R29" s="204"/>
      <c r="S29" s="448"/>
      <c r="T29" s="449"/>
      <c r="U29" s="453"/>
      <c r="V29" s="454"/>
      <c r="W29" s="454"/>
      <c r="X29" s="454"/>
      <c r="Y29" s="455"/>
      <c r="Z29" s="459"/>
      <c r="AA29" s="460"/>
      <c r="AB29" s="460"/>
      <c r="AC29" s="460"/>
      <c r="AD29" s="460"/>
      <c r="AE29" s="461"/>
      <c r="AF29" s="459"/>
      <c r="AG29" s="460"/>
      <c r="AH29" s="460"/>
      <c r="AI29" s="460"/>
      <c r="AJ29" s="460"/>
      <c r="AK29" s="463"/>
    </row>
    <row r="30" spans="1:39" ht="7.5" customHeight="1" thickBot="1" x14ac:dyDescent="0.2">
      <c r="B30" s="205"/>
      <c r="C30" s="205"/>
      <c r="D30" s="205"/>
      <c r="E30" s="205"/>
      <c r="F30" s="206"/>
      <c r="G30" s="207"/>
      <c r="H30" s="207"/>
      <c r="I30" s="207"/>
      <c r="J30" s="207"/>
      <c r="K30" s="207"/>
      <c r="L30" s="207"/>
      <c r="M30" s="207"/>
      <c r="N30" s="207"/>
      <c r="O30" s="207"/>
      <c r="P30" s="207"/>
      <c r="Q30" s="207"/>
      <c r="R30" s="208"/>
      <c r="S30" s="208"/>
      <c r="T30" s="205"/>
      <c r="U30" s="205"/>
      <c r="V30" s="205"/>
      <c r="W30" s="205"/>
      <c r="X30" s="205"/>
      <c r="Y30" s="205"/>
      <c r="Z30" s="205"/>
      <c r="AA30" s="205"/>
      <c r="AB30" s="205"/>
      <c r="AC30" s="209"/>
      <c r="AD30" s="209"/>
      <c r="AE30" s="209"/>
      <c r="AF30" s="209"/>
      <c r="AG30" s="209"/>
      <c r="AH30" s="418"/>
      <c r="AI30" s="418"/>
      <c r="AJ30" s="209"/>
      <c r="AK30" s="209"/>
    </row>
    <row r="31" spans="1:39" s="6" customFormat="1" ht="13.5" customHeight="1" x14ac:dyDescent="0.15">
      <c r="A31" s="138"/>
      <c r="B31" s="419" t="s">
        <v>
190</v>
      </c>
      <c r="C31" s="420"/>
      <c r="D31" s="420"/>
      <c r="E31" s="420"/>
      <c r="F31" s="420"/>
      <c r="G31" s="420"/>
      <c r="H31" s="420"/>
      <c r="I31" s="420"/>
      <c r="J31" s="420"/>
      <c r="K31" s="420"/>
      <c r="L31" s="420"/>
      <c r="M31" s="420"/>
      <c r="N31" s="420"/>
      <c r="O31" s="420"/>
      <c r="P31" s="420"/>
      <c r="Q31" s="420"/>
      <c r="R31" s="420"/>
      <c r="S31" s="420"/>
      <c r="T31" s="420"/>
      <c r="U31" s="420"/>
      <c r="V31" s="420"/>
      <c r="W31" s="420"/>
      <c r="X31" s="210"/>
      <c r="Y31" s="210"/>
      <c r="Z31" s="423" t="s">
        <v>
53</v>
      </c>
      <c r="AA31" s="423"/>
      <c r="AB31" s="423"/>
      <c r="AC31" s="423"/>
      <c r="AD31" s="423"/>
      <c r="AE31" s="423"/>
      <c r="AF31" s="423"/>
      <c r="AG31" s="423"/>
      <c r="AH31" s="423"/>
      <c r="AI31" s="423"/>
      <c r="AJ31" s="423"/>
      <c r="AK31" s="424"/>
      <c r="AL31" s="103"/>
      <c r="AM31" s="139"/>
    </row>
    <row r="32" spans="1:39" s="6" customFormat="1" ht="13.5" customHeight="1" x14ac:dyDescent="0.15">
      <c r="A32" s="138"/>
      <c r="B32" s="421"/>
      <c r="C32" s="422"/>
      <c r="D32" s="422"/>
      <c r="E32" s="422"/>
      <c r="F32" s="422"/>
      <c r="G32" s="422"/>
      <c r="H32" s="422"/>
      <c r="I32" s="422"/>
      <c r="J32" s="422"/>
      <c r="K32" s="422"/>
      <c r="L32" s="422"/>
      <c r="M32" s="422"/>
      <c r="N32" s="422"/>
      <c r="O32" s="422"/>
      <c r="P32" s="422"/>
      <c r="Q32" s="422"/>
      <c r="R32" s="422"/>
      <c r="S32" s="422"/>
      <c r="T32" s="422"/>
      <c r="U32" s="422"/>
      <c r="V32" s="422"/>
      <c r="W32" s="422"/>
      <c r="X32" s="211"/>
      <c r="Y32" s="211"/>
      <c r="Z32" s="425"/>
      <c r="AA32" s="425"/>
      <c r="AB32" s="425"/>
      <c r="AC32" s="425"/>
      <c r="AD32" s="425"/>
      <c r="AE32" s="425"/>
      <c r="AF32" s="425"/>
      <c r="AG32" s="425"/>
      <c r="AH32" s="425"/>
      <c r="AI32" s="425"/>
      <c r="AJ32" s="425"/>
      <c r="AK32" s="426"/>
      <c r="AL32" s="103"/>
      <c r="AM32" s="139"/>
    </row>
    <row r="33" spans="1:40" s="6" customFormat="1" ht="23.25" customHeight="1" x14ac:dyDescent="0.15">
      <c r="A33" s="138"/>
      <c r="B33" s="427" t="s">
        <v>
11</v>
      </c>
      <c r="C33" s="428"/>
      <c r="D33" s="428"/>
      <c r="E33" s="428"/>
      <c r="F33" s="429"/>
      <c r="G33" s="430" t="s">
        <v>
188</v>
      </c>
      <c r="H33" s="428"/>
      <c r="I33" s="428"/>
      <c r="J33" s="428"/>
      <c r="K33" s="428"/>
      <c r="L33" s="428"/>
      <c r="M33" s="429"/>
      <c r="N33" s="431" t="s">
        <v>
12</v>
      </c>
      <c r="O33" s="432"/>
      <c r="P33" s="432"/>
      <c r="Q33" s="432"/>
      <c r="R33" s="433"/>
      <c r="S33" s="434" t="s">
        <v>
54</v>
      </c>
      <c r="T33" s="428"/>
      <c r="U33" s="428"/>
      <c r="V33" s="428"/>
      <c r="W33" s="428"/>
      <c r="X33" s="428"/>
      <c r="Y33" s="429"/>
      <c r="Z33" s="430" t="s">
        <v>
188</v>
      </c>
      <c r="AA33" s="428"/>
      <c r="AB33" s="428"/>
      <c r="AC33" s="428"/>
      <c r="AD33" s="428"/>
      <c r="AE33" s="428"/>
      <c r="AF33" s="429"/>
      <c r="AG33" s="431" t="s">
        <v>
12</v>
      </c>
      <c r="AH33" s="432"/>
      <c r="AI33" s="432"/>
      <c r="AJ33" s="432"/>
      <c r="AK33" s="435"/>
      <c r="AL33" s="103"/>
      <c r="AM33" s="139"/>
    </row>
    <row r="34" spans="1:40" ht="26.25" customHeight="1" x14ac:dyDescent="0.15">
      <c r="A34" s="140"/>
      <c r="B34" s="276" t="s">
        <v>
55</v>
      </c>
      <c r="C34" s="277"/>
      <c r="D34" s="277"/>
      <c r="E34" s="277"/>
      <c r="F34" s="278"/>
      <c r="G34" s="212"/>
      <c r="H34" s="283" t="s">
        <v>
45</v>
      </c>
      <c r="I34" s="283"/>
      <c r="J34" s="283"/>
      <c r="K34" s="283"/>
      <c r="L34" s="155" t="s">
        <v>
56</v>
      </c>
      <c r="M34" s="156"/>
      <c r="N34" s="213"/>
      <c r="O34" s="399" t="s">
        <v>
32</v>
      </c>
      <c r="P34" s="399"/>
      <c r="Q34" s="399"/>
      <c r="R34" s="214" t="s">
        <v>
56</v>
      </c>
      <c r="S34" s="400" t="s">
        <v>
58</v>
      </c>
      <c r="T34" s="401"/>
      <c r="U34" s="401"/>
      <c r="V34" s="401"/>
      <c r="W34" s="401"/>
      <c r="X34" s="401"/>
      <c r="Y34" s="402"/>
      <c r="Z34" s="184"/>
      <c r="AA34" s="406">
        <v>
-1.8</v>
      </c>
      <c r="AB34" s="406"/>
      <c r="AC34" s="406"/>
      <c r="AD34" s="185"/>
      <c r="AE34" s="186" t="s">
        <v>
18</v>
      </c>
      <c r="AF34" s="185"/>
      <c r="AG34" s="406">
        <v>
-0.1</v>
      </c>
      <c r="AH34" s="406"/>
      <c r="AI34" s="406"/>
      <c r="AJ34" s="215" t="s">
        <v>
56</v>
      </c>
      <c r="AK34" s="216"/>
      <c r="AL34" s="66"/>
    </row>
    <row r="35" spans="1:40" ht="26.25" customHeight="1" x14ac:dyDescent="0.15">
      <c r="A35" s="140"/>
      <c r="B35" s="279"/>
      <c r="C35" s="280"/>
      <c r="D35" s="280"/>
      <c r="E35" s="280"/>
      <c r="F35" s="281"/>
      <c r="G35" s="190" t="s">
        <v>
59</v>
      </c>
      <c r="H35" s="163"/>
      <c r="I35" s="414">
        <v>
11.25</v>
      </c>
      <c r="J35" s="414"/>
      <c r="K35" s="163"/>
      <c r="L35" s="161" t="s">
        <v>
60</v>
      </c>
      <c r="M35" s="162"/>
      <c r="N35" s="217" t="s">
        <v>
59</v>
      </c>
      <c r="O35" s="415">
        <v>
11.25</v>
      </c>
      <c r="P35" s="415"/>
      <c r="Q35" s="415"/>
      <c r="R35" s="218" t="s">
        <v>
60</v>
      </c>
      <c r="S35" s="411"/>
      <c r="T35" s="412"/>
      <c r="U35" s="412"/>
      <c r="V35" s="412"/>
      <c r="W35" s="412"/>
      <c r="X35" s="412"/>
      <c r="Y35" s="413"/>
      <c r="Z35" s="190" t="s">
        <v>
59</v>
      </c>
      <c r="AA35" s="416">
        <v>
25</v>
      </c>
      <c r="AB35" s="416"/>
      <c r="AC35" s="416"/>
      <c r="AD35" s="196"/>
      <c r="AE35" s="192" t="s">
        <v>
60</v>
      </c>
      <c r="AF35" s="190" t="s">
        <v>
59</v>
      </c>
      <c r="AG35" s="417" t="s">
        <v>
191</v>
      </c>
      <c r="AH35" s="417"/>
      <c r="AI35" s="417"/>
      <c r="AJ35" s="219" t="s">
        <v>
60</v>
      </c>
      <c r="AK35" s="220"/>
    </row>
    <row r="36" spans="1:40" ht="26.25" customHeight="1" x14ac:dyDescent="0.15">
      <c r="A36" s="140"/>
      <c r="B36" s="276" t="s">
        <v>
61</v>
      </c>
      <c r="C36" s="277"/>
      <c r="D36" s="277"/>
      <c r="E36" s="277"/>
      <c r="F36" s="278"/>
      <c r="G36" s="212"/>
      <c r="H36" s="283" t="s">
        <v>
45</v>
      </c>
      <c r="I36" s="283"/>
      <c r="J36" s="283"/>
      <c r="K36" s="283"/>
      <c r="L36" s="155" t="s">
        <v>
56</v>
      </c>
      <c r="M36" s="156"/>
      <c r="N36" s="213"/>
      <c r="O36" s="399" t="s">
        <v>
45</v>
      </c>
      <c r="P36" s="399"/>
      <c r="Q36" s="399"/>
      <c r="R36" s="214" t="s">
        <v>
56</v>
      </c>
      <c r="S36" s="400" t="s">
        <v>
62</v>
      </c>
      <c r="T36" s="401"/>
      <c r="U36" s="401"/>
      <c r="V36" s="401"/>
      <c r="W36" s="401"/>
      <c r="X36" s="401"/>
      <c r="Y36" s="402"/>
      <c r="Z36" s="184"/>
      <c r="AA36" s="406" t="s">
        <v>
45</v>
      </c>
      <c r="AB36" s="406"/>
      <c r="AC36" s="406"/>
      <c r="AD36" s="185"/>
      <c r="AE36" s="186" t="s">
        <v>
18</v>
      </c>
      <c r="AF36" s="221"/>
      <c r="AG36" s="406" t="s">
        <v>
32</v>
      </c>
      <c r="AH36" s="406"/>
      <c r="AI36" s="406"/>
      <c r="AJ36" s="222" t="s">
        <v>
56</v>
      </c>
      <c r="AK36" s="223"/>
      <c r="AL36" s="66"/>
    </row>
    <row r="37" spans="1:40" ht="26.25" customHeight="1" thickBot="1" x14ac:dyDescent="0.2">
      <c r="A37" s="140"/>
      <c r="B37" s="396"/>
      <c r="C37" s="397"/>
      <c r="D37" s="397"/>
      <c r="E37" s="397"/>
      <c r="F37" s="398"/>
      <c r="G37" s="224" t="s">
        <v>
59</v>
      </c>
      <c r="H37" s="204"/>
      <c r="I37" s="407">
        <v>
16.25</v>
      </c>
      <c r="J37" s="407"/>
      <c r="K37" s="204"/>
      <c r="L37" s="202" t="s">
        <v>
60</v>
      </c>
      <c r="M37" s="203"/>
      <c r="N37" s="225" t="s">
        <v>
59</v>
      </c>
      <c r="O37" s="408">
        <v>
16.25</v>
      </c>
      <c r="P37" s="408"/>
      <c r="Q37" s="408"/>
      <c r="R37" s="226" t="s">
        <v>
60</v>
      </c>
      <c r="S37" s="403"/>
      <c r="T37" s="404"/>
      <c r="U37" s="404"/>
      <c r="V37" s="404"/>
      <c r="W37" s="404"/>
      <c r="X37" s="404"/>
      <c r="Y37" s="405"/>
      <c r="Z37" s="224" t="s">
        <v>
59</v>
      </c>
      <c r="AA37" s="409">
        <v>
350</v>
      </c>
      <c r="AB37" s="409"/>
      <c r="AC37" s="409"/>
      <c r="AD37" s="227"/>
      <c r="AE37" s="228" t="s">
        <v>
60</v>
      </c>
      <c r="AF37" s="224" t="s">
        <v>
59</v>
      </c>
      <c r="AG37" s="410" t="s">
        <v>
192</v>
      </c>
      <c r="AH37" s="410"/>
      <c r="AI37" s="410"/>
      <c r="AJ37" s="229" t="s">
        <v>
60</v>
      </c>
      <c r="AK37" s="230"/>
    </row>
    <row r="38" spans="1:40" ht="8.25" customHeight="1" thickBot="1" x14ac:dyDescent="0.2">
      <c r="B38" s="231"/>
      <c r="C38" s="231"/>
      <c r="D38" s="231"/>
      <c r="E38" s="231"/>
      <c r="F38" s="231"/>
      <c r="G38" s="132"/>
      <c r="H38" s="132"/>
      <c r="I38" s="232"/>
      <c r="J38" s="232"/>
      <c r="K38" s="132"/>
      <c r="L38" s="155"/>
      <c r="M38" s="155"/>
      <c r="N38" s="233"/>
      <c r="O38" s="233"/>
      <c r="P38" s="233"/>
      <c r="Q38" s="233"/>
      <c r="R38" s="233"/>
      <c r="S38" s="234"/>
      <c r="T38" s="234"/>
      <c r="U38" s="234"/>
      <c r="V38" s="234"/>
      <c r="W38" s="234"/>
      <c r="X38" s="234"/>
      <c r="Y38" s="234"/>
      <c r="Z38" s="132"/>
      <c r="AA38" s="235"/>
      <c r="AB38" s="235"/>
      <c r="AC38" s="235"/>
      <c r="AD38" s="185"/>
      <c r="AE38" s="185"/>
      <c r="AF38" s="157"/>
      <c r="AG38" s="157"/>
      <c r="AH38" s="157"/>
      <c r="AI38" s="157"/>
      <c r="AJ38" s="157"/>
      <c r="AK38" s="157"/>
    </row>
    <row r="39" spans="1:40" ht="27" customHeight="1" x14ac:dyDescent="0.15">
      <c r="A39" s="140"/>
      <c r="B39" s="352" t="s">
        <v>
63</v>
      </c>
      <c r="C39" s="353"/>
      <c r="D39" s="353"/>
      <c r="E39" s="353"/>
      <c r="F39" s="353"/>
      <c r="G39" s="353"/>
      <c r="H39" s="353"/>
      <c r="I39" s="353"/>
      <c r="J39" s="353"/>
      <c r="K39" s="353"/>
      <c r="L39" s="353"/>
      <c r="M39" s="353"/>
      <c r="N39" s="353"/>
      <c r="O39" s="353"/>
      <c r="P39" s="353"/>
      <c r="Q39" s="353"/>
      <c r="R39" s="353"/>
      <c r="S39" s="354"/>
      <c r="T39" s="355" t="s">
        <v>
64</v>
      </c>
      <c r="U39" s="358" t="s">
        <v>
11</v>
      </c>
      <c r="V39" s="359"/>
      <c r="W39" s="360"/>
      <c r="X39" s="367" t="s">
        <v>
65</v>
      </c>
      <c r="Y39" s="368"/>
      <c r="Z39" s="369"/>
      <c r="AA39" s="367" t="s">
        <v>
66</v>
      </c>
      <c r="AB39" s="368"/>
      <c r="AC39" s="369"/>
      <c r="AD39" s="367" t="s">
        <v>
193</v>
      </c>
      <c r="AE39" s="330"/>
      <c r="AF39" s="330"/>
      <c r="AG39" s="376"/>
      <c r="AH39" s="329" t="s">
        <v>
67</v>
      </c>
      <c r="AI39" s="330"/>
      <c r="AJ39" s="330"/>
      <c r="AK39" s="331"/>
    </row>
    <row r="40" spans="1:40" ht="23.25" customHeight="1" x14ac:dyDescent="0.15">
      <c r="A40" s="140"/>
      <c r="B40" s="276" t="s">
        <v>
11</v>
      </c>
      <c r="C40" s="277"/>
      <c r="D40" s="278"/>
      <c r="E40" s="341" t="s">
        <v>
194</v>
      </c>
      <c r="F40" s="342"/>
      <c r="G40" s="342"/>
      <c r="H40" s="342"/>
      <c r="I40" s="342"/>
      <c r="J40" s="342"/>
      <c r="K40" s="342"/>
      <c r="L40" s="342"/>
      <c r="M40" s="342"/>
      <c r="N40" s="343"/>
      <c r="O40" s="341" t="s">
        <v>
9</v>
      </c>
      <c r="P40" s="342"/>
      <c r="Q40" s="342"/>
      <c r="R40" s="342"/>
      <c r="S40" s="344"/>
      <c r="T40" s="356"/>
      <c r="U40" s="361"/>
      <c r="V40" s="362"/>
      <c r="W40" s="363"/>
      <c r="X40" s="370"/>
      <c r="Y40" s="371"/>
      <c r="Z40" s="372"/>
      <c r="AA40" s="370"/>
      <c r="AB40" s="371"/>
      <c r="AC40" s="372"/>
      <c r="AD40" s="332"/>
      <c r="AE40" s="333"/>
      <c r="AF40" s="333"/>
      <c r="AG40" s="377"/>
      <c r="AH40" s="332"/>
      <c r="AI40" s="333"/>
      <c r="AJ40" s="333"/>
      <c r="AK40" s="334"/>
    </row>
    <row r="41" spans="1:40" ht="18" customHeight="1" x14ac:dyDescent="0.15">
      <c r="A41" s="140"/>
      <c r="B41" s="338"/>
      <c r="C41" s="339"/>
      <c r="D41" s="340"/>
      <c r="E41" s="312" t="s">
        <v>
68</v>
      </c>
      <c r="F41" s="277"/>
      <c r="G41" s="278"/>
      <c r="H41" s="312" t="s">
        <v>
69</v>
      </c>
      <c r="I41" s="277"/>
      <c r="J41" s="277"/>
      <c r="K41" s="278"/>
      <c r="L41" s="345" t="s">
        <v>
70</v>
      </c>
      <c r="M41" s="346"/>
      <c r="N41" s="347"/>
      <c r="O41" s="312" t="s">
        <v>
68</v>
      </c>
      <c r="P41" s="278"/>
      <c r="Q41" s="312" t="s">
        <v>
71</v>
      </c>
      <c r="R41" s="277"/>
      <c r="S41" s="348"/>
      <c r="T41" s="356"/>
      <c r="U41" s="364"/>
      <c r="V41" s="365"/>
      <c r="W41" s="366"/>
      <c r="X41" s="373"/>
      <c r="Y41" s="374"/>
      <c r="Z41" s="375"/>
      <c r="AA41" s="373"/>
      <c r="AB41" s="374"/>
      <c r="AC41" s="375"/>
      <c r="AD41" s="335"/>
      <c r="AE41" s="336"/>
      <c r="AF41" s="336"/>
      <c r="AG41" s="378"/>
      <c r="AH41" s="335"/>
      <c r="AI41" s="336"/>
      <c r="AJ41" s="336"/>
      <c r="AK41" s="337"/>
    </row>
    <row r="42" spans="1:40" ht="18" customHeight="1" x14ac:dyDescent="0.15">
      <c r="A42" s="140"/>
      <c r="B42" s="279"/>
      <c r="C42" s="280"/>
      <c r="D42" s="281"/>
      <c r="E42" s="313"/>
      <c r="F42" s="280"/>
      <c r="G42" s="281"/>
      <c r="H42" s="349" t="s">
        <v>
72</v>
      </c>
      <c r="I42" s="350"/>
      <c r="J42" s="350"/>
      <c r="K42" s="351"/>
      <c r="L42" s="379" t="s">
        <v>
68</v>
      </c>
      <c r="M42" s="380"/>
      <c r="N42" s="381"/>
      <c r="O42" s="313"/>
      <c r="P42" s="281"/>
      <c r="Q42" s="349" t="s">
        <v>
72</v>
      </c>
      <c r="R42" s="350"/>
      <c r="S42" s="382"/>
      <c r="T42" s="356"/>
      <c r="U42" s="319" t="s">
        <v>
84</v>
      </c>
      <c r="V42" s="320"/>
      <c r="W42" s="320"/>
      <c r="X42" s="236"/>
      <c r="Y42" s="237"/>
      <c r="Z42" s="238" t="s">
        <v>
17</v>
      </c>
      <c r="AA42" s="236"/>
      <c r="AB42" s="237"/>
      <c r="AC42" s="238" t="s">
        <v>
17</v>
      </c>
      <c r="AD42" s="221"/>
      <c r="AE42" s="168"/>
      <c r="AF42" s="168"/>
      <c r="AG42" s="238" t="s">
        <v>
17</v>
      </c>
      <c r="AH42" s="236"/>
      <c r="AI42" s="154"/>
      <c r="AJ42" s="154"/>
      <c r="AK42" s="239" t="s">
        <v>
17</v>
      </c>
    </row>
    <row r="43" spans="1:40" ht="12.6" customHeight="1" x14ac:dyDescent="0.15">
      <c r="A43" s="140"/>
      <c r="B43" s="387" t="s">
        <v>
73</v>
      </c>
      <c r="C43" s="240"/>
      <c r="D43" s="154"/>
      <c r="E43" s="241"/>
      <c r="F43" s="154"/>
      <c r="G43" s="147" t="s">
        <v>
7</v>
      </c>
      <c r="H43" s="148"/>
      <c r="I43" s="146"/>
      <c r="J43" s="146"/>
      <c r="K43" s="147" t="s">
        <v>
74</v>
      </c>
      <c r="L43" s="146"/>
      <c r="M43" s="146"/>
      <c r="N43" s="147" t="s">
        <v>
7</v>
      </c>
      <c r="O43" s="148"/>
      <c r="P43" s="147" t="s">
        <v>
7</v>
      </c>
      <c r="Q43" s="148"/>
      <c r="R43" s="146"/>
      <c r="S43" s="146" t="s">
        <v>
74</v>
      </c>
      <c r="T43" s="356"/>
      <c r="U43" s="383"/>
      <c r="V43" s="384"/>
      <c r="W43" s="384"/>
      <c r="X43" s="308">
        <v>
14384300</v>
      </c>
      <c r="Y43" s="309"/>
      <c r="Z43" s="310"/>
      <c r="AA43" s="308">
        <v>
445617</v>
      </c>
      <c r="AB43" s="309"/>
      <c r="AC43" s="310"/>
      <c r="AD43" s="390">
        <v>
110005406</v>
      </c>
      <c r="AE43" s="391"/>
      <c r="AF43" s="391"/>
      <c r="AG43" s="392"/>
      <c r="AH43" s="308">
        <v>
124835323</v>
      </c>
      <c r="AI43" s="309"/>
      <c r="AJ43" s="309"/>
      <c r="AK43" s="311"/>
    </row>
    <row r="44" spans="1:40" ht="39" customHeight="1" x14ac:dyDescent="0.15">
      <c r="A44" s="140"/>
      <c r="B44" s="388"/>
      <c r="C44" s="313" t="s">
        <v>
75</v>
      </c>
      <c r="D44" s="281"/>
      <c r="E44" s="271">
        <v>
2863</v>
      </c>
      <c r="F44" s="272"/>
      <c r="G44" s="162"/>
      <c r="H44" s="285">
        <v>
295167</v>
      </c>
      <c r="I44" s="286"/>
      <c r="J44" s="286"/>
      <c r="K44" s="287"/>
      <c r="L44" s="271">
        <v>
152</v>
      </c>
      <c r="M44" s="272"/>
      <c r="N44" s="162"/>
      <c r="O44" s="290">
        <v>
2842</v>
      </c>
      <c r="P44" s="291"/>
      <c r="Q44" s="285">
        <v>
300950</v>
      </c>
      <c r="R44" s="286"/>
      <c r="S44" s="318"/>
      <c r="T44" s="356"/>
      <c r="U44" s="385"/>
      <c r="V44" s="386"/>
      <c r="W44" s="386"/>
      <c r="X44" s="271"/>
      <c r="Y44" s="272"/>
      <c r="Z44" s="273"/>
      <c r="AA44" s="271"/>
      <c r="AB44" s="272"/>
      <c r="AC44" s="273"/>
      <c r="AD44" s="393"/>
      <c r="AE44" s="394"/>
      <c r="AF44" s="394"/>
      <c r="AG44" s="395"/>
      <c r="AH44" s="271"/>
      <c r="AI44" s="272"/>
      <c r="AJ44" s="272"/>
      <c r="AK44" s="275"/>
      <c r="AM44" s="65"/>
      <c r="AN44" s="1"/>
    </row>
    <row r="45" spans="1:40" ht="39" customHeight="1" x14ac:dyDescent="0.15">
      <c r="A45" s="140"/>
      <c r="B45" s="388"/>
      <c r="C45" s="242"/>
      <c r="D45" s="243" t="s">
        <v>
76</v>
      </c>
      <c r="E45" s="260">
        <v>
399</v>
      </c>
      <c r="F45" s="261"/>
      <c r="G45" s="162"/>
      <c r="H45" s="257">
        <v>
298161</v>
      </c>
      <c r="I45" s="258"/>
      <c r="J45" s="258"/>
      <c r="K45" s="259"/>
      <c r="L45" s="260">
        <v>
0</v>
      </c>
      <c r="M45" s="261"/>
      <c r="N45" s="162"/>
      <c r="O45" s="262">
        <v>
420</v>
      </c>
      <c r="P45" s="263"/>
      <c r="Q45" s="257">
        <v>
300755</v>
      </c>
      <c r="R45" s="258"/>
      <c r="S45" s="294"/>
      <c r="T45" s="356"/>
      <c r="U45" s="314" t="s">
        <v>
195</v>
      </c>
      <c r="V45" s="325" t="s">
        <v>
77</v>
      </c>
      <c r="W45" s="326"/>
      <c r="X45" s="308">
        <v>
259389</v>
      </c>
      <c r="Y45" s="309"/>
      <c r="Z45" s="310"/>
      <c r="AA45" s="308">
        <v>
249</v>
      </c>
      <c r="AB45" s="309"/>
      <c r="AC45" s="310"/>
      <c r="AD45" s="308">
        <v>
11152085</v>
      </c>
      <c r="AE45" s="309"/>
      <c r="AF45" s="309"/>
      <c r="AG45" s="310"/>
      <c r="AH45" s="308">
        <v>
11411723</v>
      </c>
      <c r="AI45" s="309"/>
      <c r="AJ45" s="309"/>
      <c r="AK45" s="311"/>
    </row>
    <row r="46" spans="1:40" ht="18.75" customHeight="1" x14ac:dyDescent="0.15">
      <c r="A46" s="140"/>
      <c r="B46" s="388"/>
      <c r="C46" s="312" t="s">
        <v>
78</v>
      </c>
      <c r="D46" s="278"/>
      <c r="E46" s="268">
        <v>
22</v>
      </c>
      <c r="F46" s="269"/>
      <c r="G46" s="244"/>
      <c r="H46" s="282">
        <v>
330383</v>
      </c>
      <c r="I46" s="283"/>
      <c r="J46" s="283"/>
      <c r="K46" s="284"/>
      <c r="L46" s="268">
        <v>
0</v>
      </c>
      <c r="M46" s="269"/>
      <c r="N46" s="244"/>
      <c r="O46" s="288">
        <v>
19</v>
      </c>
      <c r="P46" s="289"/>
      <c r="Q46" s="282">
        <v>
354970</v>
      </c>
      <c r="R46" s="283"/>
      <c r="S46" s="317"/>
      <c r="T46" s="356"/>
      <c r="U46" s="315"/>
      <c r="V46" s="327"/>
      <c r="W46" s="328"/>
      <c r="X46" s="271"/>
      <c r="Y46" s="272"/>
      <c r="Z46" s="273"/>
      <c r="AA46" s="271"/>
      <c r="AB46" s="272"/>
      <c r="AC46" s="273"/>
      <c r="AD46" s="271"/>
      <c r="AE46" s="272"/>
      <c r="AF46" s="272"/>
      <c r="AG46" s="273"/>
      <c r="AH46" s="271"/>
      <c r="AI46" s="272"/>
      <c r="AJ46" s="272"/>
      <c r="AK46" s="275"/>
    </row>
    <row r="47" spans="1:40" ht="18.75" customHeight="1" x14ac:dyDescent="0.15">
      <c r="A47" s="140"/>
      <c r="B47" s="388"/>
      <c r="C47" s="313"/>
      <c r="D47" s="281"/>
      <c r="E47" s="271"/>
      <c r="F47" s="272"/>
      <c r="G47" s="162"/>
      <c r="H47" s="285"/>
      <c r="I47" s="286"/>
      <c r="J47" s="286"/>
      <c r="K47" s="287"/>
      <c r="L47" s="271"/>
      <c r="M47" s="272"/>
      <c r="N47" s="162"/>
      <c r="O47" s="290"/>
      <c r="P47" s="291"/>
      <c r="Q47" s="285"/>
      <c r="R47" s="286"/>
      <c r="S47" s="318"/>
      <c r="T47" s="356"/>
      <c r="U47" s="315"/>
      <c r="V47" s="325" t="s">
        <v>
79</v>
      </c>
      <c r="W47" s="326"/>
      <c r="X47" s="268">
        <v>
0</v>
      </c>
      <c r="Y47" s="269"/>
      <c r="Z47" s="270"/>
      <c r="AA47" s="268">
        <v>
95000</v>
      </c>
      <c r="AB47" s="269"/>
      <c r="AC47" s="270"/>
      <c r="AD47" s="268">
        <v>
5941332</v>
      </c>
      <c r="AE47" s="269"/>
      <c r="AF47" s="269"/>
      <c r="AG47" s="270"/>
      <c r="AH47" s="268">
        <v>
6036332</v>
      </c>
      <c r="AI47" s="269"/>
      <c r="AJ47" s="269"/>
      <c r="AK47" s="274"/>
    </row>
    <row r="48" spans="1:40" ht="39" customHeight="1" x14ac:dyDescent="0.15">
      <c r="A48" s="140"/>
      <c r="B48" s="388"/>
      <c r="C48" s="292" t="s">
        <v>
80</v>
      </c>
      <c r="D48" s="293"/>
      <c r="E48" s="260">
        <v>
0</v>
      </c>
      <c r="F48" s="261"/>
      <c r="G48" s="162"/>
      <c r="H48" s="257" t="s">
        <v>
45</v>
      </c>
      <c r="I48" s="258"/>
      <c r="J48" s="258"/>
      <c r="K48" s="259"/>
      <c r="L48" s="260">
        <v>
0</v>
      </c>
      <c r="M48" s="261"/>
      <c r="N48" s="162"/>
      <c r="O48" s="262">
        <v>
0</v>
      </c>
      <c r="P48" s="263"/>
      <c r="Q48" s="257" t="s">
        <v>
32</v>
      </c>
      <c r="R48" s="258"/>
      <c r="S48" s="294"/>
      <c r="T48" s="356"/>
      <c r="U48" s="315"/>
      <c r="V48" s="327"/>
      <c r="W48" s="328"/>
      <c r="X48" s="271"/>
      <c r="Y48" s="272"/>
      <c r="Z48" s="273"/>
      <c r="AA48" s="271"/>
      <c r="AB48" s="272"/>
      <c r="AC48" s="273"/>
      <c r="AD48" s="271"/>
      <c r="AE48" s="272"/>
      <c r="AF48" s="272"/>
      <c r="AG48" s="273"/>
      <c r="AH48" s="271"/>
      <c r="AI48" s="272"/>
      <c r="AJ48" s="272"/>
      <c r="AK48" s="275"/>
    </row>
    <row r="49" spans="1:40" ht="39" customHeight="1" x14ac:dyDescent="0.15">
      <c r="A49" s="140"/>
      <c r="B49" s="389"/>
      <c r="C49" s="292" t="s">
        <v>
81</v>
      </c>
      <c r="D49" s="293"/>
      <c r="E49" s="260">
        <f>
E44+E46+E48</f>
        <v>
2885</v>
      </c>
      <c r="F49" s="261"/>
      <c r="G49" s="162"/>
      <c r="H49" s="257">
        <v>
295436</v>
      </c>
      <c r="I49" s="258"/>
      <c r="J49" s="258"/>
      <c r="K49" s="259"/>
      <c r="L49" s="260">
        <f>
L44+L46+L48</f>
        <v>
152</v>
      </c>
      <c r="M49" s="261"/>
      <c r="N49" s="162"/>
      <c r="O49" s="262">
        <f>
O44+O46+O48</f>
        <v>
2861</v>
      </c>
      <c r="P49" s="263"/>
      <c r="Q49" s="257">
        <v>
301909</v>
      </c>
      <c r="R49" s="258"/>
      <c r="S49" s="294"/>
      <c r="T49" s="356"/>
      <c r="U49" s="315"/>
      <c r="V49" s="264" t="s">
        <v>
82</v>
      </c>
      <c r="W49" s="265"/>
      <c r="X49" s="268">
        <v>
0</v>
      </c>
      <c r="Y49" s="269"/>
      <c r="Z49" s="270"/>
      <c r="AA49" s="268">
        <v>
1</v>
      </c>
      <c r="AB49" s="269"/>
      <c r="AC49" s="270"/>
      <c r="AD49" s="268">
        <v>
0</v>
      </c>
      <c r="AE49" s="269"/>
      <c r="AF49" s="269"/>
      <c r="AG49" s="270"/>
      <c r="AH49" s="268">
        <v>
1</v>
      </c>
      <c r="AI49" s="269"/>
      <c r="AJ49" s="269"/>
      <c r="AK49" s="274"/>
    </row>
    <row r="50" spans="1:40" ht="18.75" customHeight="1" x14ac:dyDescent="0.15">
      <c r="A50" s="140"/>
      <c r="B50" s="276" t="s">
        <v>
83</v>
      </c>
      <c r="C50" s="277"/>
      <c r="D50" s="278"/>
      <c r="E50" s="268">
        <v>
103</v>
      </c>
      <c r="F50" s="269"/>
      <c r="G50" s="244"/>
      <c r="H50" s="282">
        <v>
278271</v>
      </c>
      <c r="I50" s="283"/>
      <c r="J50" s="283"/>
      <c r="K50" s="284"/>
      <c r="L50" s="268">
        <v>
4</v>
      </c>
      <c r="M50" s="269"/>
      <c r="N50" s="244"/>
      <c r="O50" s="288">
        <v>
111</v>
      </c>
      <c r="P50" s="289"/>
      <c r="Q50" s="282">
        <v>
278375</v>
      </c>
      <c r="R50" s="283"/>
      <c r="S50" s="317"/>
      <c r="T50" s="356"/>
      <c r="U50" s="316"/>
      <c r="V50" s="266"/>
      <c r="W50" s="267"/>
      <c r="X50" s="271"/>
      <c r="Y50" s="272"/>
      <c r="Z50" s="273"/>
      <c r="AA50" s="271"/>
      <c r="AB50" s="272"/>
      <c r="AC50" s="273"/>
      <c r="AD50" s="271"/>
      <c r="AE50" s="272"/>
      <c r="AF50" s="272"/>
      <c r="AG50" s="273"/>
      <c r="AH50" s="271"/>
      <c r="AI50" s="272"/>
      <c r="AJ50" s="272"/>
      <c r="AK50" s="275"/>
    </row>
    <row r="51" spans="1:40" ht="18.75" customHeight="1" x14ac:dyDescent="0.15">
      <c r="A51" s="140"/>
      <c r="B51" s="279"/>
      <c r="C51" s="280"/>
      <c r="D51" s="281"/>
      <c r="E51" s="271"/>
      <c r="F51" s="272"/>
      <c r="G51" s="162"/>
      <c r="H51" s="285"/>
      <c r="I51" s="286"/>
      <c r="J51" s="286"/>
      <c r="K51" s="287"/>
      <c r="L51" s="271"/>
      <c r="M51" s="272"/>
      <c r="N51" s="162"/>
      <c r="O51" s="290"/>
      <c r="P51" s="291"/>
      <c r="Q51" s="285"/>
      <c r="R51" s="286"/>
      <c r="S51" s="318"/>
      <c r="T51" s="356"/>
      <c r="U51" s="319" t="s">
        <v>
196</v>
      </c>
      <c r="V51" s="320"/>
      <c r="W51" s="321"/>
      <c r="X51" s="268">
        <f>
X43+X45-X47+X49</f>
        <v>
14643689</v>
      </c>
      <c r="Y51" s="269"/>
      <c r="Z51" s="270"/>
      <c r="AA51" s="268">
        <f>
AA43+AA45-AA47+AA49</f>
        <v>
350867</v>
      </c>
      <c r="AB51" s="269"/>
      <c r="AC51" s="270"/>
      <c r="AD51" s="298">
        <f>
AD43+AD45-AD47+AD49</f>
        <v>
115216159</v>
      </c>
      <c r="AE51" s="299"/>
      <c r="AF51" s="299"/>
      <c r="AG51" s="300"/>
      <c r="AH51" s="268">
        <f>
AH43+AH45-AH47+AH49</f>
        <v>
130210715</v>
      </c>
      <c r="AI51" s="269"/>
      <c r="AJ51" s="269"/>
      <c r="AK51" s="274"/>
      <c r="AM51" s="65"/>
      <c r="AN51" s="1"/>
    </row>
    <row r="52" spans="1:40" ht="39.75" customHeight="1" thickBot="1" x14ac:dyDescent="0.2">
      <c r="A52" s="140"/>
      <c r="B52" s="305" t="s">
        <v>
67</v>
      </c>
      <c r="C52" s="306"/>
      <c r="D52" s="307"/>
      <c r="E52" s="249">
        <f>
E49+E50</f>
        <v>
2988</v>
      </c>
      <c r="F52" s="250"/>
      <c r="G52" s="203"/>
      <c r="H52" s="251">
        <v>
294844</v>
      </c>
      <c r="I52" s="252"/>
      <c r="J52" s="252"/>
      <c r="K52" s="253"/>
      <c r="L52" s="249">
        <f>
L49+L50</f>
        <v>
156</v>
      </c>
      <c r="M52" s="250"/>
      <c r="N52" s="203"/>
      <c r="O52" s="254">
        <f>
O49+O50</f>
        <v>
2972</v>
      </c>
      <c r="P52" s="255"/>
      <c r="Q52" s="251">
        <v>
300452</v>
      </c>
      <c r="R52" s="252"/>
      <c r="S52" s="256"/>
      <c r="T52" s="357"/>
      <c r="U52" s="322"/>
      <c r="V52" s="323"/>
      <c r="W52" s="324"/>
      <c r="X52" s="295"/>
      <c r="Y52" s="296"/>
      <c r="Z52" s="297"/>
      <c r="AA52" s="295"/>
      <c r="AB52" s="296"/>
      <c r="AC52" s="297"/>
      <c r="AD52" s="301"/>
      <c r="AE52" s="302"/>
      <c r="AF52" s="302"/>
      <c r="AG52" s="303"/>
      <c r="AH52" s="295"/>
      <c r="AI52" s="296"/>
      <c r="AJ52" s="296"/>
      <c r="AK52" s="304"/>
    </row>
    <row r="53" spans="1:40" ht="14.25" x14ac:dyDescent="0.15">
      <c r="B53" s="245"/>
      <c r="C53" s="245"/>
      <c r="D53" s="245"/>
      <c r="E53" s="245"/>
      <c r="F53" s="245"/>
      <c r="G53" s="245"/>
      <c r="H53" s="245"/>
      <c r="I53" s="245"/>
      <c r="J53" s="245"/>
      <c r="K53" s="245"/>
      <c r="L53" s="245"/>
      <c r="M53" s="245"/>
      <c r="N53" s="245"/>
      <c r="O53" s="245"/>
      <c r="P53" s="245"/>
      <c r="Q53" s="245"/>
      <c r="R53" s="245"/>
      <c r="S53" s="245"/>
      <c r="T53" s="245"/>
      <c r="U53" s="245"/>
      <c r="V53" s="245"/>
      <c r="W53" s="245"/>
      <c r="X53" s="245"/>
      <c r="Y53" s="245"/>
      <c r="Z53" s="245"/>
      <c r="AA53" s="245"/>
      <c r="AB53" s="245"/>
      <c r="AC53" s="245"/>
      <c r="AD53" s="245"/>
      <c r="AE53" s="245"/>
      <c r="AF53" s="245"/>
      <c r="AG53" s="245"/>
      <c r="AH53" s="245"/>
      <c r="AI53" s="245"/>
      <c r="AJ53" s="245"/>
      <c r="AK53" s="245"/>
    </row>
    <row r="54" spans="1:40" ht="14.25" x14ac:dyDescent="0.15">
      <c r="A54" s="246"/>
      <c r="B54" s="247"/>
      <c r="C54" s="143"/>
      <c r="D54" s="143"/>
      <c r="E54" s="143"/>
      <c r="F54" s="143"/>
      <c r="G54" s="143"/>
      <c r="H54" s="143"/>
      <c r="I54" s="143"/>
      <c r="J54" s="143"/>
      <c r="K54" s="143"/>
      <c r="L54" s="143"/>
      <c r="M54" s="143"/>
      <c r="N54" s="143"/>
      <c r="O54" s="143"/>
      <c r="P54" s="143"/>
      <c r="Q54" s="143"/>
      <c r="R54" s="143"/>
      <c r="S54" s="143"/>
      <c r="T54" s="143"/>
      <c r="U54" s="143"/>
      <c r="V54" s="143"/>
      <c r="W54" s="143"/>
      <c r="X54" s="143"/>
      <c r="Y54" s="143"/>
      <c r="Z54" s="143"/>
      <c r="AA54" s="143"/>
      <c r="AB54" s="143"/>
      <c r="AC54" s="143"/>
      <c r="AD54" s="143"/>
      <c r="AE54" s="143"/>
      <c r="AF54" s="143"/>
      <c r="AG54" s="143"/>
      <c r="AH54" s="143"/>
      <c r="AI54" s="143"/>
      <c r="AJ54" s="143"/>
      <c r="AK54" s="143"/>
    </row>
    <row r="55" spans="1:40" ht="14.25" x14ac:dyDescent="0.15">
      <c r="A55" s="246"/>
      <c r="B55" s="143"/>
      <c r="C55" s="143"/>
      <c r="D55" s="143"/>
      <c r="E55" s="143"/>
      <c r="F55" s="143"/>
      <c r="G55" s="143"/>
      <c r="H55" s="143"/>
      <c r="I55" s="143"/>
      <c r="J55" s="143"/>
      <c r="K55" s="143"/>
      <c r="L55" s="143"/>
      <c r="M55" s="143"/>
      <c r="N55" s="143"/>
      <c r="O55" s="143"/>
      <c r="P55" s="143"/>
      <c r="Q55" s="143"/>
      <c r="R55" s="143"/>
      <c r="S55" s="143"/>
      <c r="T55" s="143"/>
      <c r="U55" s="143"/>
      <c r="V55" s="143"/>
      <c r="W55" s="143"/>
      <c r="X55" s="143"/>
      <c r="Y55" s="143"/>
      <c r="Z55" s="143"/>
      <c r="AA55" s="143"/>
      <c r="AB55" s="143"/>
      <c r="AC55" s="143"/>
      <c r="AD55" s="143"/>
      <c r="AE55" s="143"/>
      <c r="AF55" s="143"/>
      <c r="AG55" s="143"/>
      <c r="AH55" s="143"/>
      <c r="AI55" s="143"/>
      <c r="AJ55" s="143"/>
      <c r="AK55" s="143"/>
    </row>
    <row r="56" spans="1:40" ht="14.25" x14ac:dyDescent="0.15">
      <c r="A56" s="246"/>
      <c r="B56" s="143"/>
      <c r="C56" s="143"/>
      <c r="D56" s="247"/>
      <c r="E56" s="143"/>
      <c r="F56" s="143"/>
      <c r="G56" s="143"/>
      <c r="H56" s="143"/>
      <c r="I56" s="143"/>
      <c r="J56" s="143"/>
      <c r="K56" s="143"/>
      <c r="L56" s="143"/>
      <c r="M56" s="143"/>
      <c r="N56" s="143"/>
      <c r="O56" s="143"/>
      <c r="P56" s="143"/>
      <c r="Q56" s="143"/>
      <c r="R56" s="143"/>
      <c r="S56" s="143"/>
      <c r="T56" s="143"/>
      <c r="U56" s="143"/>
      <c r="V56" s="143"/>
      <c r="W56" s="143"/>
      <c r="X56" s="143"/>
      <c r="Y56" s="143"/>
      <c r="Z56" s="143"/>
      <c r="AA56" s="143"/>
      <c r="AB56" s="143"/>
      <c r="AC56" s="143"/>
      <c r="AD56" s="143"/>
      <c r="AE56" s="143"/>
      <c r="AF56" s="143"/>
      <c r="AG56" s="143"/>
      <c r="AH56" s="143"/>
      <c r="AI56" s="143"/>
      <c r="AJ56" s="143"/>
      <c r="AK56" s="143"/>
    </row>
    <row r="57" spans="1:40" s="7" customFormat="1" ht="13.5" x14ac:dyDescent="0.15">
      <c r="A57" s="246"/>
      <c r="B57" s="247"/>
      <c r="C57" s="247"/>
      <c r="D57" s="247"/>
      <c r="E57" s="247"/>
      <c r="F57" s="247"/>
      <c r="G57" s="247"/>
      <c r="H57" s="247"/>
      <c r="I57" s="247"/>
      <c r="J57" s="247"/>
      <c r="K57" s="247"/>
      <c r="L57" s="247"/>
      <c r="M57" s="247"/>
      <c r="N57" s="247"/>
      <c r="O57" s="247"/>
      <c r="P57" s="247"/>
      <c r="Q57" s="247"/>
      <c r="R57" s="247"/>
      <c r="S57" s="247"/>
      <c r="T57" s="247"/>
      <c r="U57" s="247"/>
      <c r="V57" s="247"/>
      <c r="W57" s="247"/>
      <c r="X57" s="247"/>
      <c r="Y57" s="247"/>
      <c r="Z57" s="247"/>
      <c r="AA57" s="247"/>
      <c r="AB57" s="247"/>
      <c r="AC57" s="247"/>
      <c r="AD57" s="247"/>
      <c r="AE57" s="247"/>
      <c r="AF57" s="247"/>
      <c r="AG57" s="247"/>
      <c r="AH57" s="247"/>
      <c r="AI57" s="247"/>
      <c r="AJ57" s="247"/>
      <c r="AK57" s="247"/>
      <c r="AL57" s="248"/>
      <c r="AM57" s="248"/>
    </row>
    <row r="58" spans="1:40" ht="14.25" x14ac:dyDescent="0.15">
      <c r="A58" s="246"/>
      <c r="B58" s="143"/>
      <c r="C58" s="143"/>
      <c r="D58" s="143"/>
      <c r="E58" s="143"/>
      <c r="F58" s="143"/>
      <c r="G58" s="143"/>
      <c r="H58" s="143"/>
      <c r="I58" s="143"/>
      <c r="J58" s="143"/>
      <c r="K58" s="143"/>
      <c r="L58" s="143"/>
      <c r="M58" s="143"/>
      <c r="N58" s="143"/>
      <c r="O58" s="143"/>
      <c r="P58" s="143"/>
      <c r="Q58" s="143"/>
      <c r="R58" s="143"/>
      <c r="S58" s="143"/>
      <c r="T58" s="143"/>
      <c r="U58" s="143"/>
      <c r="V58" s="143"/>
      <c r="W58" s="143"/>
      <c r="X58" s="143"/>
      <c r="Y58" s="143"/>
      <c r="Z58" s="143"/>
      <c r="AA58" s="143"/>
      <c r="AB58" s="143"/>
      <c r="AC58" s="143"/>
      <c r="AD58" s="143"/>
      <c r="AE58" s="143"/>
      <c r="AF58" s="143"/>
      <c r="AG58" s="143"/>
      <c r="AH58" s="143"/>
      <c r="AI58" s="143"/>
      <c r="AJ58" s="143"/>
      <c r="AK58" s="143"/>
    </row>
  </sheetData>
  <mergeCells count="226">
    <mergeCell ref="B2:E2"/>
    <mergeCell ref="B4:I4"/>
    <mergeCell ref="J4:N4"/>
    <mergeCell ref="O4:U4"/>
    <mergeCell ref="V4:AB4"/>
    <mergeCell ref="AC4:AK4"/>
    <mergeCell ref="AG5:AI5"/>
    <mergeCell ref="B6:C6"/>
    <mergeCell ref="D6:H6"/>
    <mergeCell ref="J6:M6"/>
    <mergeCell ref="O6:T6"/>
    <mergeCell ref="V6:AA6"/>
    <mergeCell ref="AC6:AF6"/>
    <mergeCell ref="AG6:AI6"/>
    <mergeCell ref="B5:C5"/>
    <mergeCell ref="D5:H5"/>
    <mergeCell ref="J5:M5"/>
    <mergeCell ref="O5:T5"/>
    <mergeCell ref="V5:AA5"/>
    <mergeCell ref="AC5:AF5"/>
    <mergeCell ref="AG8:AK8"/>
    <mergeCell ref="AI9:AK9"/>
    <mergeCell ref="B10:E11"/>
    <mergeCell ref="F10:F11"/>
    <mergeCell ref="G10:K11"/>
    <mergeCell ref="N10:Q11"/>
    <mergeCell ref="S10:T11"/>
    <mergeCell ref="U10:Y11"/>
    <mergeCell ref="Z10:AC11"/>
    <mergeCell ref="AF10:AI11"/>
    <mergeCell ref="B8:F8"/>
    <mergeCell ref="G8:M8"/>
    <mergeCell ref="N8:R8"/>
    <mergeCell ref="S8:T8"/>
    <mergeCell ref="U8:Y8"/>
    <mergeCell ref="Z8:AF8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20:E21"/>
    <mergeCell ref="F20:F21"/>
    <mergeCell ref="G20:K21"/>
    <mergeCell ref="N20:Q21"/>
    <mergeCell ref="S20:T21"/>
    <mergeCell ref="U20:Y21"/>
    <mergeCell ref="AA20:AC21"/>
    <mergeCell ref="AG20:AI21"/>
    <mergeCell ref="AA22:AC23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6:E27"/>
    <mergeCell ref="F26:F27"/>
    <mergeCell ref="G26:K27"/>
    <mergeCell ref="N26:Q27"/>
    <mergeCell ref="S26:T27"/>
    <mergeCell ref="U26:Y27"/>
    <mergeCell ref="B29:E29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G37:AI37"/>
    <mergeCell ref="AH39:AK41"/>
    <mergeCell ref="B40:D42"/>
    <mergeCell ref="E40:N40"/>
    <mergeCell ref="O40:S40"/>
    <mergeCell ref="E41:G42"/>
    <mergeCell ref="H41:K41"/>
    <mergeCell ref="L41:N41"/>
    <mergeCell ref="O41:P42"/>
    <mergeCell ref="Q41:S41"/>
    <mergeCell ref="H42:K42"/>
    <mergeCell ref="B39:S39"/>
    <mergeCell ref="T39:T52"/>
    <mergeCell ref="U39:W41"/>
    <mergeCell ref="X39:Z41"/>
    <mergeCell ref="AA39:AC41"/>
    <mergeCell ref="AD39:AG41"/>
    <mergeCell ref="L42:N42"/>
    <mergeCell ref="Q42:S42"/>
    <mergeCell ref="U42:W44"/>
    <mergeCell ref="B43:B49"/>
    <mergeCell ref="X43:Z44"/>
    <mergeCell ref="AA43:AC44"/>
    <mergeCell ref="AD43:AG44"/>
    <mergeCell ref="AH43:AK44"/>
    <mergeCell ref="C44:D44"/>
    <mergeCell ref="E44:F44"/>
    <mergeCell ref="H44:K44"/>
    <mergeCell ref="L44:M44"/>
    <mergeCell ref="O44:P44"/>
    <mergeCell ref="Q44:S44"/>
    <mergeCell ref="V45:W46"/>
    <mergeCell ref="X45:Z46"/>
    <mergeCell ref="AA45:AC46"/>
    <mergeCell ref="AD45:AG46"/>
    <mergeCell ref="AH45:AK46"/>
    <mergeCell ref="C46:D47"/>
    <mergeCell ref="E46:F47"/>
    <mergeCell ref="H46:K47"/>
    <mergeCell ref="L46:M47"/>
    <mergeCell ref="O46:P47"/>
    <mergeCell ref="E45:F45"/>
    <mergeCell ref="H45:K45"/>
    <mergeCell ref="L45:M45"/>
    <mergeCell ref="O45:P45"/>
    <mergeCell ref="Q45:S45"/>
    <mergeCell ref="U45:U50"/>
    <mergeCell ref="Q46:S47"/>
    <mergeCell ref="Q48:S48"/>
    <mergeCell ref="Q50:S51"/>
    <mergeCell ref="U51:W52"/>
    <mergeCell ref="V47:W48"/>
    <mergeCell ref="X47:Z48"/>
    <mergeCell ref="AA47:AC48"/>
    <mergeCell ref="AD47:AG48"/>
    <mergeCell ref="AH47:AK48"/>
    <mergeCell ref="C48:D48"/>
    <mergeCell ref="E48:F48"/>
    <mergeCell ref="X49:Z50"/>
    <mergeCell ref="AA49:AC50"/>
    <mergeCell ref="AD49:AG50"/>
    <mergeCell ref="AH49:AK50"/>
    <mergeCell ref="B50:D51"/>
    <mergeCell ref="E50:F51"/>
    <mergeCell ref="H50:K51"/>
    <mergeCell ref="L50:M51"/>
    <mergeCell ref="O50:P51"/>
    <mergeCell ref="C49:D49"/>
    <mergeCell ref="E49:F49"/>
    <mergeCell ref="H49:K49"/>
    <mergeCell ref="L49:M49"/>
    <mergeCell ref="O49:P49"/>
    <mergeCell ref="Q49:S49"/>
    <mergeCell ref="X51:Z52"/>
    <mergeCell ref="AA51:AC52"/>
    <mergeCell ref="AD51:AG52"/>
    <mergeCell ref="AH51:AK52"/>
    <mergeCell ref="B52:D52"/>
    <mergeCell ref="E52:F52"/>
    <mergeCell ref="H52:K52"/>
    <mergeCell ref="L52:M52"/>
    <mergeCell ref="O52:P52"/>
    <mergeCell ref="Q52:S52"/>
    <mergeCell ref="H48:K48"/>
    <mergeCell ref="L48:M48"/>
    <mergeCell ref="O48:P48"/>
    <mergeCell ref="V49:W50"/>
  </mergeCells>
  <phoneticPr fontId="2"/>
  <printOptions gridLinesSet="0"/>
  <pageMargins left="0.43307086614173229" right="0.19685039370078741" top="0.39370078740157483" bottom="0.19685039370078741" header="0" footer="0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theme="5" tint="-0.249977111117893"/>
    <pageSetUpPr fitToPage="1"/>
  </sheetPr>
  <dimension ref="A1:U68"/>
  <sheetViews>
    <sheetView zoomScale="90" zoomScaleNormal="90" zoomScaleSheetLayoutView="100" workbookViewId="0">
      <pane xSplit="3" ySplit="6" topLeftCell="D7" activePane="bottomRight" state="frozen"/>
      <selection activeCell="O10" sqref="O10"/>
      <selection pane="topRight" activeCell="O10" sqref="O10"/>
      <selection pane="bottomLeft" activeCell="O10" sqref="O10"/>
      <selection pane="bottomRight" activeCell="B3" sqref="B3:F3"/>
    </sheetView>
  </sheetViews>
  <sheetFormatPr defaultColWidth="10" defaultRowHeight="12.75" x14ac:dyDescent="0.15"/>
  <cols>
    <col min="1" max="1" width="1" style="12" customWidth="1"/>
    <col min="2" max="2" width="1.375" style="12" customWidth="1"/>
    <col min="3" max="3" width="17.5" style="12" customWidth="1"/>
    <col min="4" max="4" width="15" style="12" customWidth="1"/>
    <col min="5" max="5" width="9.125" style="12" customWidth="1"/>
    <col min="6" max="6" width="7.875" style="12" customWidth="1"/>
    <col min="7" max="8" width="1.375" style="12" customWidth="1"/>
    <col min="9" max="9" width="14.125" style="12" customWidth="1"/>
    <col min="10" max="10" width="8.5" style="12" customWidth="1"/>
    <col min="11" max="11" width="7.125" style="12" customWidth="1"/>
    <col min="12" max="12" width="9.625" style="12" customWidth="1"/>
    <col min="13" max="14" width="5.625" style="12" customWidth="1"/>
    <col min="15" max="15" width="14.875" style="12" customWidth="1"/>
    <col min="16" max="16" width="10.75" style="12" customWidth="1"/>
    <col min="17" max="17" width="4.625" style="12" customWidth="1"/>
    <col min="18" max="18" width="9" style="12" customWidth="1"/>
    <col min="19" max="19" width="1.125" style="12" customWidth="1"/>
    <col min="20" max="20" width="6.625" style="12" customWidth="1"/>
    <col min="21" max="21" width="10" style="12"/>
    <col min="22" max="16384" width="10" style="2"/>
  </cols>
  <sheetData>
    <row r="1" spans="1:21" ht="24" customHeight="1" thickBot="1" x14ac:dyDescent="0.25">
      <c r="A1" s="12" t="s">
        <v>
85</v>
      </c>
      <c r="N1" s="13" t="s">
        <v>
86</v>
      </c>
      <c r="O1" s="14"/>
      <c r="P1" s="684" t="s">
        <v>
197</v>
      </c>
      <c r="Q1" s="685"/>
      <c r="R1" s="685"/>
    </row>
    <row r="2" spans="1:21" ht="6" customHeight="1" thickBot="1" x14ac:dyDescent="0.2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spans="1:21" s="8" customFormat="1" ht="27" customHeight="1" x14ac:dyDescent="0.15">
      <c r="A3" s="15"/>
      <c r="B3" s="686" t="s">
        <v>
87</v>
      </c>
      <c r="C3" s="687"/>
      <c r="D3" s="687"/>
      <c r="E3" s="687"/>
      <c r="F3" s="688"/>
      <c r="G3" s="689" t="s">
        <v>
88</v>
      </c>
      <c r="H3" s="690"/>
      <c r="I3" s="690"/>
      <c r="J3" s="690"/>
      <c r="K3" s="690"/>
      <c r="L3" s="690"/>
      <c r="M3" s="690"/>
      <c r="N3" s="690"/>
      <c r="O3" s="690"/>
      <c r="P3" s="690"/>
      <c r="Q3" s="690"/>
      <c r="R3" s="691"/>
      <c r="S3" s="16"/>
      <c r="T3" s="16"/>
      <c r="U3" s="17"/>
    </row>
    <row r="4" spans="1:21" ht="26.25" customHeight="1" x14ac:dyDescent="0.15">
      <c r="A4" s="18"/>
      <c r="B4" s="692" t="s">
        <v>
11</v>
      </c>
      <c r="C4" s="650"/>
      <c r="D4" s="19" t="s">
        <v>
89</v>
      </c>
      <c r="E4" s="19" t="s">
        <v>
90</v>
      </c>
      <c r="F4" s="20" t="s">
        <v>
91</v>
      </c>
      <c r="G4" s="648" t="s">
        <v>
11</v>
      </c>
      <c r="H4" s="649"/>
      <c r="I4" s="650"/>
      <c r="J4" s="693" t="s">
        <v>
89</v>
      </c>
      <c r="K4" s="650"/>
      <c r="L4" s="19" t="s">
        <v>
90</v>
      </c>
      <c r="M4" s="693" t="s">
        <v>
91</v>
      </c>
      <c r="N4" s="650"/>
      <c r="O4" s="19" t="s">
        <v>
92</v>
      </c>
      <c r="P4" s="693" t="s">
        <v>
93</v>
      </c>
      <c r="Q4" s="650"/>
      <c r="R4" s="21" t="s">
        <v>
42</v>
      </c>
      <c r="S4" s="22"/>
      <c r="T4" s="22"/>
    </row>
    <row r="5" spans="1:21" s="9" customFormat="1" ht="12" customHeight="1" x14ac:dyDescent="0.15">
      <c r="A5" s="23"/>
      <c r="B5" s="24"/>
      <c r="C5" s="25"/>
      <c r="D5" s="26" t="s">
        <v>
16</v>
      </c>
      <c r="E5" s="26" t="s">
        <v>
18</v>
      </c>
      <c r="F5" s="27" t="s">
        <v>
18</v>
      </c>
      <c r="G5" s="28"/>
      <c r="H5" s="25"/>
      <c r="I5" s="27"/>
      <c r="J5" s="675" t="s">
        <v>
17</v>
      </c>
      <c r="K5" s="676"/>
      <c r="L5" s="26" t="s">
        <v>
18</v>
      </c>
      <c r="M5" s="675" t="s">
        <v>
18</v>
      </c>
      <c r="N5" s="677"/>
      <c r="O5" s="26" t="s">
        <v>
16</v>
      </c>
      <c r="P5" s="675" t="s">
        <v>
17</v>
      </c>
      <c r="Q5" s="677"/>
      <c r="R5" s="29" t="s">
        <v>
18</v>
      </c>
      <c r="S5" s="30"/>
      <c r="T5" s="30"/>
      <c r="U5" s="30"/>
    </row>
    <row r="6" spans="1:21" ht="21" customHeight="1" x14ac:dyDescent="0.15">
      <c r="A6" s="18"/>
      <c r="B6" s="678" t="s">
        <v>
94</v>
      </c>
      <c r="C6" s="679"/>
      <c r="D6" s="31">
        <v>
35117607</v>
      </c>
      <c r="E6" s="32">
        <f>
ROUND(D6/$D$33*100,1)</f>
        <v>
16.7</v>
      </c>
      <c r="F6" s="33">
        <v>
2.9</v>
      </c>
      <c r="G6" s="680" t="s">
        <v>
95</v>
      </c>
      <c r="H6" s="681"/>
      <c r="I6" s="682"/>
      <c r="J6" s="623">
        <v>
28228224</v>
      </c>
      <c r="K6" s="683"/>
      <c r="L6" s="34">
        <f>
ROUND(J6/$J$33*100,1)</f>
        <v>
14.3</v>
      </c>
      <c r="M6" s="665">
        <v>
-1</v>
      </c>
      <c r="N6" s="666"/>
      <c r="O6" s="31">
        <v>
26751609</v>
      </c>
      <c r="P6" s="623">
        <v>
26044981</v>
      </c>
      <c r="Q6" s="683"/>
      <c r="R6" s="35">
        <f>
ROUND(P6/$P$28*100,1)</f>
        <v>
21</v>
      </c>
    </row>
    <row r="7" spans="1:21" ht="21.95" customHeight="1" x14ac:dyDescent="0.15">
      <c r="A7" s="18"/>
      <c r="B7" s="633" t="s">
        <v>
96</v>
      </c>
      <c r="C7" s="634"/>
      <c r="D7" s="31">
        <v>
687380</v>
      </c>
      <c r="E7" s="36">
        <f t="shared" ref="E7:E33" si="0">
ROUND(D7/$D$33*100,1)</f>
        <v>
0.3</v>
      </c>
      <c r="F7" s="33">
        <v>
4</v>
      </c>
      <c r="G7" s="37" t="s">
        <v>
97</v>
      </c>
      <c r="H7" s="674" t="s">
        <v>
98</v>
      </c>
      <c r="I7" s="671"/>
      <c r="J7" s="586">
        <v>
17974672</v>
      </c>
      <c r="K7" s="617"/>
      <c r="L7" s="34">
        <f t="shared" ref="L7:L30" si="1">
ROUND(J7/$J$33*100,1)</f>
        <v>
9.1</v>
      </c>
      <c r="M7" s="665">
        <v>
0</v>
      </c>
      <c r="N7" s="666"/>
      <c r="O7" s="31">
        <v>
16734006</v>
      </c>
      <c r="P7" s="586">
        <v>
16664004</v>
      </c>
      <c r="Q7" s="617"/>
      <c r="R7" s="38">
        <f t="shared" ref="R7:R17" si="2">
ROUND(P7/$P$28*100,1)</f>
        <v>
13.4</v>
      </c>
    </row>
    <row r="8" spans="1:21" ht="21.95" customHeight="1" x14ac:dyDescent="0.15">
      <c r="A8" s="18"/>
      <c r="B8" s="633" t="s">
        <v>
99</v>
      </c>
      <c r="C8" s="634"/>
      <c r="D8" s="31">
        <v>
99993</v>
      </c>
      <c r="E8" s="36">
        <f t="shared" si="0"/>
        <v>
0</v>
      </c>
      <c r="F8" s="33">
        <v>
-24.4</v>
      </c>
      <c r="G8" s="39"/>
      <c r="H8" s="674" t="s">
        <v>
100</v>
      </c>
      <c r="I8" s="671"/>
      <c r="J8" s="586">
        <v>
2428168</v>
      </c>
      <c r="K8" s="617"/>
      <c r="L8" s="34">
        <f t="shared" si="1"/>
        <v>
1.2</v>
      </c>
      <c r="M8" s="665">
        <v>
-10.7</v>
      </c>
      <c r="N8" s="666"/>
      <c r="O8" s="31">
        <v>
2428168</v>
      </c>
      <c r="P8" s="586">
        <v>
1828061</v>
      </c>
      <c r="Q8" s="617"/>
      <c r="R8" s="38">
        <f t="shared" si="2"/>
        <v>
1.5</v>
      </c>
    </row>
    <row r="9" spans="1:21" ht="21.95" customHeight="1" x14ac:dyDescent="0.15">
      <c r="A9" s="18"/>
      <c r="B9" s="633" t="s">
        <v>
101</v>
      </c>
      <c r="C9" s="634"/>
      <c r="D9" s="31">
        <v>
497561</v>
      </c>
      <c r="E9" s="36">
        <f t="shared" si="0"/>
        <v>
0.2</v>
      </c>
      <c r="F9" s="33">
        <v>
12.9</v>
      </c>
      <c r="G9" s="648" t="s">
        <v>
102</v>
      </c>
      <c r="H9" s="649"/>
      <c r="I9" s="650"/>
      <c r="J9" s="586">
        <v>
69193267</v>
      </c>
      <c r="K9" s="617"/>
      <c r="L9" s="34">
        <f t="shared" si="1"/>
        <v>
35.1</v>
      </c>
      <c r="M9" s="665">
        <v>
4</v>
      </c>
      <c r="N9" s="666"/>
      <c r="O9" s="31">
        <v>
25552323</v>
      </c>
      <c r="P9" s="586">
        <v>
25552323</v>
      </c>
      <c r="Q9" s="617"/>
      <c r="R9" s="38">
        <f t="shared" si="2"/>
        <v>
20.6</v>
      </c>
    </row>
    <row r="10" spans="1:21" ht="28.5" customHeight="1" x14ac:dyDescent="0.15">
      <c r="A10" s="18"/>
      <c r="B10" s="657" t="s">
        <v>
198</v>
      </c>
      <c r="C10" s="658"/>
      <c r="D10" s="31">
        <v>
307343</v>
      </c>
      <c r="E10" s="36">
        <f t="shared" si="0"/>
        <v>
0.1</v>
      </c>
      <c r="F10" s="33">
        <v>
-14.6</v>
      </c>
      <c r="G10" s="648" t="s">
        <v>
103</v>
      </c>
      <c r="H10" s="649"/>
      <c r="I10" s="650"/>
      <c r="J10" s="586">
        <v>
1202103</v>
      </c>
      <c r="K10" s="617"/>
      <c r="L10" s="34">
        <f t="shared" si="1"/>
        <v>
0.6</v>
      </c>
      <c r="M10" s="665">
        <v>
-13.2</v>
      </c>
      <c r="N10" s="666"/>
      <c r="O10" s="31">
        <v>
1202103</v>
      </c>
      <c r="P10" s="586">
        <v>
1202103</v>
      </c>
      <c r="Q10" s="617"/>
      <c r="R10" s="38">
        <f t="shared" si="2"/>
        <v>
1</v>
      </c>
    </row>
    <row r="11" spans="1:21" ht="21.95" customHeight="1" x14ac:dyDescent="0.15">
      <c r="A11" s="18"/>
      <c r="B11" s="657" t="s">
        <v>
104</v>
      </c>
      <c r="C11" s="658"/>
      <c r="D11" s="31">
        <v>
7267525</v>
      </c>
      <c r="E11" s="36">
        <f t="shared" si="0"/>
        <v>
3.5</v>
      </c>
      <c r="F11" s="33">
        <v>
-4.3</v>
      </c>
      <c r="G11" s="40"/>
      <c r="H11" s="670" t="s">
        <v>
105</v>
      </c>
      <c r="I11" s="671"/>
      <c r="J11" s="586">
        <v>
1202103</v>
      </c>
      <c r="K11" s="617"/>
      <c r="L11" s="34">
        <f t="shared" si="1"/>
        <v>
0.6</v>
      </c>
      <c r="M11" s="665">
        <v>
-13.2</v>
      </c>
      <c r="N11" s="666"/>
      <c r="O11" s="31">
        <v>
1202103</v>
      </c>
      <c r="P11" s="586">
        <v>
1202103</v>
      </c>
      <c r="Q11" s="617"/>
      <c r="R11" s="38">
        <f t="shared" si="2"/>
        <v>
1</v>
      </c>
    </row>
    <row r="12" spans="1:21" ht="21.95" customHeight="1" x14ac:dyDescent="0.15">
      <c r="A12" s="18"/>
      <c r="B12" s="672" t="s">
        <v>
106</v>
      </c>
      <c r="C12" s="673"/>
      <c r="D12" s="31">
        <v>
0</v>
      </c>
      <c r="E12" s="41">
        <f t="shared" si="0"/>
        <v>
0</v>
      </c>
      <c r="F12" s="33" t="s">
        <v>
189</v>
      </c>
      <c r="G12" s="39" t="s">
        <v>
97</v>
      </c>
      <c r="H12" s="670" t="s">
        <v>
107</v>
      </c>
      <c r="I12" s="671"/>
      <c r="J12" s="586">
        <v>
0</v>
      </c>
      <c r="K12" s="617"/>
      <c r="L12" s="34">
        <f t="shared" si="1"/>
        <v>
0</v>
      </c>
      <c r="M12" s="665" t="s">
        <v>
189</v>
      </c>
      <c r="N12" s="666"/>
      <c r="O12" s="31">
        <v>
0</v>
      </c>
      <c r="P12" s="586">
        <v>
0</v>
      </c>
      <c r="Q12" s="617"/>
      <c r="R12" s="38">
        <f t="shared" si="2"/>
        <v>
0</v>
      </c>
    </row>
    <row r="13" spans="1:21" ht="21.95" customHeight="1" x14ac:dyDescent="0.15">
      <c r="A13" s="18"/>
      <c r="B13" s="657" t="s">
        <v>
199</v>
      </c>
      <c r="C13" s="658"/>
      <c r="D13" s="31">
        <v>
202384</v>
      </c>
      <c r="E13" s="42">
        <f t="shared" si="0"/>
        <v>
0.1</v>
      </c>
      <c r="F13" s="33">
        <v>
-48.7</v>
      </c>
      <c r="G13" s="648" t="s">
        <v>
108</v>
      </c>
      <c r="H13" s="649"/>
      <c r="I13" s="650"/>
      <c r="J13" s="586">
        <f>
J6+J9+J10</f>
        <v>
98623594</v>
      </c>
      <c r="K13" s="617"/>
      <c r="L13" s="34">
        <f t="shared" si="1"/>
        <v>
50</v>
      </c>
      <c r="M13" s="665">
        <v>
2.2999999999999998</v>
      </c>
      <c r="N13" s="666"/>
      <c r="O13" s="43">
        <f>
O6+O9+O10</f>
        <v>
53506035</v>
      </c>
      <c r="P13" s="586">
        <f>
P6+P9+P10</f>
        <v>
52799407</v>
      </c>
      <c r="Q13" s="617"/>
      <c r="R13" s="38">
        <f t="shared" si="2"/>
        <v>
42.5</v>
      </c>
    </row>
    <row r="14" spans="1:21" ht="27.75" customHeight="1" x14ac:dyDescent="0.15">
      <c r="A14" s="18"/>
      <c r="B14" s="657" t="s">
        <v>
200</v>
      </c>
      <c r="C14" s="658"/>
      <c r="D14" s="31">
        <v>
71514</v>
      </c>
      <c r="E14" s="42">
        <f t="shared" si="0"/>
        <v>
0</v>
      </c>
      <c r="F14" s="33" t="s">
        <v>
201</v>
      </c>
      <c r="G14" s="667"/>
      <c r="H14" s="668"/>
      <c r="I14" s="668"/>
      <c r="J14" s="668"/>
      <c r="K14" s="668"/>
      <c r="L14" s="668"/>
      <c r="M14" s="668"/>
      <c r="N14" s="668"/>
      <c r="O14" s="668"/>
      <c r="P14" s="668"/>
      <c r="Q14" s="668"/>
      <c r="R14" s="669"/>
    </row>
    <row r="15" spans="1:21" ht="21.95" customHeight="1" x14ac:dyDescent="0.15">
      <c r="A15" s="18"/>
      <c r="B15" s="657" t="s">
        <v>
202</v>
      </c>
      <c r="C15" s="658"/>
      <c r="D15" s="31">
        <v>
1365627</v>
      </c>
      <c r="E15" s="41">
        <f t="shared" si="0"/>
        <v>
0.7</v>
      </c>
      <c r="F15" s="33">
        <v>
210.5</v>
      </c>
      <c r="G15" s="648" t="s">
        <v>
109</v>
      </c>
      <c r="H15" s="649"/>
      <c r="I15" s="650"/>
      <c r="J15" s="586">
        <v>
30156730</v>
      </c>
      <c r="K15" s="617"/>
      <c r="L15" s="34">
        <f t="shared" si="1"/>
        <v>
15.3</v>
      </c>
      <c r="M15" s="651">
        <v>
13.1</v>
      </c>
      <c r="N15" s="652"/>
      <c r="O15" s="31">
        <v>
27158219</v>
      </c>
      <c r="P15" s="586">
        <v>
24537716</v>
      </c>
      <c r="Q15" s="617"/>
      <c r="R15" s="44">
        <f t="shared" si="2"/>
        <v>
19.8</v>
      </c>
    </row>
    <row r="16" spans="1:21" ht="21.95" customHeight="1" x14ac:dyDescent="0.15">
      <c r="A16" s="18"/>
      <c r="B16" s="633" t="s">
        <v>
110</v>
      </c>
      <c r="C16" s="634"/>
      <c r="D16" s="31">
        <v>
80056620</v>
      </c>
      <c r="E16" s="36">
        <f t="shared" si="0"/>
        <v>
38.1</v>
      </c>
      <c r="F16" s="33">
        <v>
3.2</v>
      </c>
      <c r="G16" s="648" t="s">
        <v>
111</v>
      </c>
      <c r="H16" s="649"/>
      <c r="I16" s="650"/>
      <c r="J16" s="586">
        <v>
2063684</v>
      </c>
      <c r="K16" s="617"/>
      <c r="L16" s="34">
        <f t="shared" si="1"/>
        <v>
1</v>
      </c>
      <c r="M16" s="651">
        <v>
-4.3</v>
      </c>
      <c r="N16" s="652"/>
      <c r="O16" s="31">
        <v>
1922925</v>
      </c>
      <c r="P16" s="586">
        <v>
1922925</v>
      </c>
      <c r="Q16" s="617"/>
      <c r="R16" s="38">
        <f t="shared" si="2"/>
        <v>
1.5</v>
      </c>
    </row>
    <row r="17" spans="1:21" ht="21.95" customHeight="1" x14ac:dyDescent="0.15">
      <c r="A17" s="18"/>
      <c r="B17" s="45"/>
      <c r="C17" s="46" t="s">
        <v>
112</v>
      </c>
      <c r="D17" s="31">
        <v>
76849155</v>
      </c>
      <c r="E17" s="36">
        <f t="shared" si="0"/>
        <v>
36.6</v>
      </c>
      <c r="F17" s="33">
        <v>
2.1</v>
      </c>
      <c r="G17" s="648" t="s">
        <v>
113</v>
      </c>
      <c r="H17" s="649"/>
      <c r="I17" s="650"/>
      <c r="J17" s="586">
        <v>
10291235</v>
      </c>
      <c r="K17" s="617"/>
      <c r="L17" s="34">
        <f t="shared" si="1"/>
        <v>
5.2</v>
      </c>
      <c r="M17" s="651">
        <v>
2.6</v>
      </c>
      <c r="N17" s="652"/>
      <c r="O17" s="31">
        <v>
8317866</v>
      </c>
      <c r="P17" s="586">
        <v>
5796735</v>
      </c>
      <c r="Q17" s="617"/>
      <c r="R17" s="38">
        <f t="shared" si="2"/>
        <v>
4.7</v>
      </c>
    </row>
    <row r="18" spans="1:21" ht="21.95" customHeight="1" x14ac:dyDescent="0.15">
      <c r="A18" s="18"/>
      <c r="B18" s="47"/>
      <c r="C18" s="46" t="s">
        <v>
114</v>
      </c>
      <c r="D18" s="31">
        <v>
3207465</v>
      </c>
      <c r="E18" s="36">
        <f t="shared" si="0"/>
        <v>
1.5</v>
      </c>
      <c r="F18" s="33">
        <v>
41.7</v>
      </c>
      <c r="G18" s="648" t="s">
        <v>
40</v>
      </c>
      <c r="H18" s="649"/>
      <c r="I18" s="650"/>
      <c r="J18" s="586">
        <v>
11411723</v>
      </c>
      <c r="K18" s="617"/>
      <c r="L18" s="34">
        <f t="shared" si="1"/>
        <v>
5.8</v>
      </c>
      <c r="M18" s="651">
        <v>
-30.6</v>
      </c>
      <c r="N18" s="652"/>
      <c r="O18" s="31">
        <v>
11247337</v>
      </c>
      <c r="P18" s="659"/>
      <c r="Q18" s="660"/>
      <c r="R18" s="661"/>
    </row>
    <row r="19" spans="1:21" ht="28.5" customHeight="1" x14ac:dyDescent="0.15">
      <c r="A19" s="18"/>
      <c r="B19" s="657" t="s">
        <v>
203</v>
      </c>
      <c r="C19" s="658"/>
      <c r="D19" s="31">
        <v>
41467</v>
      </c>
      <c r="E19" s="36">
        <f t="shared" si="0"/>
        <v>
0</v>
      </c>
      <c r="F19" s="33">
        <v>
-0.8</v>
      </c>
      <c r="G19" s="648" t="s">
        <v>
115</v>
      </c>
      <c r="H19" s="649"/>
      <c r="I19" s="650"/>
      <c r="J19" s="586">
        <v>
0</v>
      </c>
      <c r="K19" s="617"/>
      <c r="L19" s="34">
        <f t="shared" si="1"/>
        <v>
0</v>
      </c>
      <c r="M19" s="651" t="s">
        <v>
189</v>
      </c>
      <c r="N19" s="652"/>
      <c r="O19" s="31">
        <v>
0</v>
      </c>
      <c r="P19" s="662"/>
      <c r="Q19" s="663"/>
      <c r="R19" s="664"/>
    </row>
    <row r="20" spans="1:21" ht="21.95" customHeight="1" x14ac:dyDescent="0.15">
      <c r="A20" s="48" t="s">
        <v>
116</v>
      </c>
      <c r="B20" s="633" t="s">
        <v>
117</v>
      </c>
      <c r="C20" s="634"/>
      <c r="D20" s="43">
        <f>
SUM(D6:D16)+D19</f>
        <v>
125715021</v>
      </c>
      <c r="E20" s="36">
        <f t="shared" si="0"/>
        <v>
59.9</v>
      </c>
      <c r="F20" s="33">
        <v>
3.2</v>
      </c>
      <c r="G20" s="648" t="s">
        <v>
118</v>
      </c>
      <c r="H20" s="649"/>
      <c r="I20" s="650"/>
      <c r="J20" s="586">
        <v>
2590872</v>
      </c>
      <c r="K20" s="617"/>
      <c r="L20" s="34">
        <f t="shared" si="1"/>
        <v>
1.3</v>
      </c>
      <c r="M20" s="651">
        <v>
-16.100000000000001</v>
      </c>
      <c r="N20" s="652"/>
      <c r="O20" s="31">
        <v>
0</v>
      </c>
      <c r="P20" s="586">
        <v>
0</v>
      </c>
      <c r="Q20" s="617"/>
      <c r="R20" s="38">
        <f>
ROUND(P20/$P$28*100,1)</f>
        <v>
0</v>
      </c>
    </row>
    <row r="21" spans="1:21" ht="21.95" customHeight="1" x14ac:dyDescent="0.15">
      <c r="A21" s="18"/>
      <c r="B21" s="633" t="s">
        <v>
119</v>
      </c>
      <c r="C21" s="634"/>
      <c r="D21" s="31">
        <v>
1688740</v>
      </c>
      <c r="E21" s="41">
        <f t="shared" si="0"/>
        <v>
0.8</v>
      </c>
      <c r="F21" s="33">
        <v>
-8.3000000000000007</v>
      </c>
      <c r="G21" s="648" t="s">
        <v>
120</v>
      </c>
      <c r="H21" s="649"/>
      <c r="I21" s="650"/>
      <c r="J21" s="586">
        <v>
16920622</v>
      </c>
      <c r="K21" s="617"/>
      <c r="L21" s="34">
        <f t="shared" si="1"/>
        <v>
8.6</v>
      </c>
      <c r="M21" s="651">
        <v>
4.3</v>
      </c>
      <c r="N21" s="652"/>
      <c r="O21" s="31">
        <v>
14204910</v>
      </c>
      <c r="P21" s="586">
        <v>
11322862</v>
      </c>
      <c r="Q21" s="617"/>
      <c r="R21" s="38">
        <f>
ROUND(P21/$P$28*100,1)</f>
        <v>
9.1</v>
      </c>
    </row>
    <row r="22" spans="1:21" ht="21.95" customHeight="1" x14ac:dyDescent="0.15">
      <c r="A22" s="18"/>
      <c r="B22" s="633" t="s">
        <v>
121</v>
      </c>
      <c r="C22" s="634"/>
      <c r="D22" s="31">
        <v>
2512310</v>
      </c>
      <c r="E22" s="36">
        <f t="shared" si="0"/>
        <v>
1.2</v>
      </c>
      <c r="F22" s="33">
        <v>
-0.9</v>
      </c>
      <c r="G22" s="648" t="s">
        <v>
122</v>
      </c>
      <c r="H22" s="649"/>
      <c r="I22" s="650"/>
      <c r="J22" s="586">
        <v>
0</v>
      </c>
      <c r="K22" s="617"/>
      <c r="L22" s="34">
        <f>
ROUND(J22/$J$33*100,1)</f>
        <v>
0</v>
      </c>
      <c r="M22" s="651">
        <v>
0</v>
      </c>
      <c r="N22" s="652"/>
      <c r="O22" s="31">
        <v>
0</v>
      </c>
      <c r="P22" s="586">
        <v>
0</v>
      </c>
      <c r="Q22" s="617"/>
      <c r="R22" s="38">
        <f>
ROUND(P22/$P$28*100,1)</f>
        <v>
0</v>
      </c>
    </row>
    <row r="23" spans="1:21" ht="21.95" customHeight="1" x14ac:dyDescent="0.15">
      <c r="A23" s="18"/>
      <c r="B23" s="633" t="s">
        <v>
123</v>
      </c>
      <c r="C23" s="634"/>
      <c r="D23" s="31">
        <v>
527070</v>
      </c>
      <c r="E23" s="36">
        <f t="shared" si="0"/>
        <v>
0.3</v>
      </c>
      <c r="F23" s="33">
        <v>
0.2</v>
      </c>
      <c r="G23" s="648" t="s">
        <v>
124</v>
      </c>
      <c r="H23" s="649"/>
      <c r="I23" s="650"/>
      <c r="J23" s="586">
        <f>
SUM(J15:K22)</f>
        <v>
73434866</v>
      </c>
      <c r="K23" s="617"/>
      <c r="L23" s="34">
        <f t="shared" si="1"/>
        <v>
37.299999999999997</v>
      </c>
      <c r="M23" s="651">
        <v>
-1.6</v>
      </c>
      <c r="N23" s="652"/>
      <c r="O23" s="49">
        <f>
SUM(O15:O22)</f>
        <v>
62851257</v>
      </c>
      <c r="P23" s="586">
        <f>
SUM(P15:Q22)</f>
        <v>
43580238</v>
      </c>
      <c r="Q23" s="617"/>
      <c r="R23" s="38">
        <f>
ROUND(P23/$P$28*100,1)</f>
        <v>
35.1</v>
      </c>
    </row>
    <row r="24" spans="1:21" ht="21.95" customHeight="1" x14ac:dyDescent="0.15">
      <c r="A24" s="18"/>
      <c r="B24" s="633" t="s">
        <v>
125</v>
      </c>
      <c r="C24" s="634"/>
      <c r="D24" s="31">
        <v>
40734853</v>
      </c>
      <c r="E24" s="36">
        <f t="shared" si="0"/>
        <v>
19.399999999999999</v>
      </c>
      <c r="F24" s="33">
        <v>
9.1999999999999993</v>
      </c>
      <c r="G24" s="648" t="s">
        <v>
126</v>
      </c>
      <c r="H24" s="649"/>
      <c r="I24" s="650"/>
      <c r="J24" s="586">
        <v>
24997449</v>
      </c>
      <c r="K24" s="617"/>
      <c r="L24" s="34">
        <f t="shared" si="1"/>
        <v>
12.7</v>
      </c>
      <c r="M24" s="651">
        <v>
15.7</v>
      </c>
      <c r="N24" s="652"/>
      <c r="O24" s="31">
        <v>
9822496</v>
      </c>
      <c r="P24" s="50" t="s">
        <v>
127</v>
      </c>
      <c r="Q24" s="51"/>
      <c r="R24" s="52"/>
    </row>
    <row r="25" spans="1:21" ht="21.95" customHeight="1" x14ac:dyDescent="0.15">
      <c r="A25" s="18"/>
      <c r="B25" s="633" t="s">
        <v>
128</v>
      </c>
      <c r="C25" s="634"/>
      <c r="D25" s="31">
        <v>
15921952</v>
      </c>
      <c r="E25" s="36">
        <f t="shared" si="0"/>
        <v>
7.6</v>
      </c>
      <c r="F25" s="33">
        <v>
9.3000000000000007</v>
      </c>
      <c r="G25" s="37"/>
      <c r="H25" s="53"/>
      <c r="I25" s="54" t="s">
        <v>
129</v>
      </c>
      <c r="J25" s="586">
        <v>
9132299</v>
      </c>
      <c r="K25" s="617"/>
      <c r="L25" s="34">
        <f t="shared" si="1"/>
        <v>
4.5999999999999996</v>
      </c>
      <c r="M25" s="651">
        <v>
49.4</v>
      </c>
      <c r="N25" s="652"/>
      <c r="O25" s="31">
        <v>
2316203</v>
      </c>
      <c r="P25" s="55" t="s">
        <v>
130</v>
      </c>
      <c r="Q25" s="56"/>
      <c r="R25" s="57"/>
    </row>
    <row r="26" spans="1:21" ht="21.95" customHeight="1" x14ac:dyDescent="0.15">
      <c r="A26" s="18"/>
      <c r="B26" s="633" t="s">
        <v>
131</v>
      </c>
      <c r="C26" s="634"/>
      <c r="D26" s="31">
        <v>
411170</v>
      </c>
      <c r="E26" s="36">
        <f t="shared" si="0"/>
        <v>
0.2</v>
      </c>
      <c r="F26" s="33">
        <v>
20.6</v>
      </c>
      <c r="G26" s="40"/>
      <c r="H26" s="58"/>
      <c r="I26" s="59" t="s">
        <v>
132</v>
      </c>
      <c r="J26" s="586">
        <v>
15865150</v>
      </c>
      <c r="K26" s="617"/>
      <c r="L26" s="34">
        <f t="shared" si="1"/>
        <v>
8.1</v>
      </c>
      <c r="M26" s="651">
        <v>
2.4</v>
      </c>
      <c r="N26" s="652"/>
      <c r="O26" s="31">
        <v>
7506293</v>
      </c>
      <c r="P26" s="655">
        <v>
96379645</v>
      </c>
      <c r="Q26" s="656"/>
      <c r="R26" s="57" t="s">
        <v>
16</v>
      </c>
    </row>
    <row r="27" spans="1:21" ht="21.95" customHeight="1" x14ac:dyDescent="0.15">
      <c r="A27" s="18"/>
      <c r="B27" s="633" t="s">
        <v>
133</v>
      </c>
      <c r="C27" s="634"/>
      <c r="D27" s="31">
        <v>
51799</v>
      </c>
      <c r="E27" s="36">
        <f t="shared" si="0"/>
        <v>
0</v>
      </c>
      <c r="F27" s="33">
        <v>
-46.5</v>
      </c>
      <c r="G27" s="60"/>
      <c r="H27" s="61" t="s">
        <v>
134</v>
      </c>
      <c r="I27" s="62"/>
      <c r="J27" s="586">
        <v>
1129342</v>
      </c>
      <c r="K27" s="617"/>
      <c r="L27" s="34">
        <f t="shared" si="1"/>
        <v>
0.6</v>
      </c>
      <c r="M27" s="651">
        <v>
9.6999999999999993</v>
      </c>
      <c r="N27" s="652"/>
      <c r="O27" s="31">
        <v>
1129342</v>
      </c>
      <c r="P27" s="63" t="s">
        <v>
135</v>
      </c>
      <c r="Q27" s="64"/>
      <c r="R27" s="57"/>
      <c r="U27" s="65"/>
    </row>
    <row r="28" spans="1:21" ht="21.95" customHeight="1" x14ac:dyDescent="0.15">
      <c r="A28" s="18"/>
      <c r="B28" s="633" t="s">
        <v>
136</v>
      </c>
      <c r="C28" s="634"/>
      <c r="D28" s="31">
        <v>
6135637</v>
      </c>
      <c r="E28" s="42">
        <f t="shared" si="0"/>
        <v>
2.9</v>
      </c>
      <c r="F28" s="33">
        <v>
7.7</v>
      </c>
      <c r="G28" s="648" t="s">
        <v>
137</v>
      </c>
      <c r="H28" s="649"/>
      <c r="I28" s="650"/>
      <c r="J28" s="586">
        <v>
0</v>
      </c>
      <c r="K28" s="617"/>
      <c r="L28" s="34">
        <f t="shared" si="1"/>
        <v>
0</v>
      </c>
      <c r="M28" s="651" t="s">
        <v>
189</v>
      </c>
      <c r="N28" s="652"/>
      <c r="O28" s="31">
        <v>
0</v>
      </c>
      <c r="P28" s="655">
        <v>
124132027</v>
      </c>
      <c r="Q28" s="656"/>
      <c r="R28" s="57" t="s">
        <v>
16</v>
      </c>
      <c r="U28" s="66"/>
    </row>
    <row r="29" spans="1:21" ht="21.95" customHeight="1" x14ac:dyDescent="0.15">
      <c r="A29" s="18"/>
      <c r="B29" s="633" t="s">
        <v>
138</v>
      </c>
      <c r="C29" s="634"/>
      <c r="D29" s="31">
        <v>
10146867</v>
      </c>
      <c r="E29" s="36">
        <f t="shared" si="0"/>
        <v>
4.8</v>
      </c>
      <c r="F29" s="33">
        <v>
-14.8</v>
      </c>
      <c r="G29" s="648" t="s">
        <v>
139</v>
      </c>
      <c r="H29" s="649"/>
      <c r="I29" s="650"/>
      <c r="J29" s="586">
        <v>
0</v>
      </c>
      <c r="K29" s="617"/>
      <c r="L29" s="34">
        <f t="shared" si="1"/>
        <v>
0</v>
      </c>
      <c r="M29" s="651" t="s">
        <v>
189</v>
      </c>
      <c r="N29" s="652"/>
      <c r="O29" s="31">
        <v>
0</v>
      </c>
      <c r="P29" s="67"/>
      <c r="Q29" s="68"/>
      <c r="R29" s="69"/>
      <c r="U29" s="65"/>
    </row>
    <row r="30" spans="1:21" ht="21.95" customHeight="1" x14ac:dyDescent="0.15">
      <c r="A30" s="18"/>
      <c r="B30" s="633" t="s">
        <v>
140</v>
      </c>
      <c r="C30" s="634"/>
      <c r="D30" s="31">
        <v>
4272823</v>
      </c>
      <c r="E30" s="36">
        <f t="shared" si="0"/>
        <v>
2</v>
      </c>
      <c r="F30" s="33">
        <v>
-13.7</v>
      </c>
      <c r="G30" s="648" t="s">
        <v>
141</v>
      </c>
      <c r="H30" s="649"/>
      <c r="I30" s="650"/>
      <c r="J30" s="586">
        <f>
J24+J28+J29</f>
        <v>
24997449</v>
      </c>
      <c r="K30" s="617"/>
      <c r="L30" s="34">
        <f t="shared" si="1"/>
        <v>
12.7</v>
      </c>
      <c r="M30" s="651">
        <v>
15.7</v>
      </c>
      <c r="N30" s="652"/>
      <c r="O30" s="49">
        <f>
O24+O28+O29</f>
        <v>
9822496</v>
      </c>
      <c r="P30" s="653"/>
      <c r="Q30" s="654"/>
      <c r="R30" s="69"/>
      <c r="U30" s="65"/>
    </row>
    <row r="31" spans="1:21" ht="21.95" customHeight="1" x14ac:dyDescent="0.15">
      <c r="A31" s="18"/>
      <c r="B31" s="633" t="s">
        <v>
142</v>
      </c>
      <c r="C31" s="634"/>
      <c r="D31" s="31">
        <v>
1782000</v>
      </c>
      <c r="E31" s="36">
        <f t="shared" si="0"/>
        <v>
0.8</v>
      </c>
      <c r="F31" s="33">
        <v>
39</v>
      </c>
      <c r="M31" s="66"/>
      <c r="N31" s="66"/>
      <c r="O31" s="70"/>
      <c r="P31" s="71"/>
      <c r="R31" s="18"/>
      <c r="U31" s="72"/>
    </row>
    <row r="32" spans="1:21" ht="21.95" customHeight="1" x14ac:dyDescent="0.15">
      <c r="A32" s="18"/>
      <c r="B32" s="633" t="s">
        <v>
143</v>
      </c>
      <c r="C32" s="634"/>
      <c r="D32" s="31">
        <f>
SUM(D21:D31)</f>
        <v>
84185221</v>
      </c>
      <c r="E32" s="42">
        <f t="shared" si="0"/>
        <v>
40.1</v>
      </c>
      <c r="F32" s="33">
        <v>
3.9</v>
      </c>
      <c r="M32" s="66"/>
      <c r="N32" s="66"/>
      <c r="O32" s="73"/>
      <c r="P32" s="635"/>
      <c r="Q32" s="636"/>
      <c r="R32" s="18"/>
    </row>
    <row r="33" spans="1:21" ht="21.95" customHeight="1" thickBot="1" x14ac:dyDescent="0.2">
      <c r="A33" s="18"/>
      <c r="B33" s="637" t="s">
        <v>
67</v>
      </c>
      <c r="C33" s="638"/>
      <c r="D33" s="74">
        <f>
D20+D32</f>
        <v>
209900242</v>
      </c>
      <c r="E33" s="75">
        <f t="shared" si="0"/>
        <v>
100</v>
      </c>
      <c r="F33" s="33">
        <v>
3.5</v>
      </c>
      <c r="G33" s="639" t="s">
        <v>
204</v>
      </c>
      <c r="H33" s="640"/>
      <c r="I33" s="641"/>
      <c r="J33" s="642">
        <f>
J13+J23+J30</f>
        <v>
197055909</v>
      </c>
      <c r="K33" s="643"/>
      <c r="L33" s="76">
        <f>
ROUND(J33/$J$33*100,1)</f>
        <v>
100</v>
      </c>
      <c r="M33" s="644">
        <v>
2.2999999999999998</v>
      </c>
      <c r="N33" s="645"/>
      <c r="O33" s="77">
        <f>
O13+O23+O30</f>
        <v>
126179788</v>
      </c>
      <c r="P33" s="646"/>
      <c r="Q33" s="647"/>
      <c r="R33" s="78"/>
    </row>
    <row r="34" spans="1:21" ht="12.75" customHeight="1" thickBot="1" x14ac:dyDescent="0.2">
      <c r="A34" s="79"/>
      <c r="B34" s="80"/>
      <c r="C34" s="80"/>
      <c r="D34" s="81"/>
      <c r="E34" s="82"/>
      <c r="F34" s="82"/>
      <c r="G34" s="83"/>
      <c r="H34" s="83"/>
      <c r="I34" s="83"/>
      <c r="J34" s="84"/>
      <c r="K34" s="85"/>
      <c r="L34" s="86"/>
      <c r="M34" s="30"/>
      <c r="N34" s="30"/>
      <c r="O34" s="86"/>
      <c r="P34" s="86"/>
      <c r="Q34" s="86"/>
      <c r="R34" s="86"/>
    </row>
    <row r="35" spans="1:21" s="10" customFormat="1" ht="22.9" customHeight="1" x14ac:dyDescent="0.15">
      <c r="A35" s="86"/>
      <c r="B35" s="625" t="s">
        <v>
144</v>
      </c>
      <c r="C35" s="626"/>
      <c r="D35" s="626"/>
      <c r="E35" s="626"/>
      <c r="F35" s="626"/>
      <c r="G35" s="626"/>
      <c r="H35" s="626"/>
      <c r="I35" s="626"/>
      <c r="J35" s="627"/>
      <c r="K35" s="628" t="s">
        <v>
145</v>
      </c>
      <c r="L35" s="629"/>
      <c r="M35" s="629"/>
      <c r="N35" s="629"/>
      <c r="O35" s="629"/>
      <c r="P35" s="629"/>
      <c r="Q35" s="629"/>
      <c r="R35" s="630"/>
      <c r="S35" s="86"/>
      <c r="T35" s="86"/>
      <c r="U35" s="86"/>
    </row>
    <row r="36" spans="1:21" s="10" customFormat="1" ht="20.100000000000001" customHeight="1" x14ac:dyDescent="0.15">
      <c r="A36" s="86"/>
      <c r="B36" s="591" t="s">
        <v>
11</v>
      </c>
      <c r="C36" s="592"/>
      <c r="D36" s="87" t="s">
        <v>
89</v>
      </c>
      <c r="E36" s="87" t="s">
        <v>
90</v>
      </c>
      <c r="F36" s="87" t="s">
        <v>
91</v>
      </c>
      <c r="G36" s="608" t="s">
        <v>
92</v>
      </c>
      <c r="H36" s="607"/>
      <c r="I36" s="592"/>
      <c r="J36" s="88" t="s">
        <v>
90</v>
      </c>
      <c r="K36" s="606" t="s">
        <v>
11</v>
      </c>
      <c r="L36" s="607"/>
      <c r="M36" s="592"/>
      <c r="N36" s="608" t="s">
        <v>
146</v>
      </c>
      <c r="O36" s="592"/>
      <c r="P36" s="89" t="s">
        <v>
147</v>
      </c>
      <c r="Q36" s="631" t="s">
        <v>
148</v>
      </c>
      <c r="R36" s="632"/>
      <c r="S36" s="86"/>
      <c r="T36" s="86"/>
      <c r="U36" s="86"/>
    </row>
    <row r="37" spans="1:21" s="11" customFormat="1" ht="20.100000000000001" customHeight="1" x14ac:dyDescent="0.2">
      <c r="A37" s="90"/>
      <c r="B37" s="91"/>
      <c r="C37" s="92"/>
      <c r="D37" s="93" t="s">
        <v>
16</v>
      </c>
      <c r="E37" s="94" t="s">
        <v>
18</v>
      </c>
      <c r="F37" s="94" t="s">
        <v>
18</v>
      </c>
      <c r="G37" s="68"/>
      <c r="H37" s="68"/>
      <c r="I37" s="95" t="s">
        <v>
16</v>
      </c>
      <c r="J37" s="96" t="s">
        <v>
18</v>
      </c>
      <c r="K37" s="606" t="s">
        <v>
149</v>
      </c>
      <c r="L37" s="607"/>
      <c r="M37" s="592"/>
      <c r="N37" s="586">
        <v>
31770940</v>
      </c>
      <c r="O37" s="617"/>
      <c r="P37" s="97">
        <f>
ROUND(N37/$N$43*100,1)</f>
        <v>
90.5</v>
      </c>
      <c r="Q37" s="618">
        <v>
3</v>
      </c>
      <c r="R37" s="619"/>
      <c r="S37" s="98"/>
      <c r="T37" s="98"/>
      <c r="U37" s="99"/>
    </row>
    <row r="38" spans="1:21" ht="20.100000000000001" customHeight="1" x14ac:dyDescent="0.15">
      <c r="A38" s="18"/>
      <c r="B38" s="558" t="s">
        <v>
150</v>
      </c>
      <c r="C38" s="559"/>
      <c r="D38" s="100">
        <v>
793786</v>
      </c>
      <c r="E38" s="32">
        <f>
ROUND(D38/$D$51*100,1)</f>
        <v>
0.4</v>
      </c>
      <c r="F38" s="101">
        <v>
-1.1000000000000001</v>
      </c>
      <c r="G38" s="623">
        <v>
793649</v>
      </c>
      <c r="H38" s="624"/>
      <c r="I38" s="561"/>
      <c r="J38" s="102">
        <f>
ROUND(G38/$G$51*100,1)</f>
        <v>
0.6</v>
      </c>
      <c r="K38" s="606" t="s">
        <v>
151</v>
      </c>
      <c r="L38" s="607"/>
      <c r="M38" s="592"/>
      <c r="N38" s="586">
        <v>
263507</v>
      </c>
      <c r="O38" s="617"/>
      <c r="P38" s="97">
        <f>
ROUND(N38/$N$43*100,1)</f>
        <v>
0.8</v>
      </c>
      <c r="Q38" s="618">
        <v>
5.2</v>
      </c>
      <c r="R38" s="619"/>
      <c r="S38" s="103"/>
      <c r="T38" s="103"/>
    </row>
    <row r="39" spans="1:21" ht="20.100000000000001" customHeight="1" x14ac:dyDescent="0.15">
      <c r="A39" s="18"/>
      <c r="B39" s="591" t="s">
        <v>
152</v>
      </c>
      <c r="C39" s="592"/>
      <c r="D39" s="43">
        <v>
22142074</v>
      </c>
      <c r="E39" s="32">
        <f t="shared" ref="E39:E52" si="3">
ROUND(D39/$D$51*100,1)</f>
        <v>
11.2</v>
      </c>
      <c r="F39" s="101">
        <v>
-11.3</v>
      </c>
      <c r="G39" s="586">
        <v>
20278423</v>
      </c>
      <c r="H39" s="587"/>
      <c r="I39" s="588"/>
      <c r="J39" s="104">
        <f t="shared" ref="J39:J52" si="4">
ROUND(G39/$G$51*100,1)</f>
        <v>
16.100000000000001</v>
      </c>
      <c r="K39" s="606" t="s">
        <v>
153</v>
      </c>
      <c r="L39" s="607"/>
      <c r="M39" s="592"/>
      <c r="N39" s="586">
        <v>
3074245</v>
      </c>
      <c r="O39" s="617"/>
      <c r="P39" s="97">
        <f>
ROUND(N39/$N$43*100,1)</f>
        <v>
8.8000000000000007</v>
      </c>
      <c r="Q39" s="618">
        <v>
0.9</v>
      </c>
      <c r="R39" s="619"/>
    </row>
    <row r="40" spans="1:21" ht="20.100000000000001" customHeight="1" x14ac:dyDescent="0.15">
      <c r="A40" s="18"/>
      <c r="B40" s="591" t="s">
        <v>
154</v>
      </c>
      <c r="C40" s="592"/>
      <c r="D40" s="43">
        <v>
106480372</v>
      </c>
      <c r="E40" s="32">
        <f t="shared" si="3"/>
        <v>
54</v>
      </c>
      <c r="F40" s="101">
        <v>
5.6</v>
      </c>
      <c r="G40" s="586">
        <v>
55595036</v>
      </c>
      <c r="H40" s="587"/>
      <c r="I40" s="588"/>
      <c r="J40" s="104">
        <f t="shared" si="4"/>
        <v>
44.1</v>
      </c>
      <c r="K40" s="606" t="s">
        <v>
155</v>
      </c>
      <c r="L40" s="607"/>
      <c r="M40" s="592"/>
      <c r="N40" s="586">
        <v>
0</v>
      </c>
      <c r="O40" s="617"/>
      <c r="P40" s="97">
        <f>
ROUND(N40/$N$43*100,1)</f>
        <v>
0</v>
      </c>
      <c r="Q40" s="618" t="s">
        <v>
189</v>
      </c>
      <c r="R40" s="619"/>
    </row>
    <row r="41" spans="1:21" ht="20.100000000000001" customHeight="1" x14ac:dyDescent="0.15">
      <c r="A41" s="18"/>
      <c r="B41" s="591" t="s">
        <v>
156</v>
      </c>
      <c r="C41" s="592"/>
      <c r="D41" s="100">
        <v>
11713817</v>
      </c>
      <c r="E41" s="32">
        <f t="shared" si="3"/>
        <v>
5.9</v>
      </c>
      <c r="F41" s="101">
        <v>
3.6</v>
      </c>
      <c r="G41" s="586">
        <v>
10296627</v>
      </c>
      <c r="H41" s="587"/>
      <c r="I41" s="588"/>
      <c r="J41" s="104">
        <f t="shared" si="4"/>
        <v>
8.1999999999999993</v>
      </c>
      <c r="K41" s="606" t="s">
        <v>
157</v>
      </c>
      <c r="L41" s="607"/>
      <c r="M41" s="592"/>
      <c r="N41" s="586">
        <v>
8915</v>
      </c>
      <c r="O41" s="617"/>
      <c r="P41" s="97">
        <f t="shared" ref="P41:P42" si="5">
ROUND(N41/$N$43*100,1)</f>
        <v>
0</v>
      </c>
      <c r="Q41" s="618">
        <v>
14.2</v>
      </c>
      <c r="R41" s="619"/>
    </row>
    <row r="42" spans="1:21" ht="20.100000000000001" customHeight="1" x14ac:dyDescent="0.15">
      <c r="A42" s="18"/>
      <c r="B42" s="591" t="s">
        <v>
158</v>
      </c>
      <c r="C42" s="592"/>
      <c r="D42" s="43">
        <v>
463024</v>
      </c>
      <c r="E42" s="32">
        <f t="shared" si="3"/>
        <v>
0.2</v>
      </c>
      <c r="F42" s="101">
        <v>
-4.3</v>
      </c>
      <c r="G42" s="586">
        <v>
445529</v>
      </c>
      <c r="H42" s="587"/>
      <c r="I42" s="588"/>
      <c r="J42" s="104">
        <f t="shared" si="4"/>
        <v>
0.4</v>
      </c>
      <c r="K42" s="606" t="s">
        <v>
159</v>
      </c>
      <c r="L42" s="607"/>
      <c r="M42" s="592"/>
      <c r="N42" s="586">
        <v>
0</v>
      </c>
      <c r="O42" s="617"/>
      <c r="P42" s="42">
        <f t="shared" si="5"/>
        <v>
0</v>
      </c>
      <c r="Q42" s="618" t="s">
        <v>
189</v>
      </c>
      <c r="R42" s="619"/>
    </row>
    <row r="43" spans="1:21" ht="20.100000000000001" customHeight="1" x14ac:dyDescent="0.15">
      <c r="A43" s="18"/>
      <c r="B43" s="591" t="s">
        <v>
160</v>
      </c>
      <c r="C43" s="592"/>
      <c r="D43" s="43">
        <v>
45399</v>
      </c>
      <c r="E43" s="32">
        <f t="shared" si="3"/>
        <v>
0</v>
      </c>
      <c r="F43" s="101">
        <v>
-51.8</v>
      </c>
      <c r="G43" s="586">
        <v>
37058</v>
      </c>
      <c r="H43" s="587"/>
      <c r="I43" s="588"/>
      <c r="J43" s="104">
        <f t="shared" si="4"/>
        <v>
0</v>
      </c>
      <c r="K43" s="606" t="s">
        <v>
67</v>
      </c>
      <c r="L43" s="607"/>
      <c r="M43" s="592"/>
      <c r="N43" s="586">
        <f>
SUM(N37:O42)</f>
        <v>
35117607</v>
      </c>
      <c r="O43" s="617"/>
      <c r="P43" s="42">
        <f>
ROUND(N43/$N$43*100,1)</f>
        <v>
100</v>
      </c>
      <c r="Q43" s="618">
        <v>
2.9</v>
      </c>
      <c r="R43" s="619"/>
    </row>
    <row r="44" spans="1:21" ht="20.100000000000001" customHeight="1" x14ac:dyDescent="0.15">
      <c r="A44" s="18"/>
      <c r="B44" s="591" t="s">
        <v>
161</v>
      </c>
      <c r="C44" s="592"/>
      <c r="D44" s="100">
        <v>
3596671</v>
      </c>
      <c r="E44" s="32">
        <f t="shared" si="3"/>
        <v>
1.8</v>
      </c>
      <c r="F44" s="101">
        <v>
-9.1</v>
      </c>
      <c r="G44" s="586">
        <v>
1834789</v>
      </c>
      <c r="H44" s="587"/>
      <c r="I44" s="588"/>
      <c r="J44" s="104">
        <f t="shared" si="4"/>
        <v>
1.5</v>
      </c>
      <c r="K44" s="620" t="s">
        <v>
162</v>
      </c>
      <c r="L44" s="621"/>
      <c r="M44" s="621"/>
      <c r="N44" s="621"/>
      <c r="O44" s="621"/>
      <c r="P44" s="621"/>
      <c r="Q44" s="621"/>
      <c r="R44" s="622"/>
    </row>
    <row r="45" spans="1:21" ht="20.100000000000001" customHeight="1" x14ac:dyDescent="0.15">
      <c r="A45" s="18"/>
      <c r="B45" s="591" t="s">
        <v>
163</v>
      </c>
      <c r="C45" s="592"/>
      <c r="D45" s="43">
        <v>
20474574</v>
      </c>
      <c r="E45" s="32">
        <f t="shared" si="3"/>
        <v>
10.4</v>
      </c>
      <c r="F45" s="101">
        <v>
1</v>
      </c>
      <c r="G45" s="586">
        <v>
12511953</v>
      </c>
      <c r="H45" s="587"/>
      <c r="I45" s="588"/>
      <c r="J45" s="104">
        <f t="shared" si="4"/>
        <v>
9.9</v>
      </c>
      <c r="K45" s="606" t="s">
        <v>
164</v>
      </c>
      <c r="L45" s="607"/>
      <c r="M45" s="592"/>
      <c r="N45" s="608" t="s">
        <v>
165</v>
      </c>
      <c r="O45" s="592"/>
      <c r="P45" s="609" t="s">
        <v>
166</v>
      </c>
      <c r="Q45" s="610"/>
      <c r="R45" s="611"/>
      <c r="S45" s="105"/>
      <c r="T45" s="105"/>
    </row>
    <row r="46" spans="1:21" ht="20.100000000000001" customHeight="1" thickBot="1" x14ac:dyDescent="0.2">
      <c r="A46" s="18"/>
      <c r="B46" s="591" t="s">
        <v>
167</v>
      </c>
      <c r="C46" s="592"/>
      <c r="D46" s="43">
        <v>
1398192</v>
      </c>
      <c r="E46" s="32">
        <f t="shared" si="3"/>
        <v>
0.7</v>
      </c>
      <c r="F46" s="101">
        <v>
29.6</v>
      </c>
      <c r="G46" s="586">
        <v>
1164344</v>
      </c>
      <c r="H46" s="587"/>
      <c r="I46" s="588"/>
      <c r="J46" s="104">
        <f t="shared" si="4"/>
        <v>
0.9</v>
      </c>
      <c r="K46" s="612">
        <v>
98.3</v>
      </c>
      <c r="L46" s="613"/>
      <c r="M46" s="614"/>
      <c r="N46" s="615">
        <v>
43.6</v>
      </c>
      <c r="O46" s="614"/>
      <c r="P46" s="615">
        <v>
95.9</v>
      </c>
      <c r="Q46" s="613"/>
      <c r="R46" s="616"/>
      <c r="S46" s="106"/>
      <c r="T46" s="106"/>
    </row>
    <row r="47" spans="1:21" ht="20.100000000000001" customHeight="1" thickTop="1" x14ac:dyDescent="0.15">
      <c r="A47" s="18"/>
      <c r="B47" s="591" t="s">
        <v>
168</v>
      </c>
      <c r="C47" s="592"/>
      <c r="D47" s="100">
        <v>
28542627</v>
      </c>
      <c r="E47" s="32">
        <f t="shared" si="3"/>
        <v>
14.5</v>
      </c>
      <c r="F47" s="101">
        <v>
6</v>
      </c>
      <c r="G47" s="586">
        <v>
21977143</v>
      </c>
      <c r="H47" s="587"/>
      <c r="I47" s="588"/>
      <c r="J47" s="104">
        <f t="shared" si="4"/>
        <v>
17.399999999999999</v>
      </c>
      <c r="K47" s="593" t="s">
        <v>
169</v>
      </c>
      <c r="L47" s="594"/>
      <c r="M47" s="594"/>
      <c r="N47" s="594"/>
      <c r="O47" s="594"/>
      <c r="P47" s="594"/>
      <c r="Q47" s="594"/>
      <c r="R47" s="595"/>
    </row>
    <row r="48" spans="1:21" ht="20.100000000000001" customHeight="1" x14ac:dyDescent="0.15">
      <c r="A48" s="18"/>
      <c r="B48" s="591" t="s">
        <v>
170</v>
      </c>
      <c r="C48" s="592"/>
      <c r="D48" s="43">
        <v>
0</v>
      </c>
      <c r="E48" s="32">
        <f t="shared" si="3"/>
        <v>
0</v>
      </c>
      <c r="F48" s="101" t="s">
        <v>
189</v>
      </c>
      <c r="G48" s="586">
        <v>
0</v>
      </c>
      <c r="H48" s="587"/>
      <c r="I48" s="588"/>
      <c r="J48" s="104">
        <f t="shared" si="4"/>
        <v>
0</v>
      </c>
      <c r="K48" s="568" t="s">
        <v>
11</v>
      </c>
      <c r="L48" s="596"/>
      <c r="M48" s="550"/>
      <c r="N48" s="598" t="s">
        <v>
171</v>
      </c>
      <c r="O48" s="599"/>
      <c r="P48" s="602" t="s">
        <v>
148</v>
      </c>
      <c r="Q48" s="604" t="s">
        <v>
172</v>
      </c>
      <c r="R48" s="605"/>
      <c r="S48" s="107"/>
      <c r="T48" s="107"/>
    </row>
    <row r="49" spans="1:20" ht="20.100000000000001" customHeight="1" x14ac:dyDescent="0.15">
      <c r="A49" s="18"/>
      <c r="B49" s="591" t="s">
        <v>
103</v>
      </c>
      <c r="C49" s="592"/>
      <c r="D49" s="43">
        <v>
1208323</v>
      </c>
      <c r="E49" s="32">
        <f>
ROUND(D49/$D$51*100,1)</f>
        <v>
0.6</v>
      </c>
      <c r="F49" s="101">
        <v>
-12.8</v>
      </c>
      <c r="G49" s="586">
        <v>
1208323</v>
      </c>
      <c r="H49" s="587"/>
      <c r="I49" s="588"/>
      <c r="J49" s="104">
        <f>
ROUND(G49/$G$51*100,1)</f>
        <v>
1</v>
      </c>
      <c r="K49" s="564"/>
      <c r="L49" s="597"/>
      <c r="M49" s="559"/>
      <c r="N49" s="600"/>
      <c r="O49" s="601"/>
      <c r="P49" s="603"/>
      <c r="Q49" s="589" t="s">
        <v>
173</v>
      </c>
      <c r="R49" s="590"/>
      <c r="S49" s="103"/>
      <c r="T49" s="103"/>
    </row>
    <row r="50" spans="1:20" ht="20.100000000000001" customHeight="1" x14ac:dyDescent="0.15">
      <c r="A50" s="18"/>
      <c r="B50" s="591" t="s">
        <v>
174</v>
      </c>
      <c r="C50" s="592"/>
      <c r="D50" s="100">
        <v>
197050</v>
      </c>
      <c r="E50" s="32">
        <f t="shared" si="3"/>
        <v>
0.1</v>
      </c>
      <c r="F50" s="101">
        <v>
-65.3</v>
      </c>
      <c r="G50" s="586">
        <v>
36914</v>
      </c>
      <c r="H50" s="587"/>
      <c r="I50" s="588"/>
      <c r="J50" s="104">
        <f>
ROUND(G50/$G$51*100,1)</f>
        <v>
0</v>
      </c>
      <c r="K50" s="568" t="s">
        <v>
175</v>
      </c>
      <c r="L50" s="550"/>
      <c r="M50" s="108" t="s">
        <v>
176</v>
      </c>
      <c r="N50" s="551">
        <v>
45943467</v>
      </c>
      <c r="O50" s="552"/>
      <c r="P50" s="109">
        <v>
-4.3</v>
      </c>
      <c r="Q50" s="551">
        <v>
4928200</v>
      </c>
      <c r="R50" s="563"/>
      <c r="S50" s="85"/>
      <c r="T50" s="85"/>
    </row>
    <row r="51" spans="1:20" ht="20.100000000000001" customHeight="1" x14ac:dyDescent="0.15">
      <c r="A51" s="18"/>
      <c r="B51" s="569" t="s">
        <v>
67</v>
      </c>
      <c r="C51" s="570"/>
      <c r="D51" s="573">
        <f>
SUM(D38:D50)</f>
        <v>
197055909</v>
      </c>
      <c r="E51" s="575">
        <f t="shared" si="3"/>
        <v>
100</v>
      </c>
      <c r="F51" s="577">
        <v>
2.2999999999999998</v>
      </c>
      <c r="G51" s="579">
        <f>
SUM(G38:I50)</f>
        <v>
126179788</v>
      </c>
      <c r="H51" s="580"/>
      <c r="I51" s="581"/>
      <c r="J51" s="584">
        <f>
ROUND(G51/$G$51*100,1)</f>
        <v>
100</v>
      </c>
      <c r="K51" s="564" t="s">
        <v>
177</v>
      </c>
      <c r="L51" s="559"/>
      <c r="M51" s="110" t="s">
        <v>
178</v>
      </c>
      <c r="N51" s="565">
        <v>
45684563</v>
      </c>
      <c r="O51" s="566"/>
      <c r="P51" s="101">
        <v>
-4.0999999999999996</v>
      </c>
      <c r="Q51" s="565">
        <v>
0</v>
      </c>
      <c r="R51" s="567"/>
      <c r="S51" s="85"/>
      <c r="T51" s="85"/>
    </row>
    <row r="52" spans="1:20" ht="20.100000000000001" customHeight="1" thickBot="1" x14ac:dyDescent="0.2">
      <c r="A52" s="18"/>
      <c r="B52" s="571"/>
      <c r="C52" s="572"/>
      <c r="D52" s="574"/>
      <c r="E52" s="576">
        <f t="shared" si="3"/>
        <v>
0</v>
      </c>
      <c r="F52" s="578"/>
      <c r="G52" s="582"/>
      <c r="H52" s="583"/>
      <c r="I52" s="541"/>
      <c r="J52" s="585">
        <f t="shared" si="4"/>
        <v>
0</v>
      </c>
      <c r="K52" s="568" t="s">
        <v>
179</v>
      </c>
      <c r="L52" s="550"/>
      <c r="M52" s="108" t="s">
        <v>
176</v>
      </c>
      <c r="N52" s="551">
        <v>
5977731</v>
      </c>
      <c r="O52" s="552"/>
      <c r="P52" s="109">
        <v>
2.8</v>
      </c>
      <c r="Q52" s="551">
        <v>
1316952</v>
      </c>
      <c r="R52" s="563"/>
      <c r="S52" s="85"/>
      <c r="T52" s="85"/>
    </row>
    <row r="53" spans="1:20" ht="20.100000000000001" customHeight="1" x14ac:dyDescent="0.15">
      <c r="B53" s="111" t="s">
        <v>
180</v>
      </c>
      <c r="C53" s="68"/>
      <c r="D53" s="68"/>
      <c r="E53" s="68"/>
      <c r="F53" s="68"/>
      <c r="G53" s="68"/>
      <c r="H53" s="68"/>
      <c r="I53" s="68"/>
      <c r="J53" s="112"/>
      <c r="K53" s="558" t="s">
        <v>
177</v>
      </c>
      <c r="L53" s="559"/>
      <c r="M53" s="110" t="s">
        <v>
178</v>
      </c>
      <c r="N53" s="560">
        <v>
5977731</v>
      </c>
      <c r="O53" s="561"/>
      <c r="P53" s="113">
        <v>
2.8</v>
      </c>
      <c r="Q53" s="560">
        <v>
77232</v>
      </c>
      <c r="R53" s="562"/>
      <c r="S53" s="85"/>
      <c r="T53" s="85"/>
    </row>
    <row r="54" spans="1:20" ht="20.100000000000001" customHeight="1" x14ac:dyDescent="0.15">
      <c r="B54" s="68" t="s">
        <v>
181</v>
      </c>
      <c r="C54" s="68"/>
      <c r="D54" s="68"/>
      <c r="E54" s="68"/>
      <c r="F54" s="68"/>
      <c r="G54" s="68"/>
      <c r="H54" s="68"/>
      <c r="I54" s="68"/>
      <c r="J54" s="68"/>
      <c r="K54" s="549" t="s">
        <v>
182</v>
      </c>
      <c r="L54" s="550"/>
      <c r="M54" s="108" t="s">
        <v>
176</v>
      </c>
      <c r="N54" s="551">
        <v>
39094479</v>
      </c>
      <c r="O54" s="552"/>
      <c r="P54" s="109">
        <v>
1.7</v>
      </c>
      <c r="Q54" s="551">
        <v>
5767462</v>
      </c>
      <c r="R54" s="563"/>
      <c r="S54" s="85"/>
      <c r="T54" s="85"/>
    </row>
    <row r="55" spans="1:20" ht="20.100000000000001" customHeight="1" x14ac:dyDescent="0.15">
      <c r="B55" s="68"/>
      <c r="C55" s="68"/>
      <c r="D55" s="68"/>
      <c r="E55" s="68"/>
      <c r="F55" s="68"/>
      <c r="G55" s="68"/>
      <c r="H55" s="68"/>
      <c r="I55" s="68"/>
      <c r="J55" s="68"/>
      <c r="K55" s="558" t="s">
        <v>
183</v>
      </c>
      <c r="L55" s="559"/>
      <c r="M55" s="110" t="s">
        <v>
178</v>
      </c>
      <c r="N55" s="560">
        <v>
38607577</v>
      </c>
      <c r="O55" s="561"/>
      <c r="P55" s="101">
        <v>
3</v>
      </c>
      <c r="Q55" s="560">
        <v>
22073</v>
      </c>
      <c r="R55" s="562"/>
      <c r="S55" s="85"/>
      <c r="T55" s="85"/>
    </row>
    <row r="56" spans="1:20" ht="20.100000000000001" customHeight="1" x14ac:dyDescent="0.15">
      <c r="B56" s="68"/>
      <c r="C56" s="68"/>
      <c r="D56" s="68"/>
      <c r="E56" s="68"/>
      <c r="F56" s="68"/>
      <c r="G56" s="68"/>
      <c r="H56" s="68"/>
      <c r="I56" s="68"/>
      <c r="J56" s="68"/>
      <c r="K56" s="549" t="s">
        <v>
182</v>
      </c>
      <c r="L56" s="550"/>
      <c r="M56" s="108" t="s">
        <v>
176</v>
      </c>
      <c r="N56" s="555" t="s">
        <v>
57</v>
      </c>
      <c r="O56" s="556"/>
      <c r="P56" s="109" t="s">
        <v>
57</v>
      </c>
      <c r="Q56" s="555" t="s">
        <v>
57</v>
      </c>
      <c r="R56" s="557"/>
    </row>
    <row r="57" spans="1:20" ht="20.100000000000001" customHeight="1" x14ac:dyDescent="0.15">
      <c r="B57" s="68"/>
      <c r="C57" s="68"/>
      <c r="D57" s="68"/>
      <c r="E57" s="68"/>
      <c r="F57" s="68"/>
      <c r="G57" s="68"/>
      <c r="H57" s="68"/>
      <c r="I57" s="68"/>
      <c r="J57" s="68"/>
      <c r="K57" s="544" t="s">
        <v>
184</v>
      </c>
      <c r="L57" s="545"/>
      <c r="M57" s="110" t="s">
        <v>
178</v>
      </c>
      <c r="N57" s="546" t="s">
        <v>
57</v>
      </c>
      <c r="O57" s="547"/>
      <c r="P57" s="113" t="s">
        <v>
57</v>
      </c>
      <c r="Q57" s="546" t="s">
        <v>
57</v>
      </c>
      <c r="R57" s="548"/>
    </row>
    <row r="58" spans="1:20" ht="20.100000000000001" customHeight="1" x14ac:dyDescent="0.15">
      <c r="B58" s="68"/>
      <c r="C58" s="68"/>
      <c r="D58" s="68"/>
      <c r="E58" s="68"/>
      <c r="F58" s="68"/>
      <c r="G58" s="68"/>
      <c r="H58" s="68"/>
      <c r="I58" s="68"/>
      <c r="J58" s="68"/>
      <c r="K58" s="549" t="s">
        <v>
185</v>
      </c>
      <c r="L58" s="550"/>
      <c r="M58" s="108" t="s">
        <v>
176</v>
      </c>
      <c r="N58" s="555" t="s">
        <v>
57</v>
      </c>
      <c r="O58" s="556"/>
      <c r="P58" s="109" t="s">
        <v>
57</v>
      </c>
      <c r="Q58" s="555" t="s">
        <v>
57</v>
      </c>
      <c r="R58" s="557"/>
    </row>
    <row r="59" spans="1:20" ht="20.100000000000001" customHeight="1" x14ac:dyDescent="0.15">
      <c r="B59" s="68"/>
      <c r="C59" s="68"/>
      <c r="D59" s="68"/>
      <c r="E59" s="68"/>
      <c r="F59" s="68"/>
      <c r="G59" s="68"/>
      <c r="H59" s="68"/>
      <c r="I59" s="68"/>
      <c r="J59" s="68"/>
      <c r="K59" s="544" t="s">
        <v>
184</v>
      </c>
      <c r="L59" s="545"/>
      <c r="M59" s="110" t="s">
        <v>
178</v>
      </c>
      <c r="N59" s="546" t="s">
        <v>
57</v>
      </c>
      <c r="O59" s="547"/>
      <c r="P59" s="101" t="s">
        <v>
57</v>
      </c>
      <c r="Q59" s="546" t="s">
        <v>
57</v>
      </c>
      <c r="R59" s="548"/>
    </row>
    <row r="60" spans="1:20" ht="20.100000000000001" customHeight="1" x14ac:dyDescent="0.15">
      <c r="B60" s="68"/>
      <c r="C60" s="68"/>
      <c r="D60" s="68"/>
      <c r="E60" s="68"/>
      <c r="F60" s="68"/>
      <c r="G60" s="68"/>
      <c r="H60" s="68"/>
      <c r="I60" s="68"/>
      <c r="J60" s="68"/>
      <c r="K60" s="549" t="s">
        <v>
185</v>
      </c>
      <c r="L60" s="550"/>
      <c r="M60" s="108" t="s">
        <v>
176</v>
      </c>
      <c r="N60" s="551">
        <v>
690970</v>
      </c>
      <c r="O60" s="552"/>
      <c r="P60" s="109">
        <v>
-1.2</v>
      </c>
      <c r="Q60" s="553">
        <v>
540674</v>
      </c>
      <c r="R60" s="554"/>
    </row>
    <row r="61" spans="1:20" ht="20.100000000000001" customHeight="1" thickBot="1" x14ac:dyDescent="0.2">
      <c r="B61" s="68"/>
      <c r="C61" s="68"/>
      <c r="D61" s="68"/>
      <c r="E61" s="68"/>
      <c r="F61" s="68"/>
      <c r="G61" s="68"/>
      <c r="H61" s="68"/>
      <c r="I61" s="68"/>
      <c r="J61" s="68"/>
      <c r="K61" s="538" t="s">
        <v>
186</v>
      </c>
      <c r="L61" s="539"/>
      <c r="M61" s="114" t="s">
        <v>
178</v>
      </c>
      <c r="N61" s="540">
        <v>
690480</v>
      </c>
      <c r="O61" s="541"/>
      <c r="P61" s="115">
        <v>
-1.2</v>
      </c>
      <c r="Q61" s="542">
        <v>
0</v>
      </c>
      <c r="R61" s="543"/>
    </row>
    <row r="62" spans="1:20" ht="19.5" customHeight="1" x14ac:dyDescent="0.15"/>
    <row r="63" spans="1:20" ht="19.5" customHeight="1" x14ac:dyDescent="0.15"/>
    <row r="64" spans="1:20" ht="24" customHeight="1" x14ac:dyDescent="0.15"/>
    <row r="65" ht="19.5" customHeight="1" x14ac:dyDescent="0.15"/>
    <row r="66" ht="19.5" customHeight="1" x14ac:dyDescent="0.15"/>
    <row r="67" ht="19.5" customHeight="1" x14ac:dyDescent="0.15"/>
    <row r="68" ht="6.6" customHeight="1" x14ac:dyDescent="0.15"/>
  </sheetData>
  <mergeCells count="240">
    <mergeCell ref="J5:K5"/>
    <mergeCell ref="M5:N5"/>
    <mergeCell ref="P5:Q5"/>
    <mergeCell ref="B6:C6"/>
    <mergeCell ref="G6:I6"/>
    <mergeCell ref="J6:K6"/>
    <mergeCell ref="M6:N6"/>
    <mergeCell ref="P6:Q6"/>
    <mergeCell ref="P1:R1"/>
    <mergeCell ref="B3:F3"/>
    <mergeCell ref="G3:R3"/>
    <mergeCell ref="B4:C4"/>
    <mergeCell ref="G4:I4"/>
    <mergeCell ref="J4:K4"/>
    <mergeCell ref="M4:N4"/>
    <mergeCell ref="P4:Q4"/>
    <mergeCell ref="B7:C7"/>
    <mergeCell ref="H7:I7"/>
    <mergeCell ref="J7:K7"/>
    <mergeCell ref="M7:N7"/>
    <mergeCell ref="P7:Q7"/>
    <mergeCell ref="B8:C8"/>
    <mergeCell ref="H8:I8"/>
    <mergeCell ref="J8:K8"/>
    <mergeCell ref="M8:N8"/>
    <mergeCell ref="P8:Q8"/>
    <mergeCell ref="B9:C9"/>
    <mergeCell ref="G9:I9"/>
    <mergeCell ref="J9:K9"/>
    <mergeCell ref="M9:N9"/>
    <mergeCell ref="P9:Q9"/>
    <mergeCell ref="B10:C10"/>
    <mergeCell ref="G10:I10"/>
    <mergeCell ref="J10:K10"/>
    <mergeCell ref="M10:N10"/>
    <mergeCell ref="P10:Q10"/>
    <mergeCell ref="B13:C13"/>
    <mergeCell ref="G13:I13"/>
    <mergeCell ref="J13:K13"/>
    <mergeCell ref="M13:N13"/>
    <mergeCell ref="P13:Q13"/>
    <mergeCell ref="B14:C14"/>
    <mergeCell ref="G14:R14"/>
    <mergeCell ref="B11:C11"/>
    <mergeCell ref="H11:I11"/>
    <mergeCell ref="J11:K11"/>
    <mergeCell ref="M11:N11"/>
    <mergeCell ref="P11:Q11"/>
    <mergeCell ref="B12:C12"/>
    <mergeCell ref="H12:I12"/>
    <mergeCell ref="J12:K12"/>
    <mergeCell ref="M12:N12"/>
    <mergeCell ref="P12:Q12"/>
    <mergeCell ref="G17:I17"/>
    <mergeCell ref="J17:K17"/>
    <mergeCell ref="M17:N17"/>
    <mergeCell ref="P17:Q17"/>
    <mergeCell ref="G18:I18"/>
    <mergeCell ref="J18:K18"/>
    <mergeCell ref="M18:N18"/>
    <mergeCell ref="P18:R19"/>
    <mergeCell ref="B15:C15"/>
    <mergeCell ref="G15:I15"/>
    <mergeCell ref="J15:K15"/>
    <mergeCell ref="M15:N15"/>
    <mergeCell ref="P15:Q15"/>
    <mergeCell ref="B16:C16"/>
    <mergeCell ref="G16:I16"/>
    <mergeCell ref="J16:K16"/>
    <mergeCell ref="M16:N16"/>
    <mergeCell ref="P16:Q16"/>
    <mergeCell ref="P20:Q20"/>
    <mergeCell ref="B21:C21"/>
    <mergeCell ref="G21:I21"/>
    <mergeCell ref="J21:K21"/>
    <mergeCell ref="M21:N21"/>
    <mergeCell ref="P21:Q21"/>
    <mergeCell ref="B19:C19"/>
    <mergeCell ref="G19:I19"/>
    <mergeCell ref="J19:K19"/>
    <mergeCell ref="M19:N19"/>
    <mergeCell ref="B20:C20"/>
    <mergeCell ref="G20:I20"/>
    <mergeCell ref="J20:K20"/>
    <mergeCell ref="M20:N20"/>
    <mergeCell ref="B22:C22"/>
    <mergeCell ref="G22:I22"/>
    <mergeCell ref="J22:K22"/>
    <mergeCell ref="M22:N22"/>
    <mergeCell ref="P22:Q22"/>
    <mergeCell ref="B23:C23"/>
    <mergeCell ref="G23:I23"/>
    <mergeCell ref="J23:K23"/>
    <mergeCell ref="M23:N23"/>
    <mergeCell ref="P23:Q23"/>
    <mergeCell ref="B26:C26"/>
    <mergeCell ref="J26:K26"/>
    <mergeCell ref="M26:N26"/>
    <mergeCell ref="P26:Q26"/>
    <mergeCell ref="B27:C27"/>
    <mergeCell ref="J27:K27"/>
    <mergeCell ref="M27:N27"/>
    <mergeCell ref="B24:C24"/>
    <mergeCell ref="G24:I24"/>
    <mergeCell ref="J24:K24"/>
    <mergeCell ref="M24:N24"/>
    <mergeCell ref="B25:C25"/>
    <mergeCell ref="J25:K25"/>
    <mergeCell ref="M25:N25"/>
    <mergeCell ref="B28:C28"/>
    <mergeCell ref="G28:I28"/>
    <mergeCell ref="J28:K28"/>
    <mergeCell ref="M28:N28"/>
    <mergeCell ref="P28:Q28"/>
    <mergeCell ref="B29:C29"/>
    <mergeCell ref="G29:I29"/>
    <mergeCell ref="J29:K29"/>
    <mergeCell ref="M29:N29"/>
    <mergeCell ref="B32:C32"/>
    <mergeCell ref="P32:Q32"/>
    <mergeCell ref="B33:C33"/>
    <mergeCell ref="G33:I33"/>
    <mergeCell ref="J33:K33"/>
    <mergeCell ref="M33:N33"/>
    <mergeCell ref="P33:Q33"/>
    <mergeCell ref="B30:C30"/>
    <mergeCell ref="G30:I30"/>
    <mergeCell ref="J30:K30"/>
    <mergeCell ref="M30:N30"/>
    <mergeCell ref="P30:Q30"/>
    <mergeCell ref="B31:C31"/>
    <mergeCell ref="K37:M37"/>
    <mergeCell ref="N37:O37"/>
    <mergeCell ref="Q37:R37"/>
    <mergeCell ref="B38:C38"/>
    <mergeCell ref="G38:I38"/>
    <mergeCell ref="K38:M38"/>
    <mergeCell ref="N38:O38"/>
    <mergeCell ref="Q38:R38"/>
    <mergeCell ref="B35:J35"/>
    <mergeCell ref="K35:R35"/>
    <mergeCell ref="B36:C36"/>
    <mergeCell ref="G36:I36"/>
    <mergeCell ref="K36:M36"/>
    <mergeCell ref="N36:O36"/>
    <mergeCell ref="Q36:R36"/>
    <mergeCell ref="B39:C39"/>
    <mergeCell ref="G39:I39"/>
    <mergeCell ref="K39:M39"/>
    <mergeCell ref="N39:O39"/>
    <mergeCell ref="Q39:R39"/>
    <mergeCell ref="B40:C40"/>
    <mergeCell ref="G40:I40"/>
    <mergeCell ref="K40:M40"/>
    <mergeCell ref="N40:O40"/>
    <mergeCell ref="Q40:R40"/>
    <mergeCell ref="B43:C43"/>
    <mergeCell ref="G43:I43"/>
    <mergeCell ref="K43:M43"/>
    <mergeCell ref="N43:O43"/>
    <mergeCell ref="Q43:R43"/>
    <mergeCell ref="B44:C44"/>
    <mergeCell ref="G44:I44"/>
    <mergeCell ref="K44:R44"/>
    <mergeCell ref="B41:C41"/>
    <mergeCell ref="G41:I41"/>
    <mergeCell ref="K41:M41"/>
    <mergeCell ref="N41:O41"/>
    <mergeCell ref="Q41:R41"/>
    <mergeCell ref="B42:C42"/>
    <mergeCell ref="G42:I42"/>
    <mergeCell ref="K42:M42"/>
    <mergeCell ref="N42:O42"/>
    <mergeCell ref="Q42:R42"/>
    <mergeCell ref="B45:C45"/>
    <mergeCell ref="G45:I45"/>
    <mergeCell ref="K45:M45"/>
    <mergeCell ref="N45:O45"/>
    <mergeCell ref="P45:R45"/>
    <mergeCell ref="B46:C46"/>
    <mergeCell ref="G46:I46"/>
    <mergeCell ref="K46:M46"/>
    <mergeCell ref="N46:O46"/>
    <mergeCell ref="P46:R46"/>
    <mergeCell ref="B47:C47"/>
    <mergeCell ref="G47:I47"/>
    <mergeCell ref="K47:R47"/>
    <mergeCell ref="B48:C48"/>
    <mergeCell ref="G48:I48"/>
    <mergeCell ref="K48:M49"/>
    <mergeCell ref="N48:O49"/>
    <mergeCell ref="P48:P49"/>
    <mergeCell ref="Q48:R48"/>
    <mergeCell ref="B49:C49"/>
    <mergeCell ref="B51:C52"/>
    <mergeCell ref="D51:D52"/>
    <mergeCell ref="E51:E52"/>
    <mergeCell ref="F51:F52"/>
    <mergeCell ref="G51:I52"/>
    <mergeCell ref="J51:J52"/>
    <mergeCell ref="G49:I49"/>
    <mergeCell ref="Q49:R49"/>
    <mergeCell ref="B50:C50"/>
    <mergeCell ref="G50:I50"/>
    <mergeCell ref="K50:L50"/>
    <mergeCell ref="N50:O50"/>
    <mergeCell ref="Q50:R50"/>
    <mergeCell ref="K53:L53"/>
    <mergeCell ref="N53:O53"/>
    <mergeCell ref="Q53:R53"/>
    <mergeCell ref="K54:L54"/>
    <mergeCell ref="N54:O54"/>
    <mergeCell ref="Q54:R54"/>
    <mergeCell ref="K51:L51"/>
    <mergeCell ref="N51:O51"/>
    <mergeCell ref="Q51:R51"/>
    <mergeCell ref="K52:L52"/>
    <mergeCell ref="N52:O52"/>
    <mergeCell ref="Q52:R52"/>
    <mergeCell ref="K57:L57"/>
    <mergeCell ref="N57:O57"/>
    <mergeCell ref="Q57:R57"/>
    <mergeCell ref="K58:L58"/>
    <mergeCell ref="N58:O58"/>
    <mergeCell ref="Q58:R58"/>
    <mergeCell ref="K55:L55"/>
    <mergeCell ref="N55:O55"/>
    <mergeCell ref="Q55:R55"/>
    <mergeCell ref="K56:L56"/>
    <mergeCell ref="N56:O56"/>
    <mergeCell ref="Q56:R56"/>
    <mergeCell ref="K61:L61"/>
    <mergeCell ref="N61:O61"/>
    <mergeCell ref="Q61:R61"/>
    <mergeCell ref="K59:L59"/>
    <mergeCell ref="N59:O59"/>
    <mergeCell ref="Q59:R59"/>
    <mergeCell ref="K60:L60"/>
    <mergeCell ref="N60:O60"/>
    <mergeCell ref="Q60:R60"/>
  </mergeCells>
  <phoneticPr fontId="2"/>
  <conditionalFormatting sqref="F6:F33">
    <cfRule type="expression" dxfId="3" priority="4" stopIfTrue="1">
      <formula>
"IF(AND(D6=0,F6=0,【参考】24右!F6=0））"</formula>
    </cfRule>
  </conditionalFormatting>
  <conditionalFormatting sqref="M6:N13">
    <cfRule type="expression" dxfId="2" priority="3" stopIfTrue="1">
      <formula>
"IF（F6=0,【参考】24右!F6＝0,'25年度右'!D6＝0）"</formula>
    </cfRule>
  </conditionalFormatting>
  <conditionalFormatting sqref="M15:N30">
    <cfRule type="expression" dxfId="1" priority="2" stopIfTrue="1">
      <formula>
"IF（F6=0,【参考】24右!F6＝0,'25年度右'!D6＝0）"</formula>
    </cfRule>
  </conditionalFormatting>
  <conditionalFormatting sqref="M33:N33">
    <cfRule type="expression" dxfId="0" priority="1" stopIfTrue="1">
      <formula>
"IF（F6=0,【参考】24右!F6＝0,'25年度右'!D6＝0）"</formula>
    </cfRule>
  </conditionalFormatting>
  <printOptions horizontalCentered="1" gridLinesSet="0"/>
  <pageMargins left="0.59055118110236227" right="0.59055118110236227" top="0.43307086614173229" bottom="0.35433070866141736" header="0.43307086614173229" footer="0.3937007874015748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葛飾・左</vt:lpstr>
      <vt:lpstr>葛飾・右</vt:lpstr>
      <vt:lpstr>葛飾・右!Print_Area</vt:lpstr>
      <vt:lpstr>葛飾・左!Print_Area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
</cp:lastModifiedBy>
  <dcterms:created xsi:type="dcterms:W3CDTF">2019-12-26T05:40:07Z</dcterms:created>
  <dcterms:modified xsi:type="dcterms:W3CDTF">2021-01-07T01:17:24Z</dcterms:modified>
</cp:coreProperties>
</file>