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葛飾区・左" sheetId="34" r:id="rId2"/>
    <sheet name="葛飾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葛飾区・右!$A$1:$S$61</definedName>
    <definedName name="_xlnm.Print_Area" localSheetId="1">葛飾区・左!$A$1:$AL$52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J50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<sst xmlns="http://schemas.openxmlformats.org/spreadsheetml/2006/main" count="1602" uniqueCount="240">
  <si>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</si>
  <si>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</si>
  <si>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</si>
  <si>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</si>
  <si>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</si>
  <si>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</si>
  <si>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</si>
  <si>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</si>
  <si>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</si>
  <si>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</si>
  <si>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</si>
  <si>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</si>
  <si>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</si>
  <si>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</si>
  <si>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</si>
  <si>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</si>
  <si>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</si>
  <si>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</si>
  <si>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</si>
  <si>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</si>
  <si>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</si>
  <si>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</si>
  <si>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</si>
  <si>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</si>
  <si>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</si>
  <si>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</si>
  <si>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</si>
  <si>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</si>
  <si>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</si>
  <si>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</si>
  <si>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</si>
  <si>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</si>
  <si>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</si>
  <si>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</si>
  <si>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</si>
  <si>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</si>
  <si>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</si>
  <si>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</si>
  <si>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</si>
  <si>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</si>
  <si>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</si>
  <si>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</si>
  <si>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</si>
  <si>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</si>
  <si>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</si>
  <si>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</si>
  <si>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</si>
  <si>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</si>
  <si>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</si>
  <si>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</si>
  <si>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</si>
  <si>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</si>
  <si>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</si>
  <si>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</si>
  <si>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</si>
  <si>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</si>
  <si>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</si>
  <si>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</si>
  <si>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</si>
  <si>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</si>
  <si>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</si>
  <si>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</si>
  <si>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</si>
  <si>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</si>
  <si>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</si>
  <si>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</si>
  <si>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</si>
  <si>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</si>
  <si>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</si>
  <si>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</si>
  <si>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</si>
  <si>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</si>
  <si>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</si>
  <si>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</si>
  <si>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</si>
  <si>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</si>
  <si>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</si>
  <si>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</si>
  <si>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</si>
  <si>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</si>
  <si>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</si>
  <si>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</si>
  <si>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</si>
  <si>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</si>
  <si>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</si>
  <si>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</si>
  <si>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</si>
  <si>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</si>
  <si>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</si>
  <si>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</si>
  <si>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</si>
  <si>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</si>
  <si>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</si>
  <si>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</si>
  <si>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</si>
  <si>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</si>
  <si>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</si>
  <si>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</si>
  <si>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</si>
  <si>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</si>
  <si>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</si>
  <si>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</si>
  <si>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</si>
  <si>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</si>
  <si>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</si>
  <si>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</si>
  <si>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</si>
  <si>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</si>
  <si>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</si>
  <si>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</si>
  <si>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</si>
  <si>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</si>
  <si>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</si>
  <si>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</si>
  <si>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</si>
  <si>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</si>
  <si>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</si>
  <si>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</si>
  <si>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</si>
  <si>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</si>
  <si>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</si>
  <si>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</si>
  <si>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</si>
  <si>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</si>
  <si>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</si>
  <si>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</si>
  <si>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</si>
  <si>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</si>
  <si>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</si>
  <si>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</si>
  <si>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</si>
  <si>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</si>
  <si>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</si>
  <si>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</si>
  <si>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</si>
  <si>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</si>
  <si>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</si>
  <si>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</si>
  <si>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</si>
  <si>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</si>
  <si>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</si>
  <si>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</si>
  <si>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</si>
  <si>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</si>
  <si>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</si>
  <si>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</si>
  <si>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</si>
  <si>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</si>
  <si>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</si>
  <si>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</si>
  <si>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</si>
  <si>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</si>
  <si>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</si>
  <si>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</si>
  <si>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</si>
  <si>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</si>
  <si>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</si>
  <si>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</si>
  <si>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</si>
  <si>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</si>
  <si>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</si>
  <si>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</si>
  <si>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</si>
  <si>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</si>
  <si>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</si>
  <si>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</si>
  <si>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</si>
  <si>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</si>
  <si>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</si>
  <si>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</si>
  <si>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</si>
  <si>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</si>
  <si>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</si>
  <si>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</si>
  <si>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</si>
  <si>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</si>
  <si>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</si>
  <si>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</si>
  <si>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</si>
  <si>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</si>
  <si>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</si>
  <si>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</si>
  <si>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</si>
  <si>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</si>
  <si>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</si>
  <si>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</si>
  <si>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</si>
  <si>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</si>
  <si>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</si>
  <si>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</si>
  <si>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</si>
  <si>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</si>
  <si>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</si>
  <si>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</si>
  <si>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</si>
  <si>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</si>
  <si>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</si>
  <si>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</si>
  <si>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</si>
  <si>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</si>
  <si>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</si>
  <si>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</si>
  <si>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</si>
  <si>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</si>
  <si>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</si>
  <si>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</si>
  <si>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</si>
  <si>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</si>
  <si>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</si>
  <si>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</si>
  <si>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</si>
  <si>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</si>
  <si>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</si>
  <si>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</si>
  <si>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</si>
  <si>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</si>
  <si>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</si>
  <si>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</si>
  <si>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</si>
  <si>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</si>
  <si>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</si>
  <si>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</si>
  <si>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</si>
  <si>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葛飾区</t>
    <rPh sb="0" eb="3">
      <t>カツシカク</t>
    </rPh>
    <phoneticPr fontId="2"/>
  </si>
  <si>
    <t>－</t>
  </si>
  <si>
    <t>皆増</t>
    <rPh sb="0" eb="1">
      <t>ミナゾウ</t>
    </rPh>
    <rPh sb="1" eb="2">
      <t>ゾウ</t>
    </rPh>
    <phoneticPr fontId="22"/>
  </si>
  <si>
    <t>（葛飾区）</t>
    <rPh sb="1" eb="4">
      <t>カツシカク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</si>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</sst>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31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1" fillId="0" borderId="44" xfId="6" quotePrefix="1" applyNumberFormat="1" applyFont="1" applyFill="1" applyBorder="1" applyAlignment="1">
      <alignment horizontal="right" vertical="center"/>
    </xf>
    <xf numFmtId="178" fontId="1" fillId="0" borderId="46" xfId="6" quotePrefix="1" applyNumberFormat="1" applyFont="1" applyFill="1" applyBorder="1" applyAlignment="1">
      <alignment horizontal="right" vertical="center"/>
    </xf>
    <xf numFmtId="178" fontId="1" fillId="0" borderId="35" xfId="6" quotePrefix="1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34" fillId="0" borderId="18" xfId="6" quotePrefix="1" applyNumberFormat="1" applyFont="1" applyFill="1" applyBorder="1" applyAlignment="1">
      <alignment horizontal="right" vertical="center"/>
    </xf>
    <xf numFmtId="176" fontId="34" fillId="0" borderId="16" xfId="6" applyNumberFormat="1" applyFont="1" applyFill="1" applyBorder="1" applyAlignment="1">
      <alignment horizontal="right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59400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9" t="s">
        <v>106</v>
      </c>
      <c r="C2" s="289"/>
      <c r="D2" s="289"/>
      <c r="E2" s="28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286" t="s">
        <v>5</v>
      </c>
      <c r="C5" s="287"/>
      <c r="D5" s="288">
        <v>9272740</v>
      </c>
      <c r="E5" s="288"/>
      <c r="F5" s="288"/>
      <c r="G5" s="288"/>
      <c r="H5" s="288"/>
      <c r="I5" s="11" t="s">
        <v>6</v>
      </c>
      <c r="J5" s="320">
        <v>626.70000000000005</v>
      </c>
      <c r="K5" s="321"/>
      <c r="L5" s="321"/>
      <c r="M5" s="321"/>
      <c r="N5" s="12" t="s">
        <v>7</v>
      </c>
      <c r="O5" s="322">
        <v>14796</v>
      </c>
      <c r="P5" s="288"/>
      <c r="Q5" s="288"/>
      <c r="R5" s="288"/>
      <c r="S5" s="288"/>
      <c r="T5" s="288"/>
      <c r="U5" s="11" t="s">
        <v>6</v>
      </c>
      <c r="V5" s="322">
        <v>9272740</v>
      </c>
      <c r="W5" s="288"/>
      <c r="X5" s="288"/>
      <c r="Y5" s="288"/>
      <c r="Z5" s="288"/>
      <c r="AA5" s="288"/>
      <c r="AB5" s="13" t="s">
        <v>6</v>
      </c>
      <c r="AC5" s="284" t="s">
        <v>8</v>
      </c>
      <c r="AD5" s="285"/>
      <c r="AE5" s="285"/>
      <c r="AF5" s="285"/>
      <c r="AG5" s="296">
        <v>9599593</v>
      </c>
      <c r="AH5" s="296"/>
      <c r="AI5" s="296"/>
      <c r="AJ5" s="14"/>
      <c r="AK5" s="15" t="s">
        <v>6</v>
      </c>
    </row>
    <row r="6" spans="1:38" s="16" customFormat="1" ht="28.5" customHeight="1" thickBot="1">
      <c r="A6" s="10"/>
      <c r="B6" s="297" t="s">
        <v>9</v>
      </c>
      <c r="C6" s="298"/>
      <c r="D6" s="299">
        <v>8945695</v>
      </c>
      <c r="E6" s="299"/>
      <c r="F6" s="299"/>
      <c r="G6" s="299"/>
      <c r="H6" s="299"/>
      <c r="I6" s="17" t="s">
        <v>6</v>
      </c>
      <c r="J6" s="300">
        <v>621.83000000000004</v>
      </c>
      <c r="K6" s="301"/>
      <c r="L6" s="301"/>
      <c r="M6" s="301"/>
      <c r="N6" s="18" t="s">
        <v>7</v>
      </c>
      <c r="O6" s="302">
        <v>14386</v>
      </c>
      <c r="P6" s="299"/>
      <c r="Q6" s="299"/>
      <c r="R6" s="299"/>
      <c r="S6" s="299"/>
      <c r="T6" s="299"/>
      <c r="U6" s="17" t="s">
        <v>6</v>
      </c>
      <c r="V6" s="302">
        <v>8945695</v>
      </c>
      <c r="W6" s="299"/>
      <c r="X6" s="299"/>
      <c r="Y6" s="299"/>
      <c r="Z6" s="299"/>
      <c r="AA6" s="299"/>
      <c r="AB6" s="19" t="s">
        <v>6</v>
      </c>
      <c r="AC6" s="303" t="s">
        <v>10</v>
      </c>
      <c r="AD6" s="304"/>
      <c r="AE6" s="304"/>
      <c r="AF6" s="304"/>
      <c r="AG6" s="305">
        <v>9514625</v>
      </c>
      <c r="AH6" s="305"/>
      <c r="AI6" s="30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280" t="s">
        <v>12</v>
      </c>
      <c r="H8" s="281"/>
      <c r="I8" s="281"/>
      <c r="J8" s="281"/>
      <c r="K8" s="281"/>
      <c r="L8" s="281"/>
      <c r="M8" s="282"/>
      <c r="N8" s="291" t="s">
        <v>13</v>
      </c>
      <c r="O8" s="292"/>
      <c r="P8" s="292"/>
      <c r="Q8" s="292"/>
      <c r="R8" s="293"/>
      <c r="S8" s="291" t="s">
        <v>14</v>
      </c>
      <c r="T8" s="331"/>
      <c r="U8" s="332" t="s">
        <v>15</v>
      </c>
      <c r="V8" s="281"/>
      <c r="W8" s="281"/>
      <c r="X8" s="281"/>
      <c r="Y8" s="282"/>
      <c r="Z8" s="280" t="s">
        <v>12</v>
      </c>
      <c r="AA8" s="281"/>
      <c r="AB8" s="281"/>
      <c r="AC8" s="281"/>
      <c r="AD8" s="281"/>
      <c r="AE8" s="281"/>
      <c r="AF8" s="282"/>
      <c r="AG8" s="291" t="s">
        <v>13</v>
      </c>
      <c r="AH8" s="292"/>
      <c r="AI8" s="292"/>
      <c r="AJ8" s="292"/>
      <c r="AK8" s="29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323">
        <v>4071060682</v>
      </c>
      <c r="H10" s="324"/>
      <c r="I10" s="324"/>
      <c r="J10" s="324"/>
      <c r="K10" s="324"/>
      <c r="L10" s="44"/>
      <c r="M10" s="45"/>
      <c r="N10" s="306">
        <v>3884864451</v>
      </c>
      <c r="O10" s="307"/>
      <c r="P10" s="307"/>
      <c r="Q10" s="307"/>
      <c r="R10" s="20"/>
      <c r="S10" s="310">
        <f>IF(N10=0,IF(G10&gt;0,"皆増",0),IF(G10=0,"皆減",ROUND((G10-N10)/N10*100,1)))</f>
        <v>4.8</v>
      </c>
      <c r="T10" s="311"/>
      <c r="U10" s="314" t="s">
        <v>22</v>
      </c>
      <c r="V10" s="315"/>
      <c r="W10" s="315"/>
      <c r="X10" s="315"/>
      <c r="Y10" s="316"/>
      <c r="Z10" s="323">
        <v>2195351911</v>
      </c>
      <c r="AA10" s="324"/>
      <c r="AB10" s="324"/>
      <c r="AC10" s="324"/>
      <c r="AD10" s="46"/>
      <c r="AE10" s="47"/>
      <c r="AF10" s="327">
        <v>2129833229</v>
      </c>
      <c r="AG10" s="328"/>
      <c r="AH10" s="328"/>
      <c r="AI10" s="328"/>
      <c r="AJ10" s="46"/>
      <c r="AK10" s="48"/>
    </row>
    <row r="11" spans="1:38" ht="25.5" customHeight="1">
      <c r="A11" s="28"/>
      <c r="B11" s="334"/>
      <c r="C11" s="318"/>
      <c r="D11" s="318"/>
      <c r="E11" s="318"/>
      <c r="F11" s="319"/>
      <c r="G11" s="325"/>
      <c r="H11" s="326"/>
      <c r="I11" s="326"/>
      <c r="J11" s="326"/>
      <c r="K11" s="326"/>
      <c r="L11" s="49"/>
      <c r="M11" s="50"/>
      <c r="N11" s="308"/>
      <c r="O11" s="309"/>
      <c r="P11" s="309"/>
      <c r="Q11" s="309"/>
      <c r="R11" s="51"/>
      <c r="S11" s="312"/>
      <c r="T11" s="313"/>
      <c r="U11" s="317"/>
      <c r="V11" s="318"/>
      <c r="W11" s="318"/>
      <c r="X11" s="318"/>
      <c r="Y11" s="319"/>
      <c r="Z11" s="325"/>
      <c r="AA11" s="326"/>
      <c r="AB11" s="326"/>
      <c r="AC11" s="326"/>
      <c r="AD11" s="52"/>
      <c r="AE11" s="53"/>
      <c r="AF11" s="329"/>
      <c r="AG11" s="330"/>
      <c r="AH11" s="330"/>
      <c r="AI11" s="330"/>
      <c r="AJ11" s="52"/>
      <c r="AK11" s="54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344">
        <v>3916271750</v>
      </c>
      <c r="H12" s="345"/>
      <c r="I12" s="345"/>
      <c r="J12" s="345"/>
      <c r="K12" s="345"/>
      <c r="L12" s="44"/>
      <c r="M12" s="45"/>
      <c r="N12" s="340">
        <v>3742982007</v>
      </c>
      <c r="O12" s="341"/>
      <c r="P12" s="341"/>
      <c r="Q12" s="341"/>
      <c r="R12" s="20"/>
      <c r="S12" s="342">
        <f>IF(N12=0,IF(G12&gt;0,"皆増",0),IF(G12=0,"皆減",ROUND((G12-N12)/N12*100,1)))</f>
        <v>4.5999999999999996</v>
      </c>
      <c r="T12" s="343"/>
      <c r="U12" s="346" t="s">
        <v>25</v>
      </c>
      <c r="V12" s="347"/>
      <c r="W12" s="347"/>
      <c r="X12" s="347"/>
      <c r="Y12" s="339"/>
      <c r="Z12" s="323">
        <v>1166287261</v>
      </c>
      <c r="AA12" s="324"/>
      <c r="AB12" s="324"/>
      <c r="AC12" s="324"/>
      <c r="AD12" s="55"/>
      <c r="AE12" s="56" t="s">
        <v>18</v>
      </c>
      <c r="AF12" s="327">
        <v>1131526104</v>
      </c>
      <c r="AG12" s="328"/>
      <c r="AH12" s="328"/>
      <c r="AI12" s="328"/>
      <c r="AJ12" s="55"/>
      <c r="AK12" s="57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325"/>
      <c r="H13" s="326"/>
      <c r="I13" s="326"/>
      <c r="J13" s="326"/>
      <c r="K13" s="326"/>
      <c r="L13" s="49"/>
      <c r="M13" s="50"/>
      <c r="N13" s="308"/>
      <c r="O13" s="309"/>
      <c r="P13" s="309"/>
      <c r="Q13" s="309"/>
      <c r="R13" s="51"/>
      <c r="S13" s="312"/>
      <c r="T13" s="313"/>
      <c r="U13" s="317"/>
      <c r="V13" s="318"/>
      <c r="W13" s="318"/>
      <c r="X13" s="318"/>
      <c r="Y13" s="319"/>
      <c r="Z13" s="325"/>
      <c r="AA13" s="326"/>
      <c r="AB13" s="326"/>
      <c r="AC13" s="326"/>
      <c r="AD13" s="58"/>
      <c r="AE13" s="59"/>
      <c r="AF13" s="329"/>
      <c r="AG13" s="330"/>
      <c r="AH13" s="330"/>
      <c r="AI13" s="330"/>
      <c r="AJ13" s="58"/>
      <c r="AK13" s="60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344">
        <v>154788932</v>
      </c>
      <c r="H14" s="345"/>
      <c r="I14" s="345"/>
      <c r="J14" s="345"/>
      <c r="K14" s="345"/>
      <c r="L14" s="44"/>
      <c r="M14" s="45"/>
      <c r="N14" s="340">
        <v>141882444</v>
      </c>
      <c r="O14" s="341"/>
      <c r="P14" s="341"/>
      <c r="Q14" s="341"/>
      <c r="R14" s="61"/>
      <c r="S14" s="342">
        <f>IF(N14=0,IF(G14&gt;0,"皆増",0),IF(G14=0,"皆減",ROUND((G14-N14)/N14*100,1)))</f>
        <v>9.1</v>
      </c>
      <c r="T14" s="343"/>
      <c r="U14" s="346" t="s">
        <v>28</v>
      </c>
      <c r="V14" s="347"/>
      <c r="W14" s="347"/>
      <c r="X14" s="347"/>
      <c r="Y14" s="339"/>
      <c r="Z14" s="323">
        <v>2409578416</v>
      </c>
      <c r="AA14" s="324"/>
      <c r="AB14" s="324"/>
      <c r="AC14" s="324"/>
      <c r="AD14" s="62"/>
      <c r="AE14" s="56" t="s">
        <v>18</v>
      </c>
      <c r="AF14" s="327">
        <v>2335349760</v>
      </c>
      <c r="AG14" s="328"/>
      <c r="AH14" s="328"/>
      <c r="AI14" s="328"/>
      <c r="AJ14" s="62"/>
      <c r="AK14" s="57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325"/>
      <c r="H15" s="326"/>
      <c r="I15" s="326"/>
      <c r="J15" s="326"/>
      <c r="K15" s="326"/>
      <c r="L15" s="49"/>
      <c r="M15" s="50"/>
      <c r="N15" s="308"/>
      <c r="O15" s="309"/>
      <c r="P15" s="309"/>
      <c r="Q15" s="309"/>
      <c r="R15" s="51"/>
      <c r="S15" s="312"/>
      <c r="T15" s="313"/>
      <c r="U15" s="317"/>
      <c r="V15" s="318"/>
      <c r="W15" s="318"/>
      <c r="X15" s="318"/>
      <c r="Y15" s="319"/>
      <c r="Z15" s="325"/>
      <c r="AA15" s="326"/>
      <c r="AB15" s="326"/>
      <c r="AC15" s="326"/>
      <c r="AD15" s="58"/>
      <c r="AE15" s="59"/>
      <c r="AF15" s="329"/>
      <c r="AG15" s="330"/>
      <c r="AH15" s="330"/>
      <c r="AI15" s="330"/>
      <c r="AJ15" s="58"/>
      <c r="AK15" s="60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323">
        <v>24675272</v>
      </c>
      <c r="H16" s="324"/>
      <c r="I16" s="324"/>
      <c r="J16" s="324"/>
      <c r="K16" s="324"/>
      <c r="L16" s="44"/>
      <c r="M16" s="45"/>
      <c r="N16" s="340">
        <v>19789849</v>
      </c>
      <c r="O16" s="341"/>
      <c r="P16" s="341"/>
      <c r="Q16" s="341"/>
      <c r="R16" s="20"/>
      <c r="S16" s="342">
        <f>IF(N16=0,IF(G16&gt;0,"皆増",0),IF(G16=0,"皆減",ROUND((G16-N16)/N16*100,1)))</f>
        <v>24.7</v>
      </c>
      <c r="T16" s="343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355" t="s">
        <v>33</v>
      </c>
      <c r="AG16" s="356"/>
      <c r="AH16" s="356"/>
      <c r="AI16" s="356"/>
      <c r="AJ16" s="62"/>
      <c r="AK16" s="57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325"/>
      <c r="H17" s="326"/>
      <c r="I17" s="326"/>
      <c r="J17" s="326"/>
      <c r="K17" s="326"/>
      <c r="L17" s="49"/>
      <c r="M17" s="50"/>
      <c r="N17" s="308"/>
      <c r="O17" s="309"/>
      <c r="P17" s="309"/>
      <c r="Q17" s="309"/>
      <c r="R17" s="51"/>
      <c r="S17" s="312"/>
      <c r="T17" s="3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357"/>
      <c r="AG17" s="358"/>
      <c r="AH17" s="358"/>
      <c r="AI17" s="358"/>
      <c r="AJ17" s="64"/>
      <c r="AK17" s="66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344">
        <v>130113660</v>
      </c>
      <c r="H18" s="345"/>
      <c r="I18" s="345"/>
      <c r="J18" s="345"/>
      <c r="K18" s="345"/>
      <c r="L18" s="44"/>
      <c r="M18" s="45"/>
      <c r="N18" s="340">
        <v>122092595</v>
      </c>
      <c r="O18" s="341"/>
      <c r="P18" s="341"/>
      <c r="Q18" s="341"/>
      <c r="R18" s="61"/>
      <c r="S18" s="342">
        <f>IF(N18=0,IF(G18&gt;0,"皆増",0),IF(G18=0,"皆減",ROUND((G18-N18)/N18*100,1)))</f>
        <v>6.6</v>
      </c>
      <c r="T18" s="343"/>
      <c r="U18" s="346" t="s">
        <v>37</v>
      </c>
      <c r="V18" s="347"/>
      <c r="W18" s="347"/>
      <c r="X18" s="347"/>
      <c r="Y18" s="339"/>
      <c r="Z18" s="361">
        <v>0.54</v>
      </c>
      <c r="AA18" s="362"/>
      <c r="AB18" s="362"/>
      <c r="AC18" s="362"/>
      <c r="AD18" s="362"/>
      <c r="AE18" s="363"/>
      <c r="AF18" s="367">
        <v>0.54</v>
      </c>
      <c r="AG18" s="368"/>
      <c r="AH18" s="368"/>
      <c r="AI18" s="368"/>
      <c r="AJ18" s="368"/>
      <c r="AK18" s="369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325"/>
      <c r="H19" s="326"/>
      <c r="I19" s="326"/>
      <c r="J19" s="326"/>
      <c r="K19" s="326"/>
      <c r="L19" s="49"/>
      <c r="M19" s="50"/>
      <c r="N19" s="308"/>
      <c r="O19" s="309"/>
      <c r="P19" s="309"/>
      <c r="Q19" s="309"/>
      <c r="R19" s="51"/>
      <c r="S19" s="312"/>
      <c r="T19" s="313"/>
      <c r="U19" s="317"/>
      <c r="V19" s="318"/>
      <c r="W19" s="318"/>
      <c r="X19" s="318"/>
      <c r="Y19" s="319"/>
      <c r="Z19" s="364"/>
      <c r="AA19" s="365"/>
      <c r="AB19" s="365"/>
      <c r="AC19" s="365"/>
      <c r="AD19" s="365"/>
      <c r="AE19" s="366"/>
      <c r="AF19" s="370"/>
      <c r="AG19" s="371"/>
      <c r="AH19" s="371"/>
      <c r="AI19" s="371"/>
      <c r="AJ19" s="371"/>
      <c r="AK19" s="372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323">
        <v>8021065</v>
      </c>
      <c r="H20" s="324"/>
      <c r="I20" s="324"/>
      <c r="J20" s="324"/>
      <c r="K20" s="324"/>
      <c r="L20" s="44"/>
      <c r="M20" s="45"/>
      <c r="N20" s="340">
        <v>-13345906</v>
      </c>
      <c r="O20" s="341"/>
      <c r="P20" s="341"/>
      <c r="Q20" s="341"/>
      <c r="R20" s="20"/>
      <c r="S20" s="373"/>
      <c r="T20" s="374"/>
      <c r="U20" s="349" t="s">
        <v>40</v>
      </c>
      <c r="V20" s="350"/>
      <c r="W20" s="350"/>
      <c r="X20" s="350"/>
      <c r="Y20" s="351"/>
      <c r="Z20" s="176"/>
      <c r="AA20" s="377">
        <v>5.4</v>
      </c>
      <c r="AB20" s="377"/>
      <c r="AC20" s="377"/>
      <c r="AD20" s="177"/>
      <c r="AE20" s="178" t="s">
        <v>19</v>
      </c>
      <c r="AF20" s="70"/>
      <c r="AG20" s="379">
        <v>5.2</v>
      </c>
      <c r="AH20" s="379"/>
      <c r="AI20" s="379"/>
      <c r="AJ20" s="68"/>
      <c r="AK20" s="71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325"/>
      <c r="H21" s="326"/>
      <c r="I21" s="326"/>
      <c r="J21" s="326"/>
      <c r="K21" s="326"/>
      <c r="L21" s="49"/>
      <c r="M21" s="50"/>
      <c r="N21" s="308"/>
      <c r="O21" s="309"/>
      <c r="P21" s="309"/>
      <c r="Q21" s="309"/>
      <c r="R21" s="51"/>
      <c r="S21" s="375"/>
      <c r="T21" s="376"/>
      <c r="U21" s="352"/>
      <c r="V21" s="353"/>
      <c r="W21" s="353"/>
      <c r="X21" s="353"/>
      <c r="Y21" s="354"/>
      <c r="Z21" s="179"/>
      <c r="AA21" s="378"/>
      <c r="AB21" s="378"/>
      <c r="AC21" s="378"/>
      <c r="AD21" s="180"/>
      <c r="AE21" s="181"/>
      <c r="AF21" s="75"/>
      <c r="AG21" s="380"/>
      <c r="AH21" s="380"/>
      <c r="AI21" s="380"/>
      <c r="AJ21" s="73"/>
      <c r="AK21" s="76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323">
        <v>42615980</v>
      </c>
      <c r="H22" s="324"/>
      <c r="I22" s="324"/>
      <c r="J22" s="324"/>
      <c r="K22" s="324"/>
      <c r="L22" s="44"/>
      <c r="M22" s="45"/>
      <c r="N22" s="340">
        <v>48112520</v>
      </c>
      <c r="O22" s="341"/>
      <c r="P22" s="341"/>
      <c r="Q22" s="341"/>
      <c r="R22" s="20"/>
      <c r="S22" s="342">
        <f>IF(N22=0,IF(G22&gt;0,"皆増",0),IF(G22=0,"皆減",ROUND((G22-N22)/N22*100,1)))</f>
        <v>-11.4</v>
      </c>
      <c r="T22" s="343"/>
      <c r="U22" s="349" t="s">
        <v>43</v>
      </c>
      <c r="V22" s="350"/>
      <c r="W22" s="350"/>
      <c r="X22" s="350"/>
      <c r="Y22" s="351"/>
      <c r="Z22" s="176"/>
      <c r="AA22" s="381">
        <v>79.2</v>
      </c>
      <c r="AB22" s="381"/>
      <c r="AC22" s="381"/>
      <c r="AD22" s="177"/>
      <c r="AE22" s="178" t="s">
        <v>19</v>
      </c>
      <c r="AF22" s="70"/>
      <c r="AG22" s="383">
        <v>79.099999999999994</v>
      </c>
      <c r="AH22" s="383"/>
      <c r="AI22" s="383"/>
      <c r="AJ22" s="68"/>
      <c r="AK22" s="71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325"/>
      <c r="H23" s="326"/>
      <c r="I23" s="326"/>
      <c r="J23" s="326"/>
      <c r="K23" s="326"/>
      <c r="L23" s="49"/>
      <c r="M23" s="50"/>
      <c r="N23" s="308"/>
      <c r="O23" s="309"/>
      <c r="P23" s="309"/>
      <c r="Q23" s="309"/>
      <c r="R23" s="51"/>
      <c r="S23" s="312"/>
      <c r="T23" s="313"/>
      <c r="U23" s="352"/>
      <c r="V23" s="353"/>
      <c r="W23" s="353"/>
      <c r="X23" s="353"/>
      <c r="Y23" s="354"/>
      <c r="Z23" s="179"/>
      <c r="AA23" s="382"/>
      <c r="AB23" s="382"/>
      <c r="AC23" s="382"/>
      <c r="AD23" s="182"/>
      <c r="AE23" s="181"/>
      <c r="AF23" s="75"/>
      <c r="AG23" s="384"/>
      <c r="AH23" s="384"/>
      <c r="AI23" s="384"/>
      <c r="AJ23" s="78"/>
      <c r="AK23" s="76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323">
        <v>11166555</v>
      </c>
      <c r="H24" s="324"/>
      <c r="I24" s="324"/>
      <c r="J24" s="324"/>
      <c r="K24" s="324"/>
      <c r="L24" s="44"/>
      <c r="M24" s="45"/>
      <c r="N24" s="340">
        <v>0</v>
      </c>
      <c r="O24" s="341"/>
      <c r="P24" s="341"/>
      <c r="Q24" s="341"/>
      <c r="R24" s="20"/>
      <c r="S24" s="342" t="str">
        <f>IF(N24=0,IF(G24&gt;0,"皆増",0),IF(G24=0,"皆減",ROUND((G24-N24)/N24*100,1)))</f>
        <v>皆増</v>
      </c>
      <c r="T24" s="343"/>
      <c r="U24" s="349" t="s">
        <v>47</v>
      </c>
      <c r="V24" s="350"/>
      <c r="W24" s="350"/>
      <c r="X24" s="350"/>
      <c r="Y24" s="351"/>
      <c r="Z24" s="385">
        <v>461480282</v>
      </c>
      <c r="AA24" s="386"/>
      <c r="AB24" s="386"/>
      <c r="AC24" s="386"/>
      <c r="AD24" s="62"/>
      <c r="AE24" s="56" t="s">
        <v>18</v>
      </c>
      <c r="AF24" s="389">
        <v>483282535</v>
      </c>
      <c r="AG24" s="390"/>
      <c r="AH24" s="390"/>
      <c r="AI24" s="390"/>
      <c r="AJ24" s="62"/>
      <c r="AK24" s="57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325"/>
      <c r="H25" s="326"/>
      <c r="I25" s="326"/>
      <c r="J25" s="326"/>
      <c r="K25" s="326"/>
      <c r="L25" s="49"/>
      <c r="M25" s="50"/>
      <c r="N25" s="308"/>
      <c r="O25" s="309"/>
      <c r="P25" s="309"/>
      <c r="Q25" s="309"/>
      <c r="R25" s="51"/>
      <c r="S25" s="312"/>
      <c r="T25" s="313"/>
      <c r="U25" s="352"/>
      <c r="V25" s="353"/>
      <c r="W25" s="353"/>
      <c r="X25" s="353"/>
      <c r="Y25" s="354"/>
      <c r="Z25" s="387"/>
      <c r="AA25" s="388"/>
      <c r="AB25" s="388"/>
      <c r="AC25" s="388"/>
      <c r="AD25" s="58"/>
      <c r="AE25" s="59"/>
      <c r="AF25" s="391"/>
      <c r="AG25" s="392"/>
      <c r="AH25" s="392"/>
      <c r="AI25" s="392"/>
      <c r="AJ25" s="58"/>
      <c r="AK25" s="60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323">
        <v>37136262</v>
      </c>
      <c r="H26" s="324"/>
      <c r="I26" s="324"/>
      <c r="J26" s="324"/>
      <c r="K26" s="324"/>
      <c r="L26" s="44"/>
      <c r="M26" s="45"/>
      <c r="N26" s="340">
        <v>36946480</v>
      </c>
      <c r="O26" s="341"/>
      <c r="P26" s="341"/>
      <c r="Q26" s="341"/>
      <c r="R26" s="20"/>
      <c r="S26" s="342">
        <f>IF(N26=0,IF(G26&gt;0,"皆増",0),IF(G26=0,"皆減",ROUND((G26-N26)/N26*100,1)))</f>
        <v>0.5</v>
      </c>
      <c r="T26" s="343"/>
      <c r="U26" s="349" t="s">
        <v>50</v>
      </c>
      <c r="V26" s="350"/>
      <c r="W26" s="350"/>
      <c r="X26" s="350"/>
      <c r="Y26" s="351"/>
      <c r="Z26" s="385">
        <v>608699695</v>
      </c>
      <c r="AA26" s="386"/>
      <c r="AB26" s="386"/>
      <c r="AC26" s="386"/>
      <c r="AD26" s="62"/>
      <c r="AE26" s="56" t="s">
        <v>18</v>
      </c>
      <c r="AF26" s="389">
        <v>562047372</v>
      </c>
      <c r="AG26" s="390"/>
      <c r="AH26" s="390"/>
      <c r="AI26" s="390"/>
      <c r="AJ26" s="62"/>
      <c r="AK26" s="57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325"/>
      <c r="H27" s="326"/>
      <c r="I27" s="326"/>
      <c r="J27" s="326"/>
      <c r="K27" s="326"/>
      <c r="L27" s="49"/>
      <c r="M27" s="50"/>
      <c r="N27" s="308"/>
      <c r="O27" s="309"/>
      <c r="P27" s="309"/>
      <c r="Q27" s="309"/>
      <c r="R27" s="51"/>
      <c r="S27" s="312"/>
      <c r="T27" s="313"/>
      <c r="U27" s="352"/>
      <c r="V27" s="353"/>
      <c r="W27" s="353"/>
      <c r="X27" s="353"/>
      <c r="Y27" s="354"/>
      <c r="Z27" s="387"/>
      <c r="AA27" s="388"/>
      <c r="AB27" s="388"/>
      <c r="AC27" s="388"/>
      <c r="AD27" s="79"/>
      <c r="AE27" s="80"/>
      <c r="AF27" s="391"/>
      <c r="AG27" s="392"/>
      <c r="AH27" s="392"/>
      <c r="AI27" s="392"/>
      <c r="AJ27" s="58"/>
      <c r="AK27" s="60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344">
        <v>24667338</v>
      </c>
      <c r="H28" s="345"/>
      <c r="I28" s="345"/>
      <c r="J28" s="345"/>
      <c r="K28" s="345"/>
      <c r="L28" s="44"/>
      <c r="M28" s="45"/>
      <c r="N28" s="340">
        <v>-2179866</v>
      </c>
      <c r="O28" s="341"/>
      <c r="P28" s="341"/>
      <c r="Q28" s="341"/>
      <c r="R28" s="61"/>
      <c r="S28" s="398"/>
      <c r="T28" s="39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394"/>
      <c r="H29" s="395"/>
      <c r="I29" s="395"/>
      <c r="J29" s="395"/>
      <c r="K29" s="395"/>
      <c r="L29" s="49"/>
      <c r="M29" s="50"/>
      <c r="N29" s="396"/>
      <c r="O29" s="397"/>
      <c r="P29" s="397"/>
      <c r="Q29" s="397"/>
      <c r="R29" s="81"/>
      <c r="S29" s="400"/>
      <c r="T29" s="401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419" t="s">
        <v>54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87"/>
      <c r="Y31" s="87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430" t="s">
        <v>12</v>
      </c>
      <c r="H33" s="428"/>
      <c r="I33" s="428"/>
      <c r="J33" s="428"/>
      <c r="K33" s="428"/>
      <c r="L33" s="428"/>
      <c r="M33" s="429"/>
      <c r="N33" s="431" t="s">
        <v>13</v>
      </c>
      <c r="O33" s="432"/>
      <c r="P33" s="432"/>
      <c r="Q33" s="432"/>
      <c r="R33" s="433"/>
      <c r="S33" s="434" t="s">
        <v>56</v>
      </c>
      <c r="T33" s="428"/>
      <c r="U33" s="428"/>
      <c r="V33" s="428"/>
      <c r="W33" s="428"/>
      <c r="X33" s="428"/>
      <c r="Y33" s="429"/>
      <c r="Z33" s="430" t="s">
        <v>12</v>
      </c>
      <c r="AA33" s="428"/>
      <c r="AB33" s="428"/>
      <c r="AC33" s="428"/>
      <c r="AD33" s="428"/>
      <c r="AE33" s="428"/>
      <c r="AF33" s="429"/>
      <c r="AG33" s="431" t="s">
        <v>13</v>
      </c>
      <c r="AH33" s="432"/>
      <c r="AI33" s="432"/>
      <c r="AJ33" s="432"/>
      <c r="AK33" s="435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446" t="s">
        <v>46</v>
      </c>
      <c r="I34" s="446"/>
      <c r="J34" s="446"/>
      <c r="K34" s="446"/>
      <c r="L34" s="448" t="s">
        <v>58</v>
      </c>
      <c r="M34" s="449"/>
      <c r="N34" s="91"/>
      <c r="O34" s="452" t="s">
        <v>33</v>
      </c>
      <c r="P34" s="452"/>
      <c r="Q34" s="452"/>
      <c r="R34" s="454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436">
        <v>-3.5</v>
      </c>
      <c r="AB34" s="436"/>
      <c r="AC34" s="436"/>
      <c r="AD34" s="68"/>
      <c r="AE34" s="438" t="s">
        <v>19</v>
      </c>
      <c r="AF34" s="68"/>
      <c r="AG34" s="440">
        <v>-3.4</v>
      </c>
      <c r="AH34" s="440"/>
      <c r="AI34" s="440"/>
      <c r="AJ34" s="440" t="s">
        <v>58</v>
      </c>
      <c r="AK34" s="442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/>
      <c r="H35" s="462"/>
      <c r="I35" s="462"/>
      <c r="J35" s="462"/>
      <c r="K35" s="462"/>
      <c r="L35" s="463"/>
      <c r="M35" s="464"/>
      <c r="N35" s="94"/>
      <c r="O35" s="465"/>
      <c r="P35" s="465"/>
      <c r="Q35" s="465"/>
      <c r="R35" s="466"/>
      <c r="S35" s="467"/>
      <c r="T35" s="468"/>
      <c r="U35" s="468"/>
      <c r="V35" s="468"/>
      <c r="W35" s="468"/>
      <c r="X35" s="468"/>
      <c r="Y35" s="469"/>
      <c r="Z35" s="75"/>
      <c r="AA35" s="437"/>
      <c r="AB35" s="437"/>
      <c r="AC35" s="437"/>
      <c r="AD35" s="78"/>
      <c r="AE35" s="439"/>
      <c r="AF35" s="75" t="s">
        <v>60</v>
      </c>
      <c r="AG35" s="441"/>
      <c r="AH35" s="441"/>
      <c r="AI35" s="441"/>
      <c r="AJ35" s="441"/>
      <c r="AK35" s="443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446" t="s">
        <v>46</v>
      </c>
      <c r="I36" s="446"/>
      <c r="J36" s="446"/>
      <c r="K36" s="446"/>
      <c r="L36" s="448" t="s">
        <v>58</v>
      </c>
      <c r="M36" s="449"/>
      <c r="N36" s="91"/>
      <c r="O36" s="452" t="s">
        <v>46</v>
      </c>
      <c r="P36" s="452"/>
      <c r="Q36" s="452"/>
      <c r="R36" s="454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470" t="s">
        <v>46</v>
      </c>
      <c r="AB36" s="470"/>
      <c r="AC36" s="470"/>
      <c r="AD36" s="68"/>
      <c r="AE36" s="438" t="s">
        <v>19</v>
      </c>
      <c r="AF36" s="97"/>
      <c r="AG36" s="440" t="s">
        <v>33</v>
      </c>
      <c r="AH36" s="440"/>
      <c r="AI36" s="440"/>
      <c r="AJ36" s="440" t="s">
        <v>58</v>
      </c>
      <c r="AK36" s="442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/>
      <c r="H37" s="447"/>
      <c r="I37" s="447"/>
      <c r="J37" s="447"/>
      <c r="K37" s="447"/>
      <c r="L37" s="450"/>
      <c r="M37" s="451"/>
      <c r="N37" s="103"/>
      <c r="O37" s="453"/>
      <c r="P37" s="453"/>
      <c r="Q37" s="453"/>
      <c r="R37" s="455"/>
      <c r="S37" s="459"/>
      <c r="T37" s="460"/>
      <c r="U37" s="460"/>
      <c r="V37" s="460"/>
      <c r="W37" s="460"/>
      <c r="X37" s="460"/>
      <c r="Y37" s="461"/>
      <c r="Z37" s="100"/>
      <c r="AA37" s="471"/>
      <c r="AB37" s="471"/>
      <c r="AC37" s="471"/>
      <c r="AD37" s="105"/>
      <c r="AE37" s="472"/>
      <c r="AF37" s="100" t="s">
        <v>60</v>
      </c>
      <c r="AG37" s="473"/>
      <c r="AH37" s="473"/>
      <c r="AI37" s="473"/>
      <c r="AJ37" s="473"/>
      <c r="AK37" s="474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</row>
    <row r="40" spans="1:40" ht="23.25" customHeight="1">
      <c r="A40" s="28"/>
      <c r="B40" s="348" t="s">
        <v>11</v>
      </c>
      <c r="C40" s="347"/>
      <c r="D40" s="339"/>
      <c r="E40" s="511" t="s">
        <v>69</v>
      </c>
      <c r="F40" s="512"/>
      <c r="G40" s="512"/>
      <c r="H40" s="512"/>
      <c r="I40" s="512"/>
      <c r="J40" s="512"/>
      <c r="K40" s="512"/>
      <c r="L40" s="512"/>
      <c r="M40" s="512"/>
      <c r="N40" s="513"/>
      <c r="O40" s="511" t="s">
        <v>10</v>
      </c>
      <c r="P40" s="512"/>
      <c r="Q40" s="512"/>
      <c r="R40" s="512"/>
      <c r="S40" s="514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544" t="s">
        <v>75</v>
      </c>
      <c r="V42" s="545"/>
      <c r="W42" s="54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546"/>
      <c r="V43" s="547"/>
      <c r="W43" s="547"/>
      <c r="X43" s="327">
        <v>678336065</v>
      </c>
      <c r="Y43" s="328"/>
      <c r="Z43" s="550"/>
      <c r="AA43" s="327">
        <v>63552777</v>
      </c>
      <c r="AB43" s="328"/>
      <c r="AC43" s="550"/>
      <c r="AD43" s="523">
        <v>1254426346</v>
      </c>
      <c r="AE43" s="524"/>
      <c r="AF43" s="524"/>
      <c r="AG43" s="525"/>
      <c r="AH43" s="327">
        <v>1996315188</v>
      </c>
      <c r="AI43" s="328"/>
      <c r="AJ43" s="328"/>
      <c r="AK43" s="529"/>
    </row>
    <row r="44" spans="1:40" ht="39" customHeight="1">
      <c r="A44" s="28"/>
      <c r="B44" s="587"/>
      <c r="C44" s="516" t="s">
        <v>78</v>
      </c>
      <c r="D44" s="319"/>
      <c r="E44" s="531">
        <v>59251</v>
      </c>
      <c r="F44" s="532"/>
      <c r="G44" s="50"/>
      <c r="H44" s="533"/>
      <c r="I44" s="534"/>
      <c r="J44" s="534"/>
      <c r="K44" s="535"/>
      <c r="L44" s="531">
        <v>2885</v>
      </c>
      <c r="M44" s="532"/>
      <c r="N44" s="50"/>
      <c r="O44" s="536">
        <v>58511</v>
      </c>
      <c r="P44" s="462"/>
      <c r="Q44" s="537"/>
      <c r="R44" s="538"/>
      <c r="S44" s="539"/>
      <c r="T44" s="479"/>
      <c r="U44" s="548"/>
      <c r="V44" s="549"/>
      <c r="W44" s="549"/>
      <c r="X44" s="329"/>
      <c r="Y44" s="330"/>
      <c r="Z44" s="551"/>
      <c r="AA44" s="329"/>
      <c r="AB44" s="330"/>
      <c r="AC44" s="551"/>
      <c r="AD44" s="526"/>
      <c r="AE44" s="527"/>
      <c r="AF44" s="527"/>
      <c r="AG44" s="528"/>
      <c r="AH44" s="329"/>
      <c r="AI44" s="330"/>
      <c r="AJ44" s="330"/>
      <c r="AK44" s="530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570">
        <v>6259</v>
      </c>
      <c r="F45" s="571"/>
      <c r="G45" s="50"/>
      <c r="H45" s="572"/>
      <c r="I45" s="573"/>
      <c r="J45" s="573"/>
      <c r="K45" s="574"/>
      <c r="L45" s="570">
        <v>38</v>
      </c>
      <c r="M45" s="571"/>
      <c r="N45" s="50"/>
      <c r="O45" s="575">
        <v>6463</v>
      </c>
      <c r="P45" s="576"/>
      <c r="Q45" s="577"/>
      <c r="R45" s="578"/>
      <c r="S45" s="579"/>
      <c r="T45" s="479"/>
      <c r="U45" s="589" t="s">
        <v>80</v>
      </c>
      <c r="V45" s="559" t="s">
        <v>81</v>
      </c>
      <c r="W45" s="560"/>
      <c r="X45" s="556">
        <v>61590019</v>
      </c>
      <c r="Y45" s="557"/>
      <c r="Z45" s="594"/>
      <c r="AA45" s="552">
        <v>627643</v>
      </c>
      <c r="AB45" s="553"/>
      <c r="AC45" s="563"/>
      <c r="AD45" s="556">
        <v>179885974</v>
      </c>
      <c r="AE45" s="557"/>
      <c r="AF45" s="557"/>
      <c r="AG45" s="594"/>
      <c r="AH45" s="556">
        <v>242103636</v>
      </c>
      <c r="AI45" s="557"/>
      <c r="AJ45" s="557"/>
      <c r="AK45" s="558"/>
    </row>
    <row r="46" spans="1:40" ht="18.75" customHeight="1">
      <c r="A46" s="28"/>
      <c r="B46" s="587"/>
      <c r="C46" s="515" t="s">
        <v>82</v>
      </c>
      <c r="D46" s="339"/>
      <c r="E46" s="552">
        <v>1103</v>
      </c>
      <c r="F46" s="553"/>
      <c r="G46" s="121"/>
      <c r="H46" s="582"/>
      <c r="I46" s="583"/>
      <c r="J46" s="583"/>
      <c r="K46" s="584"/>
      <c r="L46" s="552">
        <v>67</v>
      </c>
      <c r="M46" s="553"/>
      <c r="N46" s="121"/>
      <c r="O46" s="585">
        <v>1104</v>
      </c>
      <c r="P46" s="446"/>
      <c r="Q46" s="565"/>
      <c r="R46" s="566"/>
      <c r="S46" s="567"/>
      <c r="T46" s="479"/>
      <c r="U46" s="590"/>
      <c r="V46" s="561"/>
      <c r="W46" s="562"/>
      <c r="X46" s="531"/>
      <c r="Y46" s="532"/>
      <c r="Z46" s="564"/>
      <c r="AA46" s="531"/>
      <c r="AB46" s="532"/>
      <c r="AC46" s="564"/>
      <c r="AD46" s="531"/>
      <c r="AE46" s="532"/>
      <c r="AF46" s="532"/>
      <c r="AG46" s="564"/>
      <c r="AH46" s="531"/>
      <c r="AI46" s="532"/>
      <c r="AJ46" s="532"/>
      <c r="AK46" s="555"/>
    </row>
    <row r="47" spans="1:40" ht="18.75" customHeight="1">
      <c r="A47" s="28"/>
      <c r="B47" s="587"/>
      <c r="C47" s="516"/>
      <c r="D47" s="319"/>
      <c r="E47" s="531"/>
      <c r="F47" s="532"/>
      <c r="G47" s="50"/>
      <c r="H47" s="533"/>
      <c r="I47" s="534"/>
      <c r="J47" s="534"/>
      <c r="K47" s="535"/>
      <c r="L47" s="531"/>
      <c r="M47" s="532"/>
      <c r="N47" s="50"/>
      <c r="O47" s="536"/>
      <c r="P47" s="462"/>
      <c r="Q47" s="537"/>
      <c r="R47" s="538"/>
      <c r="S47" s="539"/>
      <c r="T47" s="479"/>
      <c r="U47" s="590"/>
      <c r="V47" s="559" t="s">
        <v>83</v>
      </c>
      <c r="W47" s="560"/>
      <c r="X47" s="552">
        <v>37136262</v>
      </c>
      <c r="Y47" s="553"/>
      <c r="Z47" s="563"/>
      <c r="AA47" s="552">
        <v>8472803</v>
      </c>
      <c r="AB47" s="553"/>
      <c r="AC47" s="563"/>
      <c r="AD47" s="552">
        <v>94356910</v>
      </c>
      <c r="AE47" s="553"/>
      <c r="AF47" s="553"/>
      <c r="AG47" s="563"/>
      <c r="AH47" s="552">
        <v>139965975</v>
      </c>
      <c r="AI47" s="553"/>
      <c r="AJ47" s="553"/>
      <c r="AK47" s="554"/>
    </row>
    <row r="48" spans="1:40" ht="39" customHeight="1">
      <c r="A48" s="28"/>
      <c r="B48" s="587"/>
      <c r="C48" s="568" t="s">
        <v>84</v>
      </c>
      <c r="D48" s="569"/>
      <c r="E48" s="570">
        <v>0</v>
      </c>
      <c r="F48" s="571"/>
      <c r="G48" s="50"/>
      <c r="H48" s="572"/>
      <c r="I48" s="573"/>
      <c r="J48" s="573"/>
      <c r="K48" s="574"/>
      <c r="L48" s="570">
        <v>0</v>
      </c>
      <c r="M48" s="571"/>
      <c r="N48" s="50"/>
      <c r="O48" s="575">
        <v>0</v>
      </c>
      <c r="P48" s="576"/>
      <c r="Q48" s="577"/>
      <c r="R48" s="578"/>
      <c r="S48" s="579"/>
      <c r="T48" s="479"/>
      <c r="U48" s="590"/>
      <c r="V48" s="561"/>
      <c r="W48" s="562"/>
      <c r="X48" s="531"/>
      <c r="Y48" s="532"/>
      <c r="Z48" s="564"/>
      <c r="AA48" s="531"/>
      <c r="AB48" s="532"/>
      <c r="AC48" s="564"/>
      <c r="AD48" s="531"/>
      <c r="AE48" s="532"/>
      <c r="AF48" s="532"/>
      <c r="AG48" s="564"/>
      <c r="AH48" s="531"/>
      <c r="AI48" s="532"/>
      <c r="AJ48" s="532"/>
      <c r="AK48" s="555"/>
    </row>
    <row r="49" spans="1:40" ht="39" customHeight="1">
      <c r="A49" s="28"/>
      <c r="B49" s="588"/>
      <c r="C49" s="568" t="s">
        <v>85</v>
      </c>
      <c r="D49" s="569"/>
      <c r="E49" s="580">
        <f>E44+E46+E48</f>
        <v>60354</v>
      </c>
      <c r="F49" s="581"/>
      <c r="G49" s="50"/>
      <c r="H49" s="572"/>
      <c r="I49" s="573"/>
      <c r="J49" s="573"/>
      <c r="K49" s="574"/>
      <c r="L49" s="580">
        <f>L44+L46+L48</f>
        <v>2952</v>
      </c>
      <c r="M49" s="581"/>
      <c r="N49" s="50"/>
      <c r="O49" s="575">
        <v>59615</v>
      </c>
      <c r="P49" s="576"/>
      <c r="Q49" s="577"/>
      <c r="R49" s="578"/>
      <c r="S49" s="579"/>
      <c r="T49" s="479"/>
      <c r="U49" s="590"/>
      <c r="V49" s="611" t="s">
        <v>86</v>
      </c>
      <c r="W49" s="612"/>
      <c r="X49" s="552">
        <v>-14877</v>
      </c>
      <c r="Y49" s="553"/>
      <c r="Z49" s="563"/>
      <c r="AA49" s="552">
        <v>2</v>
      </c>
      <c r="AB49" s="553"/>
      <c r="AC49" s="563"/>
      <c r="AD49" s="595">
        <v>-1916610</v>
      </c>
      <c r="AE49" s="596"/>
      <c r="AF49" s="596"/>
      <c r="AG49" s="597"/>
      <c r="AH49" s="552">
        <v>-1931485</v>
      </c>
      <c r="AI49" s="553"/>
      <c r="AJ49" s="553"/>
      <c r="AK49" s="554"/>
    </row>
    <row r="50" spans="1:40" ht="18.75" customHeight="1">
      <c r="A50" s="28"/>
      <c r="B50" s="348" t="s">
        <v>87</v>
      </c>
      <c r="C50" s="347"/>
      <c r="D50" s="339"/>
      <c r="E50" s="552">
        <v>2661</v>
      </c>
      <c r="F50" s="553"/>
      <c r="G50" s="121"/>
      <c r="H50" s="582"/>
      <c r="I50" s="583"/>
      <c r="J50" s="583"/>
      <c r="K50" s="584"/>
      <c r="L50" s="552">
        <v>146</v>
      </c>
      <c r="M50" s="553"/>
      <c r="N50" s="121"/>
      <c r="O50" s="585">
        <v>2644</v>
      </c>
      <c r="P50" s="446"/>
      <c r="Q50" s="565"/>
      <c r="R50" s="566"/>
      <c r="S50" s="567"/>
      <c r="T50" s="479"/>
      <c r="U50" s="591"/>
      <c r="V50" s="613"/>
      <c r="W50" s="614"/>
      <c r="X50" s="531"/>
      <c r="Y50" s="532"/>
      <c r="Z50" s="564"/>
      <c r="AA50" s="531"/>
      <c r="AB50" s="532"/>
      <c r="AC50" s="564"/>
      <c r="AD50" s="598"/>
      <c r="AE50" s="599"/>
      <c r="AF50" s="599"/>
      <c r="AG50" s="600"/>
      <c r="AH50" s="531"/>
      <c r="AI50" s="532"/>
      <c r="AJ50" s="532"/>
      <c r="AK50" s="555"/>
    </row>
    <row r="51" spans="1:40" ht="18.75" customHeight="1">
      <c r="A51" s="28"/>
      <c r="B51" s="334"/>
      <c r="C51" s="318"/>
      <c r="D51" s="319"/>
      <c r="E51" s="531"/>
      <c r="F51" s="532"/>
      <c r="G51" s="50"/>
      <c r="H51" s="533"/>
      <c r="I51" s="534"/>
      <c r="J51" s="534"/>
      <c r="K51" s="535"/>
      <c r="L51" s="531"/>
      <c r="M51" s="532"/>
      <c r="N51" s="50"/>
      <c r="O51" s="536"/>
      <c r="P51" s="462"/>
      <c r="Q51" s="537"/>
      <c r="R51" s="538"/>
      <c r="S51" s="539"/>
      <c r="T51" s="479"/>
      <c r="U51" s="544" t="s">
        <v>88</v>
      </c>
      <c r="V51" s="545"/>
      <c r="W51" s="601"/>
      <c r="X51" s="605">
        <v>702774945</v>
      </c>
      <c r="Y51" s="606"/>
      <c r="Z51" s="607"/>
      <c r="AA51" s="605">
        <v>55707619</v>
      </c>
      <c r="AB51" s="606"/>
      <c r="AC51" s="607"/>
      <c r="AD51" s="615">
        <v>1338038800</v>
      </c>
      <c r="AE51" s="616"/>
      <c r="AF51" s="616"/>
      <c r="AG51" s="617"/>
      <c r="AH51" s="605">
        <v>2096521364</v>
      </c>
      <c r="AI51" s="606"/>
      <c r="AJ51" s="606"/>
      <c r="AK51" s="621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626">
        <f>E49+E50</f>
        <v>63015</v>
      </c>
      <c r="F52" s="627"/>
      <c r="G52" s="102"/>
      <c r="H52" s="628"/>
      <c r="I52" s="629"/>
      <c r="J52" s="629"/>
      <c r="K52" s="630"/>
      <c r="L52" s="626">
        <f>L49+L50</f>
        <v>3098</v>
      </c>
      <c r="M52" s="627"/>
      <c r="N52" s="102"/>
      <c r="O52" s="631">
        <v>62259</v>
      </c>
      <c r="P52" s="632"/>
      <c r="Q52" s="633"/>
      <c r="R52" s="634"/>
      <c r="S52" s="635"/>
      <c r="T52" s="480"/>
      <c r="U52" s="602"/>
      <c r="V52" s="603"/>
      <c r="W52" s="604"/>
      <c r="X52" s="608"/>
      <c r="Y52" s="609"/>
      <c r="Z52" s="610"/>
      <c r="AA52" s="608"/>
      <c r="AB52" s="609"/>
      <c r="AC52" s="610"/>
      <c r="AD52" s="618"/>
      <c r="AE52" s="619"/>
      <c r="AF52" s="619"/>
      <c r="AG52" s="620"/>
      <c r="AH52" s="608"/>
      <c r="AI52" s="609"/>
      <c r="AJ52" s="609"/>
      <c r="AK52" s="62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92"/>
      <c r="Z60" s="592"/>
      <c r="AA60" s="592"/>
      <c r="AB60" s="593"/>
      <c r="AC60" s="593"/>
      <c r="AD60" s="593"/>
      <c r="AE60" s="593"/>
      <c r="AF60" s="593"/>
      <c r="AG60" s="593"/>
      <c r="AH60" s="592"/>
      <c r="AI60" s="592"/>
      <c r="AJ60" s="592"/>
      <c r="AK60" s="592"/>
      <c r="AL60" s="592"/>
      <c r="AM60" s="592"/>
    </row>
    <row r="61" spans="1:40">
      <c r="Y61" s="592"/>
      <c r="Z61" s="592"/>
      <c r="AA61" s="592"/>
      <c r="AB61" s="593"/>
      <c r="AC61" s="593"/>
      <c r="AD61" s="593"/>
      <c r="AE61" s="593"/>
      <c r="AF61" s="593"/>
      <c r="AG61" s="593"/>
      <c r="AH61" s="592"/>
      <c r="AI61" s="592"/>
      <c r="AJ61" s="592"/>
      <c r="AK61" s="592"/>
      <c r="AL61" s="592"/>
      <c r="AM61" s="592"/>
    </row>
    <row r="62" spans="1:40">
      <c r="Y62" s="592"/>
      <c r="Z62" s="592"/>
      <c r="AA62" s="592"/>
      <c r="AB62" s="593"/>
      <c r="AC62" s="593"/>
      <c r="AD62" s="593"/>
      <c r="AE62" s="593"/>
      <c r="AF62" s="593"/>
      <c r="AG62" s="593"/>
      <c r="AH62" s="592"/>
      <c r="AI62" s="592"/>
      <c r="AJ62" s="592"/>
      <c r="AK62" s="592"/>
      <c r="AL62" s="592"/>
      <c r="AM62" s="592"/>
    </row>
    <row r="63" spans="1:40">
      <c r="Y63" s="592"/>
      <c r="Z63" s="592"/>
      <c r="AA63" s="592"/>
      <c r="AB63" s="593"/>
      <c r="AC63" s="593"/>
      <c r="AD63" s="593"/>
      <c r="AE63" s="593"/>
      <c r="AF63" s="593"/>
      <c r="AG63" s="593"/>
      <c r="AH63" s="592"/>
      <c r="AI63" s="592"/>
      <c r="AJ63" s="592"/>
      <c r="AK63" s="592"/>
      <c r="AL63" s="592"/>
      <c r="AM63" s="592"/>
    </row>
    <row r="64" spans="1:40">
      <c r="Y64" s="592"/>
      <c r="Z64" s="592"/>
      <c r="AA64" s="592"/>
      <c r="AB64" s="593"/>
      <c r="AC64" s="593"/>
      <c r="AD64" s="593"/>
      <c r="AE64" s="593"/>
      <c r="AF64" s="593"/>
      <c r="AG64" s="593"/>
      <c r="AH64" s="592"/>
      <c r="AI64" s="592"/>
      <c r="AJ64" s="592"/>
      <c r="AK64" s="592"/>
      <c r="AL64" s="592"/>
      <c r="AM64" s="592"/>
    </row>
    <row r="65" spans="25:39">
      <c r="Y65" s="592"/>
      <c r="Z65" s="592"/>
      <c r="AA65" s="592"/>
      <c r="AB65" s="593"/>
      <c r="AC65" s="593"/>
      <c r="AD65" s="593"/>
      <c r="AE65" s="593"/>
      <c r="AF65" s="593"/>
      <c r="AG65" s="593"/>
      <c r="AH65" s="592"/>
      <c r="AI65" s="592"/>
      <c r="AJ65" s="592"/>
      <c r="AK65" s="592"/>
      <c r="AL65" s="592"/>
      <c r="AM65" s="592"/>
    </row>
    <row r="66" spans="25:39">
      <c r="Y66" s="592"/>
      <c r="Z66" s="592"/>
      <c r="AA66" s="592"/>
      <c r="AB66" s="593"/>
      <c r="AC66" s="593"/>
      <c r="AD66" s="593"/>
      <c r="AE66" s="593"/>
      <c r="AF66" s="593"/>
      <c r="AG66" s="593"/>
      <c r="AH66" s="592"/>
      <c r="AI66" s="592"/>
      <c r="AJ66" s="592"/>
      <c r="AK66" s="592"/>
      <c r="AL66" s="592"/>
      <c r="AM66" s="592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7" customWidth="1"/>
    <col min="2" max="2" width="2.59765625" style="1137" customWidth="1"/>
    <col min="3" max="3" width="1.09765625" style="1137" customWidth="1"/>
    <col min="4" max="4" width="9.5" style="1137" customWidth="1"/>
    <col min="5" max="5" width="4.59765625" style="1137" customWidth="1"/>
    <col min="6" max="6" width="3" style="1137" customWidth="1"/>
    <col min="7" max="7" width="2" style="1137" customWidth="1"/>
    <col min="8" max="9" width="3.59765625" style="1137" customWidth="1"/>
    <col min="10" max="10" width="5.59765625" style="1137" customWidth="1"/>
    <col min="11" max="11" width="2" style="1137" customWidth="1"/>
    <col min="12" max="12" width="3.59765625" style="1137" customWidth="1"/>
    <col min="13" max="13" width="2.69921875" style="1137" customWidth="1"/>
    <col min="14" max="14" width="2.09765625" style="1137" customWidth="1"/>
    <col min="15" max="15" width="6.3984375" style="1137" customWidth="1"/>
    <col min="16" max="16" width="2" style="1137" customWidth="1"/>
    <col min="17" max="17" width="5.5" style="1137" customWidth="1"/>
    <col min="18" max="18" width="4.59765625" style="1137" customWidth="1"/>
    <col min="19" max="19" width="2.59765625" style="1137" customWidth="1"/>
    <col min="20" max="20" width="5.5" style="1137" customWidth="1"/>
    <col min="21" max="21" width="3.59765625" style="1137" customWidth="1"/>
    <col min="22" max="22" width="2.59765625" style="1137" customWidth="1"/>
    <col min="23" max="23" width="1.69921875" style="1137" customWidth="1"/>
    <col min="24" max="24" width="3.8984375" style="1137" customWidth="1"/>
    <col min="25" max="25" width="4.3984375" style="1137" customWidth="1"/>
    <col min="26" max="26" width="4.19921875" style="1137" customWidth="1"/>
    <col min="27" max="27" width="6.3984375" style="1137" customWidth="1"/>
    <col min="28" max="28" width="3.09765625" style="1137" customWidth="1"/>
    <col min="29" max="31" width="2.69921875" style="1137" customWidth="1"/>
    <col min="32" max="32" width="3.69921875" style="1137" hidden="1" customWidth="1"/>
    <col min="33" max="33" width="7.09765625" style="1137" customWidth="1"/>
    <col min="34" max="34" width="2" style="1137" customWidth="1"/>
    <col min="35" max="35" width="9.59765625" style="1137" customWidth="1"/>
    <col min="36" max="36" width="2" style="1137" customWidth="1"/>
    <col min="37" max="37" width="2.5" style="1137" customWidth="1"/>
    <col min="38" max="38" width="1.09765625" style="1138" customWidth="1"/>
    <col min="39" max="39" width="10.09765625" style="1138" bestFit="1" customWidth="1"/>
    <col min="40" max="16384" width="6.3984375" style="1138"/>
  </cols>
  <sheetData>
    <row r="1" spans="1:38" ht="15" customHeight="1"/>
    <row r="2" spans="1:38" s="1142" customFormat="1" ht="25.5" customHeight="1">
      <c r="A2" s="1139"/>
      <c r="B2" s="1140" t="s">
        <v>226</v>
      </c>
      <c r="C2" s="1140"/>
      <c r="D2" s="1140"/>
      <c r="E2" s="1140"/>
      <c r="F2" s="1141"/>
      <c r="G2" s="1141"/>
      <c r="H2" s="1141"/>
      <c r="I2" s="1141"/>
      <c r="J2" s="1141"/>
      <c r="K2" s="1141"/>
      <c r="L2" s="1141"/>
      <c r="M2" s="1141"/>
      <c r="N2" s="1141"/>
      <c r="O2" s="1141"/>
      <c r="P2" s="1141"/>
      <c r="Q2" s="1141"/>
      <c r="R2" s="1141"/>
      <c r="S2" s="1141"/>
      <c r="T2" s="1141"/>
      <c r="U2" s="1141"/>
      <c r="V2" s="1141"/>
      <c r="W2" s="1141"/>
      <c r="X2" s="1141"/>
      <c r="Y2" s="1141"/>
      <c r="Z2" s="1141"/>
      <c r="AA2" s="1141"/>
      <c r="AB2" s="1141"/>
      <c r="AC2" s="1141"/>
      <c r="AD2" s="1141"/>
      <c r="AE2" s="1141"/>
      <c r="AF2" s="1141"/>
      <c r="AG2" s="1141"/>
      <c r="AH2" s="1141"/>
      <c r="AI2" s="1141"/>
      <c r="AJ2" s="1141"/>
      <c r="AK2" s="1141"/>
    </row>
    <row r="3" spans="1:38" ht="19.5" customHeight="1" thickBot="1"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3"/>
      <c r="Y3" s="1143"/>
      <c r="Z3" s="1143"/>
      <c r="AA3" s="1143"/>
      <c r="AB3" s="1143"/>
      <c r="AC3" s="1143"/>
      <c r="AD3" s="1143"/>
      <c r="AE3" s="1143"/>
      <c r="AF3" s="1143"/>
      <c r="AG3" s="1143"/>
      <c r="AH3" s="1143"/>
      <c r="AI3" s="1143"/>
      <c r="AJ3" s="1143"/>
      <c r="AK3" s="1143"/>
    </row>
    <row r="4" spans="1:38" s="1151" customFormat="1" ht="26.25" customHeight="1">
      <c r="A4" s="1144"/>
      <c r="B4" s="1145" t="s">
        <v>0</v>
      </c>
      <c r="C4" s="1146"/>
      <c r="D4" s="1146"/>
      <c r="E4" s="1146"/>
      <c r="F4" s="1146"/>
      <c r="G4" s="1146"/>
      <c r="H4" s="1146"/>
      <c r="I4" s="1147"/>
      <c r="J4" s="1148" t="s">
        <v>1</v>
      </c>
      <c r="K4" s="1146"/>
      <c r="L4" s="1146"/>
      <c r="M4" s="1146"/>
      <c r="N4" s="1147"/>
      <c r="O4" s="1148" t="s">
        <v>2</v>
      </c>
      <c r="P4" s="1146"/>
      <c r="Q4" s="1146"/>
      <c r="R4" s="1146"/>
      <c r="S4" s="1146"/>
      <c r="T4" s="1146"/>
      <c r="U4" s="1147"/>
      <c r="V4" s="1148" t="s">
        <v>3</v>
      </c>
      <c r="W4" s="1146"/>
      <c r="X4" s="1146"/>
      <c r="Y4" s="1146"/>
      <c r="Z4" s="1146"/>
      <c r="AA4" s="1146"/>
      <c r="AB4" s="1147"/>
      <c r="AC4" s="1148" t="s">
        <v>4</v>
      </c>
      <c r="AD4" s="1146"/>
      <c r="AE4" s="1146"/>
      <c r="AF4" s="1146"/>
      <c r="AG4" s="1146"/>
      <c r="AH4" s="1146"/>
      <c r="AI4" s="1146"/>
      <c r="AJ4" s="1146"/>
      <c r="AK4" s="1149"/>
      <c r="AL4" s="1150"/>
    </row>
    <row r="5" spans="1:38" s="1168" customFormat="1" ht="28.5" customHeight="1">
      <c r="A5" s="1152"/>
      <c r="B5" s="1153" t="s">
        <v>108</v>
      </c>
      <c r="C5" s="1154"/>
      <c r="D5" s="1155"/>
      <c r="E5" s="1156">
        <v>453093</v>
      </c>
      <c r="F5" s="1156"/>
      <c r="G5" s="1156"/>
      <c r="H5" s="1156"/>
      <c r="I5" s="1157" t="s">
        <v>6</v>
      </c>
      <c r="J5" s="1158">
        <v>34.799999999999997</v>
      </c>
      <c r="K5" s="1159"/>
      <c r="L5" s="1159"/>
      <c r="M5" s="1159"/>
      <c r="N5" s="1160" t="s">
        <v>7</v>
      </c>
      <c r="O5" s="1161">
        <v>13020</v>
      </c>
      <c r="P5" s="1162"/>
      <c r="Q5" s="1162"/>
      <c r="R5" s="1162"/>
      <c r="S5" s="1162"/>
      <c r="T5" s="1162"/>
      <c r="U5" s="1157" t="s">
        <v>6</v>
      </c>
      <c r="V5" s="1161">
        <v>453093</v>
      </c>
      <c r="W5" s="1162"/>
      <c r="X5" s="1162"/>
      <c r="Y5" s="1162"/>
      <c r="Z5" s="1162"/>
      <c r="AA5" s="1162"/>
      <c r="AB5" s="1163" t="s">
        <v>6</v>
      </c>
      <c r="AC5" s="1164" t="s">
        <v>228</v>
      </c>
      <c r="AD5" s="1165"/>
      <c r="AE5" s="1165"/>
      <c r="AF5" s="1165"/>
      <c r="AG5" s="1162">
        <v>465285</v>
      </c>
      <c r="AH5" s="1162"/>
      <c r="AI5" s="1162"/>
      <c r="AJ5" s="1166" t="s">
        <v>6</v>
      </c>
      <c r="AK5" s="1167"/>
    </row>
    <row r="6" spans="1:38" s="1168" customFormat="1" ht="28.5" customHeight="1" thickBot="1">
      <c r="A6" s="1152"/>
      <c r="B6" s="1153" t="s">
        <v>107</v>
      </c>
      <c r="C6" s="1154"/>
      <c r="D6" s="1169"/>
      <c r="E6" s="1170">
        <v>442913</v>
      </c>
      <c r="F6" s="1170"/>
      <c r="G6" s="1170"/>
      <c r="H6" s="1170"/>
      <c r="I6" s="1171" t="s">
        <v>6</v>
      </c>
      <c r="J6" s="1172">
        <v>34.799999999999997</v>
      </c>
      <c r="K6" s="1173"/>
      <c r="L6" s="1173"/>
      <c r="M6" s="1173"/>
      <c r="N6" s="1174" t="s">
        <v>7</v>
      </c>
      <c r="O6" s="1175">
        <v>12727</v>
      </c>
      <c r="P6" s="1176"/>
      <c r="Q6" s="1176"/>
      <c r="R6" s="1176"/>
      <c r="S6" s="1176"/>
      <c r="T6" s="1176"/>
      <c r="U6" s="1171" t="s">
        <v>6</v>
      </c>
      <c r="V6" s="1175">
        <v>442913</v>
      </c>
      <c r="W6" s="1176"/>
      <c r="X6" s="1176"/>
      <c r="Y6" s="1176"/>
      <c r="Z6" s="1176"/>
      <c r="AA6" s="1176"/>
      <c r="AB6" s="1177" t="s">
        <v>6</v>
      </c>
      <c r="AC6" s="1178" t="s">
        <v>229</v>
      </c>
      <c r="AD6" s="1179"/>
      <c r="AE6" s="1179"/>
      <c r="AF6" s="1179"/>
      <c r="AG6" s="1162">
        <v>462537</v>
      </c>
      <c r="AH6" s="1162"/>
      <c r="AI6" s="1162"/>
      <c r="AJ6" s="1180" t="s">
        <v>6</v>
      </c>
      <c r="AK6" s="1181"/>
    </row>
    <row r="7" spans="1:38" s="1168" customFormat="1" ht="8.1" customHeight="1" thickBot="1">
      <c r="A7" s="1171"/>
      <c r="B7" s="1182"/>
      <c r="C7" s="1182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4"/>
      <c r="R7" s="1184"/>
      <c r="S7" s="1184"/>
      <c r="T7" s="1184"/>
      <c r="U7" s="1183"/>
      <c r="V7" s="1183"/>
      <c r="W7" s="1183"/>
      <c r="X7" s="1183"/>
      <c r="Y7" s="1183"/>
      <c r="Z7" s="1183"/>
      <c r="AA7" s="1183"/>
      <c r="AB7" s="1183"/>
      <c r="AC7" s="1183"/>
      <c r="AD7" s="1184"/>
      <c r="AE7" s="1184"/>
      <c r="AF7" s="1185"/>
      <c r="AG7" s="1182"/>
      <c r="AH7" s="1183"/>
      <c r="AI7" s="1183"/>
      <c r="AJ7" s="1183"/>
      <c r="AK7" s="1183"/>
    </row>
    <row r="8" spans="1:38" s="1193" customFormat="1" ht="26.25" customHeight="1">
      <c r="A8" s="1186"/>
      <c r="B8" s="1145" t="s">
        <v>11</v>
      </c>
      <c r="C8" s="1146"/>
      <c r="D8" s="1146"/>
      <c r="E8" s="1146"/>
      <c r="F8" s="1147"/>
      <c r="G8" s="1148" t="s">
        <v>230</v>
      </c>
      <c r="H8" s="1146"/>
      <c r="I8" s="1146"/>
      <c r="J8" s="1146"/>
      <c r="K8" s="1146"/>
      <c r="L8" s="1146"/>
      <c r="M8" s="1147"/>
      <c r="N8" s="1187" t="s">
        <v>231</v>
      </c>
      <c r="O8" s="1188"/>
      <c r="P8" s="1188"/>
      <c r="Q8" s="1188"/>
      <c r="R8" s="1189"/>
      <c r="S8" s="1187" t="s">
        <v>14</v>
      </c>
      <c r="T8" s="1190"/>
      <c r="U8" s="1191" t="s">
        <v>15</v>
      </c>
      <c r="V8" s="1146"/>
      <c r="W8" s="1146"/>
      <c r="X8" s="1146"/>
      <c r="Y8" s="1147"/>
      <c r="Z8" s="1148" t="s">
        <v>230</v>
      </c>
      <c r="AA8" s="1146"/>
      <c r="AB8" s="1146"/>
      <c r="AC8" s="1146"/>
      <c r="AD8" s="1146"/>
      <c r="AE8" s="1146"/>
      <c r="AF8" s="1147"/>
      <c r="AG8" s="1187" t="s">
        <v>231</v>
      </c>
      <c r="AH8" s="1188"/>
      <c r="AI8" s="1188"/>
      <c r="AJ8" s="1188"/>
      <c r="AK8" s="1189"/>
      <c r="AL8" s="1192"/>
    </row>
    <row r="9" spans="1:38" ht="14.25" customHeight="1">
      <c r="A9" s="1194"/>
      <c r="B9" s="1195" t="s">
        <v>16</v>
      </c>
      <c r="C9" s="1196"/>
      <c r="D9" s="1197"/>
      <c r="E9" s="1197"/>
      <c r="F9" s="1198"/>
      <c r="G9" s="1199"/>
      <c r="H9" s="1198"/>
      <c r="I9" s="1198"/>
      <c r="J9" s="1198"/>
      <c r="K9" s="1200"/>
      <c r="L9" s="1200"/>
      <c r="M9" s="1200" t="s">
        <v>17</v>
      </c>
      <c r="N9" s="1201"/>
      <c r="O9" s="1200"/>
      <c r="P9" s="1200"/>
      <c r="Q9" s="1200"/>
      <c r="R9" s="1202" t="s">
        <v>18</v>
      </c>
      <c r="S9" s="1201"/>
      <c r="T9" s="1198" t="s">
        <v>19</v>
      </c>
      <c r="U9" s="1203"/>
      <c r="V9" s="1204"/>
      <c r="W9" s="1205"/>
      <c r="X9" s="1204"/>
      <c r="Y9" s="1204"/>
      <c r="Z9" s="1206"/>
      <c r="AA9" s="1205"/>
      <c r="AB9" s="1200"/>
      <c r="AC9" s="1200"/>
      <c r="AD9" s="1200"/>
      <c r="AE9" s="1207" t="s">
        <v>18</v>
      </c>
      <c r="AF9" s="1200"/>
      <c r="AG9" s="1197"/>
      <c r="AH9" s="1208"/>
      <c r="AI9" s="1209" t="s">
        <v>18</v>
      </c>
      <c r="AJ9" s="1209"/>
      <c r="AK9" s="1210"/>
      <c r="AL9" s="1211"/>
    </row>
    <row r="10" spans="1:38" ht="25.5" customHeight="1">
      <c r="A10" s="1194"/>
      <c r="B10" s="1212" t="s">
        <v>20</v>
      </c>
      <c r="C10" s="1213"/>
      <c r="D10" s="1213"/>
      <c r="E10" s="1213"/>
      <c r="F10" s="1214" t="s">
        <v>21</v>
      </c>
      <c r="G10" s="1215">
        <v>250981410</v>
      </c>
      <c r="H10" s="1216"/>
      <c r="I10" s="1216"/>
      <c r="J10" s="1216"/>
      <c r="K10" s="1216"/>
      <c r="L10" s="1217"/>
      <c r="M10" s="1218"/>
      <c r="N10" s="1215">
        <v>238374839</v>
      </c>
      <c r="O10" s="1216"/>
      <c r="P10" s="1216"/>
      <c r="Q10" s="1216"/>
      <c r="R10" s="1219"/>
      <c r="S10" s="1220">
        <f t="shared" ref="S10:S18" si="0">IF(N10=0,IF(G10&gt;0,"皆増","－"),IF(G10=0,"皆減",ROUND((G10-N10)/N10*100,1)))</f>
        <v>5.3</v>
      </c>
      <c r="T10" s="1221"/>
      <c r="U10" s="1222" t="s">
        <v>22</v>
      </c>
      <c r="V10" s="1213"/>
      <c r="W10" s="1213"/>
      <c r="X10" s="1213"/>
      <c r="Y10" s="1214"/>
      <c r="Z10" s="1215">
        <v>123052992</v>
      </c>
      <c r="AA10" s="1216"/>
      <c r="AB10" s="1216"/>
      <c r="AC10" s="1216"/>
      <c r="AD10" s="1223"/>
      <c r="AE10" s="1224"/>
      <c r="AF10" s="1215">
        <v>116751407</v>
      </c>
      <c r="AG10" s="1216"/>
      <c r="AH10" s="1216"/>
      <c r="AI10" s="1216"/>
      <c r="AJ10" s="1223"/>
      <c r="AK10" s="1225"/>
    </row>
    <row r="11" spans="1:38" ht="25.5" customHeight="1">
      <c r="A11" s="1194"/>
      <c r="B11" s="1226"/>
      <c r="C11" s="1227"/>
      <c r="D11" s="1227"/>
      <c r="E11" s="1227"/>
      <c r="F11" s="1228"/>
      <c r="G11" s="1229"/>
      <c r="H11" s="1230"/>
      <c r="I11" s="1230"/>
      <c r="J11" s="1230"/>
      <c r="K11" s="1230"/>
      <c r="L11" s="1231"/>
      <c r="M11" s="1232"/>
      <c r="N11" s="1229"/>
      <c r="O11" s="1230"/>
      <c r="P11" s="1230"/>
      <c r="Q11" s="1230"/>
      <c r="R11" s="1233"/>
      <c r="S11" s="1234"/>
      <c r="T11" s="1235"/>
      <c r="U11" s="1236"/>
      <c r="V11" s="1227"/>
      <c r="W11" s="1227"/>
      <c r="X11" s="1227"/>
      <c r="Y11" s="1228"/>
      <c r="Z11" s="1229"/>
      <c r="AA11" s="1230"/>
      <c r="AB11" s="1230"/>
      <c r="AC11" s="1230"/>
      <c r="AD11" s="1237"/>
      <c r="AE11" s="1238"/>
      <c r="AF11" s="1229"/>
      <c r="AG11" s="1230"/>
      <c r="AH11" s="1230"/>
      <c r="AI11" s="1230"/>
      <c r="AJ11" s="1237"/>
      <c r="AK11" s="1239"/>
    </row>
    <row r="12" spans="1:38" ht="25.5" customHeight="1">
      <c r="A12" s="1194"/>
      <c r="B12" s="1240" t="s">
        <v>23</v>
      </c>
      <c r="C12" s="1241"/>
      <c r="D12" s="1241"/>
      <c r="E12" s="1241"/>
      <c r="F12" s="1242" t="s">
        <v>24</v>
      </c>
      <c r="G12" s="1243">
        <v>239189268</v>
      </c>
      <c r="H12" s="1244"/>
      <c r="I12" s="1244"/>
      <c r="J12" s="1244"/>
      <c r="K12" s="1244"/>
      <c r="L12" s="1217"/>
      <c r="M12" s="1218"/>
      <c r="N12" s="1243">
        <v>221692274</v>
      </c>
      <c r="O12" s="1244"/>
      <c r="P12" s="1244"/>
      <c r="Q12" s="1244"/>
      <c r="R12" s="1219"/>
      <c r="S12" s="1220">
        <f t="shared" si="0"/>
        <v>7.9</v>
      </c>
      <c r="T12" s="1221"/>
      <c r="U12" s="1245" t="s">
        <v>25</v>
      </c>
      <c r="V12" s="1241"/>
      <c r="W12" s="1241"/>
      <c r="X12" s="1241"/>
      <c r="Y12" s="1242"/>
      <c r="Z12" s="1215">
        <v>41603978</v>
      </c>
      <c r="AA12" s="1216"/>
      <c r="AB12" s="1216"/>
      <c r="AC12" s="1216"/>
      <c r="AD12" s="1246"/>
      <c r="AE12" s="1247" t="s">
        <v>18</v>
      </c>
      <c r="AF12" s="1215">
        <v>41271507</v>
      </c>
      <c r="AG12" s="1216"/>
      <c r="AH12" s="1216"/>
      <c r="AI12" s="1216"/>
      <c r="AJ12" s="1246"/>
      <c r="AK12" s="1248" t="s">
        <v>18</v>
      </c>
      <c r="AL12" s="1211"/>
    </row>
    <row r="13" spans="1:38" ht="25.5" customHeight="1">
      <c r="A13" s="1194"/>
      <c r="B13" s="1226"/>
      <c r="C13" s="1227"/>
      <c r="D13" s="1227"/>
      <c r="E13" s="1227"/>
      <c r="F13" s="1228"/>
      <c r="G13" s="1229"/>
      <c r="H13" s="1230"/>
      <c r="I13" s="1230"/>
      <c r="J13" s="1230"/>
      <c r="K13" s="1230"/>
      <c r="L13" s="1231"/>
      <c r="M13" s="1232"/>
      <c r="N13" s="1229"/>
      <c r="O13" s="1230"/>
      <c r="P13" s="1230"/>
      <c r="Q13" s="1230"/>
      <c r="R13" s="1233"/>
      <c r="S13" s="1234"/>
      <c r="T13" s="1235"/>
      <c r="U13" s="1236"/>
      <c r="V13" s="1227"/>
      <c r="W13" s="1227"/>
      <c r="X13" s="1227"/>
      <c r="Y13" s="1228"/>
      <c r="Z13" s="1229"/>
      <c r="AA13" s="1230"/>
      <c r="AB13" s="1230"/>
      <c r="AC13" s="1230"/>
      <c r="AD13" s="1249"/>
      <c r="AE13" s="1250"/>
      <c r="AF13" s="1229"/>
      <c r="AG13" s="1230"/>
      <c r="AH13" s="1230"/>
      <c r="AI13" s="1230"/>
      <c r="AJ13" s="1249"/>
      <c r="AK13" s="1251"/>
    </row>
    <row r="14" spans="1:38" ht="25.5" customHeight="1">
      <c r="A14" s="1194"/>
      <c r="B14" s="1252" t="s">
        <v>26</v>
      </c>
      <c r="C14" s="1253"/>
      <c r="D14" s="1253"/>
      <c r="E14" s="1253"/>
      <c r="F14" s="1242" t="s">
        <v>27</v>
      </c>
      <c r="G14" s="1243">
        <f>G10-G12</f>
        <v>11792142</v>
      </c>
      <c r="H14" s="1244"/>
      <c r="I14" s="1244"/>
      <c r="J14" s="1244"/>
      <c r="K14" s="1244"/>
      <c r="L14" s="1217"/>
      <c r="M14" s="1218"/>
      <c r="N14" s="1243">
        <v>16682565</v>
      </c>
      <c r="O14" s="1244"/>
      <c r="P14" s="1244"/>
      <c r="Q14" s="1244"/>
      <c r="R14" s="1254"/>
      <c r="S14" s="1220">
        <f t="shared" si="0"/>
        <v>-29.3</v>
      </c>
      <c r="T14" s="1221"/>
      <c r="U14" s="1245" t="s">
        <v>28</v>
      </c>
      <c r="V14" s="1241"/>
      <c r="W14" s="1241"/>
      <c r="X14" s="1241"/>
      <c r="Y14" s="1242"/>
      <c r="Z14" s="1215">
        <v>128467319</v>
      </c>
      <c r="AA14" s="1216"/>
      <c r="AB14" s="1216"/>
      <c r="AC14" s="1216"/>
      <c r="AD14" s="1255"/>
      <c r="AE14" s="1247" t="s">
        <v>18</v>
      </c>
      <c r="AF14" s="1215">
        <v>122151082</v>
      </c>
      <c r="AG14" s="1216"/>
      <c r="AH14" s="1216"/>
      <c r="AI14" s="1216"/>
      <c r="AJ14" s="1255"/>
      <c r="AK14" s="1248" t="s">
        <v>18</v>
      </c>
      <c r="AL14" s="1211"/>
    </row>
    <row r="15" spans="1:38" ht="25.5" customHeight="1">
      <c r="A15" s="1194"/>
      <c r="B15" s="1256" t="s">
        <v>29</v>
      </c>
      <c r="C15" s="1257"/>
      <c r="D15" s="1257"/>
      <c r="E15" s="1257"/>
      <c r="F15" s="1228"/>
      <c r="G15" s="1229"/>
      <c r="H15" s="1230"/>
      <c r="I15" s="1230"/>
      <c r="J15" s="1230"/>
      <c r="K15" s="1230"/>
      <c r="L15" s="1231"/>
      <c r="M15" s="1232"/>
      <c r="N15" s="1229"/>
      <c r="O15" s="1230"/>
      <c r="P15" s="1230"/>
      <c r="Q15" s="1230"/>
      <c r="R15" s="1233"/>
      <c r="S15" s="1234"/>
      <c r="T15" s="1235"/>
      <c r="U15" s="1236"/>
      <c r="V15" s="1227"/>
      <c r="W15" s="1227"/>
      <c r="X15" s="1227"/>
      <c r="Y15" s="1228"/>
      <c r="Z15" s="1229"/>
      <c r="AA15" s="1230"/>
      <c r="AB15" s="1230"/>
      <c r="AC15" s="1230"/>
      <c r="AD15" s="1249"/>
      <c r="AE15" s="1250"/>
      <c r="AF15" s="1229"/>
      <c r="AG15" s="1230"/>
      <c r="AH15" s="1230"/>
      <c r="AI15" s="1230"/>
      <c r="AJ15" s="1249"/>
      <c r="AK15" s="1251"/>
      <c r="AL15" s="1258"/>
    </row>
    <row r="16" spans="1:38" ht="25.5" customHeight="1">
      <c r="A16" s="1194"/>
      <c r="B16" s="1252" t="s">
        <v>30</v>
      </c>
      <c r="C16" s="1253"/>
      <c r="D16" s="1253"/>
      <c r="E16" s="1253"/>
      <c r="F16" s="1242" t="s">
        <v>31</v>
      </c>
      <c r="G16" s="1215">
        <v>624065</v>
      </c>
      <c r="H16" s="1216"/>
      <c r="I16" s="1216"/>
      <c r="J16" s="1216"/>
      <c r="K16" s="1216"/>
      <c r="L16" s="1217"/>
      <c r="M16" s="1218"/>
      <c r="N16" s="1215">
        <v>47354</v>
      </c>
      <c r="O16" s="1216"/>
      <c r="P16" s="1216"/>
      <c r="Q16" s="1216"/>
      <c r="R16" s="1219"/>
      <c r="S16" s="1220">
        <f t="shared" si="0"/>
        <v>1217.9000000000001</v>
      </c>
      <c r="T16" s="1221"/>
      <c r="U16" s="1259" t="s">
        <v>32</v>
      </c>
      <c r="V16" s="1260"/>
      <c r="W16" s="1260"/>
      <c r="X16" s="1260"/>
      <c r="Y16" s="1261"/>
      <c r="Z16" s="1262" t="s">
        <v>113</v>
      </c>
      <c r="AA16" s="1263"/>
      <c r="AB16" s="1263"/>
      <c r="AC16" s="1263"/>
      <c r="AD16" s="1255"/>
      <c r="AE16" s="1247" t="s">
        <v>18</v>
      </c>
      <c r="AF16" s="1262" t="s">
        <v>113</v>
      </c>
      <c r="AG16" s="1263"/>
      <c r="AH16" s="1263"/>
      <c r="AI16" s="1263"/>
      <c r="AJ16" s="1255"/>
      <c r="AK16" s="1248" t="s">
        <v>18</v>
      </c>
    </row>
    <row r="17" spans="1:38" ht="25.5" customHeight="1">
      <c r="A17" s="1194"/>
      <c r="B17" s="1256" t="s">
        <v>34</v>
      </c>
      <c r="C17" s="1257"/>
      <c r="D17" s="1257"/>
      <c r="E17" s="1257"/>
      <c r="F17" s="1228"/>
      <c r="G17" s="1229"/>
      <c r="H17" s="1230"/>
      <c r="I17" s="1230"/>
      <c r="J17" s="1230"/>
      <c r="K17" s="1230"/>
      <c r="L17" s="1231"/>
      <c r="M17" s="1232"/>
      <c r="N17" s="1229"/>
      <c r="O17" s="1230"/>
      <c r="P17" s="1230"/>
      <c r="Q17" s="1230"/>
      <c r="R17" s="1233"/>
      <c r="S17" s="1234"/>
      <c r="T17" s="1235"/>
      <c r="U17" s="1264"/>
      <c r="V17" s="1265"/>
      <c r="W17" s="1265"/>
      <c r="X17" s="1265"/>
      <c r="Y17" s="1266"/>
      <c r="Z17" s="1267"/>
      <c r="AA17" s="1268"/>
      <c r="AB17" s="1268"/>
      <c r="AC17" s="1268"/>
      <c r="AD17" s="1269"/>
      <c r="AE17" s="1270"/>
      <c r="AF17" s="1267"/>
      <c r="AG17" s="1268"/>
      <c r="AH17" s="1268"/>
      <c r="AI17" s="1268"/>
      <c r="AJ17" s="1269"/>
      <c r="AK17" s="1271"/>
    </row>
    <row r="18" spans="1:38" ht="25.5" customHeight="1">
      <c r="A18" s="1194"/>
      <c r="B18" s="1272" t="s">
        <v>35</v>
      </c>
      <c r="C18" s="1260"/>
      <c r="D18" s="1260"/>
      <c r="E18" s="1260"/>
      <c r="F18" s="1242" t="s">
        <v>36</v>
      </c>
      <c r="G18" s="1243">
        <f>G14-G16</f>
        <v>11168077</v>
      </c>
      <c r="H18" s="1244"/>
      <c r="I18" s="1244"/>
      <c r="J18" s="1244"/>
      <c r="K18" s="1244"/>
      <c r="L18" s="1217"/>
      <c r="M18" s="1218"/>
      <c r="N18" s="1243">
        <v>16635211</v>
      </c>
      <c r="O18" s="1244"/>
      <c r="P18" s="1244"/>
      <c r="Q18" s="1244"/>
      <c r="R18" s="1254"/>
      <c r="S18" s="1220">
        <f t="shared" si="0"/>
        <v>-32.9</v>
      </c>
      <c r="T18" s="1221"/>
      <c r="U18" s="1245" t="s">
        <v>37</v>
      </c>
      <c r="V18" s="1241"/>
      <c r="W18" s="1241"/>
      <c r="X18" s="1241"/>
      <c r="Y18" s="1242"/>
      <c r="Z18" s="1273">
        <v>0.35</v>
      </c>
      <c r="AA18" s="1274"/>
      <c r="AB18" s="1274"/>
      <c r="AC18" s="1274"/>
      <c r="AD18" s="1275"/>
      <c r="AE18" s="1276"/>
      <c r="AF18" s="1277"/>
      <c r="AG18" s="1274">
        <v>0.35</v>
      </c>
      <c r="AH18" s="1274"/>
      <c r="AI18" s="1274"/>
      <c r="AJ18" s="1275"/>
      <c r="AK18" s="1278"/>
      <c r="AL18" s="1211"/>
    </row>
    <row r="19" spans="1:38" ht="25.5" customHeight="1">
      <c r="A19" s="1194"/>
      <c r="B19" s="1279"/>
      <c r="C19" s="1265"/>
      <c r="D19" s="1265"/>
      <c r="E19" s="1265"/>
      <c r="F19" s="1228"/>
      <c r="G19" s="1229"/>
      <c r="H19" s="1230"/>
      <c r="I19" s="1230"/>
      <c r="J19" s="1230"/>
      <c r="K19" s="1230"/>
      <c r="L19" s="1231"/>
      <c r="M19" s="1232"/>
      <c r="N19" s="1229"/>
      <c r="O19" s="1230"/>
      <c r="P19" s="1230"/>
      <c r="Q19" s="1230"/>
      <c r="R19" s="1233"/>
      <c r="S19" s="1234"/>
      <c r="T19" s="1235"/>
      <c r="U19" s="1236"/>
      <c r="V19" s="1227"/>
      <c r="W19" s="1227"/>
      <c r="X19" s="1227"/>
      <c r="Y19" s="1228"/>
      <c r="Z19" s="1280"/>
      <c r="AA19" s="1281"/>
      <c r="AB19" s="1281"/>
      <c r="AC19" s="1281"/>
      <c r="AD19" s="1282"/>
      <c r="AE19" s="1283"/>
      <c r="AF19" s="1284"/>
      <c r="AG19" s="1281"/>
      <c r="AH19" s="1281"/>
      <c r="AI19" s="1281"/>
      <c r="AJ19" s="1282"/>
      <c r="AK19" s="1285"/>
      <c r="AL19" s="1258"/>
    </row>
    <row r="20" spans="1:38" ht="25.5" customHeight="1">
      <c r="A20" s="1194"/>
      <c r="B20" s="1240" t="s">
        <v>38</v>
      </c>
      <c r="C20" s="1241"/>
      <c r="D20" s="1241"/>
      <c r="E20" s="1241"/>
      <c r="F20" s="1242" t="s">
        <v>39</v>
      </c>
      <c r="G20" s="1215">
        <v>-5467134</v>
      </c>
      <c r="H20" s="1216"/>
      <c r="I20" s="1216"/>
      <c r="J20" s="1216"/>
      <c r="K20" s="1216"/>
      <c r="L20" s="1217"/>
      <c r="M20" s="1218"/>
      <c r="N20" s="1215">
        <v>1914917</v>
      </c>
      <c r="O20" s="1216"/>
      <c r="P20" s="1216"/>
      <c r="Q20" s="1216"/>
      <c r="R20" s="1219"/>
      <c r="S20" s="1286"/>
      <c r="T20" s="1287"/>
      <c r="U20" s="1259" t="s">
        <v>40</v>
      </c>
      <c r="V20" s="1260"/>
      <c r="W20" s="1260"/>
      <c r="X20" s="1260"/>
      <c r="Y20" s="1261"/>
      <c r="Z20" s="1288">
        <v>8.6999999999999993</v>
      </c>
      <c r="AA20" s="1289"/>
      <c r="AB20" s="1289"/>
      <c r="AC20" s="1289"/>
      <c r="AD20" s="1290"/>
      <c r="AE20" s="1291" t="s">
        <v>19</v>
      </c>
      <c r="AF20" s="1199"/>
      <c r="AG20" s="1292">
        <v>13.6</v>
      </c>
      <c r="AH20" s="1292"/>
      <c r="AI20" s="1292"/>
      <c r="AJ20" s="1290"/>
      <c r="AK20" s="1293" t="s">
        <v>19</v>
      </c>
      <c r="AL20" s="1211"/>
    </row>
    <row r="21" spans="1:38" ht="25.5" customHeight="1">
      <c r="A21" s="1194"/>
      <c r="B21" s="1226"/>
      <c r="C21" s="1227"/>
      <c r="D21" s="1227"/>
      <c r="E21" s="1227"/>
      <c r="F21" s="1228"/>
      <c r="G21" s="1229"/>
      <c r="H21" s="1230"/>
      <c r="I21" s="1230"/>
      <c r="J21" s="1230"/>
      <c r="K21" s="1230"/>
      <c r="L21" s="1231"/>
      <c r="M21" s="1232"/>
      <c r="N21" s="1229"/>
      <c r="O21" s="1230"/>
      <c r="P21" s="1230"/>
      <c r="Q21" s="1230"/>
      <c r="R21" s="1233"/>
      <c r="S21" s="1294"/>
      <c r="T21" s="1295"/>
      <c r="U21" s="1264"/>
      <c r="V21" s="1265"/>
      <c r="W21" s="1265"/>
      <c r="X21" s="1265"/>
      <c r="Y21" s="1266"/>
      <c r="Z21" s="1296"/>
      <c r="AA21" s="1297"/>
      <c r="AB21" s="1297"/>
      <c r="AC21" s="1297"/>
      <c r="AD21" s="1298"/>
      <c r="AE21" s="1299"/>
      <c r="AF21" s="1284"/>
      <c r="AG21" s="1300"/>
      <c r="AH21" s="1300"/>
      <c r="AI21" s="1300"/>
      <c r="AJ21" s="1298"/>
      <c r="AK21" s="1301"/>
    </row>
    <row r="22" spans="1:38" ht="25.5" customHeight="1">
      <c r="A22" s="1194"/>
      <c r="B22" s="1240" t="s">
        <v>41</v>
      </c>
      <c r="C22" s="1241"/>
      <c r="D22" s="1241"/>
      <c r="E22" s="1241"/>
      <c r="F22" s="1242" t="s">
        <v>42</v>
      </c>
      <c r="G22" s="1215">
        <v>3541217</v>
      </c>
      <c r="H22" s="1216"/>
      <c r="I22" s="1216"/>
      <c r="J22" s="1216"/>
      <c r="K22" s="1216"/>
      <c r="L22" s="1217"/>
      <c r="M22" s="1218"/>
      <c r="N22" s="1215">
        <v>136053</v>
      </c>
      <c r="O22" s="1216"/>
      <c r="P22" s="1216"/>
      <c r="Q22" s="1216"/>
      <c r="R22" s="1219"/>
      <c r="S22" s="1220">
        <f>IF(N22=0,IF(G22&gt;0,"皆増","－"),IF(G22=0,"皆減",ROUND((G22-N22)/N22*100,1)))</f>
        <v>2502.8000000000002</v>
      </c>
      <c r="T22" s="1221"/>
      <c r="U22" s="1259" t="s">
        <v>43</v>
      </c>
      <c r="V22" s="1260"/>
      <c r="W22" s="1260"/>
      <c r="X22" s="1260"/>
      <c r="Y22" s="1261"/>
      <c r="Z22" s="1288">
        <v>77</v>
      </c>
      <c r="AA22" s="1289"/>
      <c r="AB22" s="1289"/>
      <c r="AC22" s="1289"/>
      <c r="AD22" s="1290"/>
      <c r="AE22" s="1291" t="s">
        <v>19</v>
      </c>
      <c r="AF22" s="1199"/>
      <c r="AG22" s="1292">
        <v>78.400000000000006</v>
      </c>
      <c r="AH22" s="1292"/>
      <c r="AI22" s="1292"/>
      <c r="AJ22" s="1290"/>
      <c r="AK22" s="1293" t="s">
        <v>19</v>
      </c>
      <c r="AL22" s="1302"/>
    </row>
    <row r="23" spans="1:38" ht="25.5" customHeight="1">
      <c r="A23" s="1194"/>
      <c r="B23" s="1226"/>
      <c r="C23" s="1227"/>
      <c r="D23" s="1227"/>
      <c r="E23" s="1227"/>
      <c r="F23" s="1228"/>
      <c r="G23" s="1229"/>
      <c r="H23" s="1230"/>
      <c r="I23" s="1230"/>
      <c r="J23" s="1230"/>
      <c r="K23" s="1230"/>
      <c r="L23" s="1231"/>
      <c r="M23" s="1232"/>
      <c r="N23" s="1229"/>
      <c r="O23" s="1230"/>
      <c r="P23" s="1230"/>
      <c r="Q23" s="1230"/>
      <c r="R23" s="1233"/>
      <c r="S23" s="1234"/>
      <c r="T23" s="1235"/>
      <c r="U23" s="1264"/>
      <c r="V23" s="1265"/>
      <c r="W23" s="1265"/>
      <c r="X23" s="1265"/>
      <c r="Y23" s="1266"/>
      <c r="Z23" s="1296"/>
      <c r="AA23" s="1297"/>
      <c r="AB23" s="1297"/>
      <c r="AC23" s="1297"/>
      <c r="AD23" s="1303"/>
      <c r="AE23" s="1299"/>
      <c r="AF23" s="1284"/>
      <c r="AG23" s="1300"/>
      <c r="AH23" s="1300"/>
      <c r="AI23" s="1300"/>
      <c r="AJ23" s="1303"/>
      <c r="AK23" s="1301"/>
      <c r="AL23" s="1302"/>
    </row>
    <row r="24" spans="1:38" ht="25.5" customHeight="1">
      <c r="A24" s="1194"/>
      <c r="B24" s="1240" t="s">
        <v>44</v>
      </c>
      <c r="C24" s="1241"/>
      <c r="D24" s="1241"/>
      <c r="E24" s="1241"/>
      <c r="F24" s="1242" t="s">
        <v>45</v>
      </c>
      <c r="G24" s="1215">
        <v>0</v>
      </c>
      <c r="H24" s="1216"/>
      <c r="I24" s="1216"/>
      <c r="J24" s="1216"/>
      <c r="K24" s="1216"/>
      <c r="L24" s="1217"/>
      <c r="M24" s="1218"/>
      <c r="N24" s="1215">
        <v>0</v>
      </c>
      <c r="O24" s="1216"/>
      <c r="P24" s="1216"/>
      <c r="Q24" s="1216"/>
      <c r="R24" s="1219"/>
      <c r="S24" s="1220" t="str">
        <f>IF(N24=0,IF(G24&gt;0,"皆増","－"),IF(G24=0,"皆減",ROUND((G24-N24)/N24*100,1)))</f>
        <v>－</v>
      </c>
      <c r="T24" s="1221"/>
      <c r="U24" s="1259" t="s">
        <v>47</v>
      </c>
      <c r="V24" s="1260"/>
      <c r="W24" s="1260"/>
      <c r="X24" s="1260"/>
      <c r="Y24" s="1261"/>
      <c r="Z24" s="1304">
        <v>11989250</v>
      </c>
      <c r="AA24" s="1305"/>
      <c r="AB24" s="1305"/>
      <c r="AC24" s="1305"/>
      <c r="AD24" s="1255"/>
      <c r="AE24" s="1247" t="s">
        <v>18</v>
      </c>
      <c r="AF24" s="1304">
        <v>13212219</v>
      </c>
      <c r="AG24" s="1305"/>
      <c r="AH24" s="1305"/>
      <c r="AI24" s="1305"/>
      <c r="AJ24" s="1255"/>
      <c r="AK24" s="1248" t="s">
        <v>18</v>
      </c>
      <c r="AL24" s="1211"/>
    </row>
    <row r="25" spans="1:38" ht="25.5" customHeight="1">
      <c r="A25" s="1194"/>
      <c r="B25" s="1226"/>
      <c r="C25" s="1227"/>
      <c r="D25" s="1227"/>
      <c r="E25" s="1227"/>
      <c r="F25" s="1228"/>
      <c r="G25" s="1229"/>
      <c r="H25" s="1230"/>
      <c r="I25" s="1230"/>
      <c r="J25" s="1230"/>
      <c r="K25" s="1230"/>
      <c r="L25" s="1231"/>
      <c r="M25" s="1232"/>
      <c r="N25" s="1229"/>
      <c r="O25" s="1230"/>
      <c r="P25" s="1230"/>
      <c r="Q25" s="1230"/>
      <c r="R25" s="1233"/>
      <c r="S25" s="1234"/>
      <c r="T25" s="1235"/>
      <c r="U25" s="1264"/>
      <c r="V25" s="1265"/>
      <c r="W25" s="1265"/>
      <c r="X25" s="1265"/>
      <c r="Y25" s="1266"/>
      <c r="Z25" s="1306"/>
      <c r="AA25" s="1307"/>
      <c r="AB25" s="1307"/>
      <c r="AC25" s="1307"/>
      <c r="AD25" s="1249"/>
      <c r="AE25" s="1250"/>
      <c r="AF25" s="1306"/>
      <c r="AG25" s="1307"/>
      <c r="AH25" s="1307"/>
      <c r="AI25" s="1307"/>
      <c r="AJ25" s="1249"/>
      <c r="AK25" s="1251"/>
    </row>
    <row r="26" spans="1:38" ht="25.5" customHeight="1">
      <c r="A26" s="1194"/>
      <c r="B26" s="1240" t="s">
        <v>112</v>
      </c>
      <c r="C26" s="1241"/>
      <c r="D26" s="1241"/>
      <c r="E26" s="1241"/>
      <c r="F26" s="1242" t="s">
        <v>49</v>
      </c>
      <c r="G26" s="1215">
        <v>2931206</v>
      </c>
      <c r="H26" s="1216"/>
      <c r="I26" s="1216"/>
      <c r="J26" s="1216"/>
      <c r="K26" s="1216"/>
      <c r="L26" s="1217"/>
      <c r="M26" s="1218"/>
      <c r="N26" s="1215">
        <v>983484</v>
      </c>
      <c r="O26" s="1216"/>
      <c r="P26" s="1216"/>
      <c r="Q26" s="1216"/>
      <c r="R26" s="1219"/>
      <c r="S26" s="1220">
        <f>IF(N26=0,IF(G26&gt;0,"皆増","－"),IF(G26=0,"皆減",ROUND((G26-N26)/N26*100,1)))</f>
        <v>198</v>
      </c>
      <c r="T26" s="1221"/>
      <c r="U26" s="1259" t="s">
        <v>50</v>
      </c>
      <c r="V26" s="1260"/>
      <c r="W26" s="1260"/>
      <c r="X26" s="1260"/>
      <c r="Y26" s="1261"/>
      <c r="Z26" s="1304">
        <v>33495239</v>
      </c>
      <c r="AA26" s="1305"/>
      <c r="AB26" s="1305"/>
      <c r="AC26" s="1305"/>
      <c r="AD26" s="1255"/>
      <c r="AE26" s="1247" t="s">
        <v>18</v>
      </c>
      <c r="AF26" s="1304">
        <v>31238115</v>
      </c>
      <c r="AG26" s="1305"/>
      <c r="AH26" s="1305"/>
      <c r="AI26" s="1305"/>
      <c r="AJ26" s="1255"/>
      <c r="AK26" s="1248" t="s">
        <v>18</v>
      </c>
      <c r="AL26" s="1211"/>
    </row>
    <row r="27" spans="1:38" ht="25.5" customHeight="1">
      <c r="A27" s="1194"/>
      <c r="B27" s="1226"/>
      <c r="C27" s="1227"/>
      <c r="D27" s="1227"/>
      <c r="E27" s="1227"/>
      <c r="F27" s="1228"/>
      <c r="G27" s="1229"/>
      <c r="H27" s="1230"/>
      <c r="I27" s="1230"/>
      <c r="J27" s="1230"/>
      <c r="K27" s="1230"/>
      <c r="L27" s="1231"/>
      <c r="M27" s="1232"/>
      <c r="N27" s="1229"/>
      <c r="O27" s="1230"/>
      <c r="P27" s="1230"/>
      <c r="Q27" s="1230"/>
      <c r="R27" s="1233"/>
      <c r="S27" s="1234"/>
      <c r="T27" s="1235"/>
      <c r="U27" s="1264"/>
      <c r="V27" s="1265"/>
      <c r="W27" s="1265"/>
      <c r="X27" s="1265"/>
      <c r="Y27" s="1266"/>
      <c r="Z27" s="1306"/>
      <c r="AA27" s="1307"/>
      <c r="AB27" s="1307"/>
      <c r="AC27" s="1307"/>
      <c r="AD27" s="1308"/>
      <c r="AE27" s="1309"/>
      <c r="AF27" s="1306"/>
      <c r="AG27" s="1307"/>
      <c r="AH27" s="1307"/>
      <c r="AI27" s="1307"/>
      <c r="AJ27" s="1249"/>
      <c r="AK27" s="1251"/>
    </row>
    <row r="28" spans="1:38" ht="25.5" customHeight="1">
      <c r="A28" s="1194"/>
      <c r="B28" s="1252" t="s">
        <v>51</v>
      </c>
      <c r="C28" s="1253"/>
      <c r="D28" s="1253"/>
      <c r="E28" s="1253"/>
      <c r="F28" s="1242" t="s">
        <v>52</v>
      </c>
      <c r="G28" s="1243">
        <f>G20+G22+G24-G26</f>
        <v>-4857123</v>
      </c>
      <c r="H28" s="1244"/>
      <c r="I28" s="1244"/>
      <c r="J28" s="1244"/>
      <c r="K28" s="1244"/>
      <c r="L28" s="1217"/>
      <c r="M28" s="1218"/>
      <c r="N28" s="1243">
        <v>1067486</v>
      </c>
      <c r="O28" s="1244"/>
      <c r="P28" s="1244"/>
      <c r="Q28" s="1244"/>
      <c r="R28" s="1254"/>
      <c r="S28" s="1310"/>
      <c r="T28" s="1311"/>
      <c r="U28" s="1312"/>
      <c r="V28" s="1313"/>
      <c r="W28" s="1313"/>
      <c r="X28" s="1313"/>
      <c r="Y28" s="1313"/>
      <c r="Z28" s="1313"/>
      <c r="AA28" s="1313"/>
      <c r="AB28" s="1313"/>
      <c r="AC28" s="1313"/>
      <c r="AD28" s="1313"/>
      <c r="AE28" s="1313"/>
      <c r="AF28" s="1313"/>
      <c r="AG28" s="1313"/>
      <c r="AH28" s="1313"/>
      <c r="AI28" s="1313"/>
      <c r="AJ28" s="1313"/>
      <c r="AK28" s="1314"/>
      <c r="AL28" s="1211"/>
    </row>
    <row r="29" spans="1:38" ht="25.5" customHeight="1" thickBot="1">
      <c r="A29" s="1194"/>
      <c r="B29" s="1315" t="s">
        <v>53</v>
      </c>
      <c r="C29" s="1316"/>
      <c r="D29" s="1316"/>
      <c r="E29" s="1316"/>
      <c r="F29" s="1317"/>
      <c r="G29" s="1318"/>
      <c r="H29" s="1319"/>
      <c r="I29" s="1319"/>
      <c r="J29" s="1319"/>
      <c r="K29" s="1319"/>
      <c r="L29" s="1231"/>
      <c r="M29" s="1232"/>
      <c r="N29" s="1318"/>
      <c r="O29" s="1319"/>
      <c r="P29" s="1319"/>
      <c r="Q29" s="1319"/>
      <c r="R29" s="1320"/>
      <c r="S29" s="1321"/>
      <c r="T29" s="1322"/>
      <c r="U29" s="1323"/>
      <c r="V29" s="1324"/>
      <c r="W29" s="1324"/>
      <c r="X29" s="1324"/>
      <c r="Y29" s="1324"/>
      <c r="Z29" s="1324"/>
      <c r="AA29" s="1324"/>
      <c r="AB29" s="1324"/>
      <c r="AC29" s="1324"/>
      <c r="AD29" s="1324"/>
      <c r="AE29" s="1324"/>
      <c r="AF29" s="1324"/>
      <c r="AG29" s="1324"/>
      <c r="AH29" s="1324"/>
      <c r="AI29" s="1324"/>
      <c r="AJ29" s="1324"/>
      <c r="AK29" s="1325"/>
    </row>
    <row r="30" spans="1:38" ht="7.5" customHeight="1" thickBot="1">
      <c r="B30" s="1326"/>
      <c r="C30" s="1326"/>
      <c r="D30" s="1326"/>
      <c r="E30" s="1326"/>
      <c r="F30" s="1327"/>
      <c r="G30" s="1328"/>
      <c r="H30" s="1328"/>
      <c r="I30" s="1328"/>
      <c r="J30" s="1328"/>
      <c r="K30" s="1328"/>
      <c r="L30" s="1328"/>
      <c r="M30" s="1328"/>
      <c r="N30" s="1328"/>
      <c r="O30" s="1328"/>
      <c r="P30" s="1328"/>
      <c r="Q30" s="1328"/>
      <c r="R30" s="1329"/>
      <c r="S30" s="1329"/>
      <c r="T30" s="1326"/>
      <c r="U30" s="1326"/>
      <c r="V30" s="1326"/>
      <c r="W30" s="1326"/>
      <c r="X30" s="1326"/>
      <c r="Y30" s="1326"/>
      <c r="Z30" s="1326"/>
      <c r="AA30" s="1326"/>
      <c r="AB30" s="1326"/>
      <c r="AC30" s="1330"/>
      <c r="AD30" s="1330"/>
      <c r="AE30" s="1330"/>
      <c r="AF30" s="1330"/>
      <c r="AG30" s="1330"/>
      <c r="AH30" s="1331"/>
      <c r="AI30" s="1331"/>
      <c r="AJ30" s="1330"/>
      <c r="AK30" s="1330"/>
    </row>
    <row r="31" spans="1:38" s="1193" customFormat="1" ht="13.5" customHeight="1">
      <c r="A31" s="1186"/>
      <c r="B31" s="1332" t="s">
        <v>232</v>
      </c>
      <c r="C31" s="1333"/>
      <c r="D31" s="1333"/>
      <c r="E31" s="1333"/>
      <c r="F31" s="1333"/>
      <c r="G31" s="1333"/>
      <c r="H31" s="1333"/>
      <c r="I31" s="1333"/>
      <c r="J31" s="1333"/>
      <c r="K31" s="1333"/>
      <c r="L31" s="1333"/>
      <c r="M31" s="1333"/>
      <c r="N31" s="1333"/>
      <c r="O31" s="1333"/>
      <c r="P31" s="1333"/>
      <c r="Q31" s="1333"/>
      <c r="R31" s="1333"/>
      <c r="S31" s="1333"/>
      <c r="T31" s="1333"/>
      <c r="U31" s="1333"/>
      <c r="V31" s="1333"/>
      <c r="W31" s="1333"/>
      <c r="X31" s="1334"/>
      <c r="Y31" s="1334"/>
      <c r="Z31" s="1335" t="s">
        <v>55</v>
      </c>
      <c r="AA31" s="1335"/>
      <c r="AB31" s="1335"/>
      <c r="AC31" s="1335"/>
      <c r="AD31" s="1335"/>
      <c r="AE31" s="1335"/>
      <c r="AF31" s="1335"/>
      <c r="AG31" s="1335"/>
      <c r="AH31" s="1335"/>
      <c r="AI31" s="1335"/>
      <c r="AJ31" s="1335"/>
      <c r="AK31" s="1336"/>
      <c r="AL31" s="1337"/>
    </row>
    <row r="32" spans="1:38" s="1193" customFormat="1" ht="13.5" customHeight="1">
      <c r="A32" s="1186"/>
      <c r="B32" s="1338"/>
      <c r="C32" s="1339"/>
      <c r="D32" s="1339"/>
      <c r="E32" s="1339"/>
      <c r="F32" s="1339"/>
      <c r="G32" s="1339"/>
      <c r="H32" s="1339"/>
      <c r="I32" s="1339"/>
      <c r="J32" s="1339"/>
      <c r="K32" s="1339"/>
      <c r="L32" s="1339"/>
      <c r="M32" s="1339"/>
      <c r="N32" s="1339"/>
      <c r="O32" s="1339"/>
      <c r="P32" s="1339"/>
      <c r="Q32" s="1339"/>
      <c r="R32" s="1339"/>
      <c r="S32" s="1339"/>
      <c r="T32" s="1339"/>
      <c r="U32" s="1339"/>
      <c r="V32" s="1339"/>
      <c r="W32" s="1339"/>
      <c r="X32" s="1340"/>
      <c r="Y32" s="1340"/>
      <c r="Z32" s="1341"/>
      <c r="AA32" s="1341"/>
      <c r="AB32" s="1341"/>
      <c r="AC32" s="1341"/>
      <c r="AD32" s="1341"/>
      <c r="AE32" s="1341"/>
      <c r="AF32" s="1341"/>
      <c r="AG32" s="1341"/>
      <c r="AH32" s="1341"/>
      <c r="AI32" s="1341"/>
      <c r="AJ32" s="1341"/>
      <c r="AK32" s="1342"/>
      <c r="AL32" s="1337"/>
    </row>
    <row r="33" spans="1:40" s="1193" customFormat="1" ht="23.25" customHeight="1">
      <c r="A33" s="1186"/>
      <c r="B33" s="1343" t="s">
        <v>11</v>
      </c>
      <c r="C33" s="1344"/>
      <c r="D33" s="1344"/>
      <c r="E33" s="1344"/>
      <c r="F33" s="1345"/>
      <c r="G33" s="1346" t="s">
        <v>230</v>
      </c>
      <c r="H33" s="1344"/>
      <c r="I33" s="1344"/>
      <c r="J33" s="1344"/>
      <c r="K33" s="1344"/>
      <c r="L33" s="1344"/>
      <c r="M33" s="1345"/>
      <c r="N33" s="1347" t="s">
        <v>231</v>
      </c>
      <c r="O33" s="1348"/>
      <c r="P33" s="1348"/>
      <c r="Q33" s="1348"/>
      <c r="R33" s="1349"/>
      <c r="S33" s="1350" t="s">
        <v>56</v>
      </c>
      <c r="T33" s="1344"/>
      <c r="U33" s="1344"/>
      <c r="V33" s="1344"/>
      <c r="W33" s="1344"/>
      <c r="X33" s="1344"/>
      <c r="Y33" s="1345"/>
      <c r="Z33" s="1346" t="s">
        <v>233</v>
      </c>
      <c r="AA33" s="1344"/>
      <c r="AB33" s="1344"/>
      <c r="AC33" s="1344"/>
      <c r="AD33" s="1344"/>
      <c r="AE33" s="1344"/>
      <c r="AF33" s="1345"/>
      <c r="AG33" s="1347" t="s">
        <v>234</v>
      </c>
      <c r="AH33" s="1348"/>
      <c r="AI33" s="1348"/>
      <c r="AJ33" s="1348"/>
      <c r="AK33" s="1351"/>
      <c r="AL33" s="1337"/>
    </row>
    <row r="34" spans="1:40" ht="26.25" customHeight="1">
      <c r="A34" s="1194"/>
      <c r="B34" s="1240" t="s">
        <v>57</v>
      </c>
      <c r="C34" s="1241"/>
      <c r="D34" s="1241"/>
      <c r="E34" s="1241"/>
      <c r="F34" s="1242"/>
      <c r="G34" s="1352"/>
      <c r="H34" s="1353" t="s">
        <v>115</v>
      </c>
      <c r="I34" s="1353"/>
      <c r="J34" s="1353"/>
      <c r="K34" s="1353"/>
      <c r="L34" s="1354" t="s">
        <v>58</v>
      </c>
      <c r="M34" s="1218"/>
      <c r="N34" s="1355"/>
      <c r="O34" s="1353" t="s">
        <v>115</v>
      </c>
      <c r="P34" s="1353"/>
      <c r="Q34" s="1353"/>
      <c r="R34" s="1356" t="s">
        <v>58</v>
      </c>
      <c r="S34" s="1357" t="s">
        <v>59</v>
      </c>
      <c r="T34" s="1358"/>
      <c r="U34" s="1358"/>
      <c r="V34" s="1358"/>
      <c r="W34" s="1358"/>
      <c r="X34" s="1358"/>
      <c r="Y34" s="1359"/>
      <c r="Z34" s="1360"/>
      <c r="AA34" s="1361">
        <v>-1.1000000000000001</v>
      </c>
      <c r="AB34" s="1361"/>
      <c r="AC34" s="1361"/>
      <c r="AD34" s="1362" t="s">
        <v>109</v>
      </c>
      <c r="AE34" s="1363"/>
      <c r="AF34" s="1290"/>
      <c r="AG34" s="1364"/>
      <c r="AH34" s="1361">
        <v>-1.8</v>
      </c>
      <c r="AI34" s="1361"/>
      <c r="AJ34" s="1365" t="s">
        <v>58</v>
      </c>
      <c r="AK34" s="1366"/>
      <c r="AL34" s="1211"/>
    </row>
    <row r="35" spans="1:40" ht="26.25" customHeight="1">
      <c r="A35" s="1194"/>
      <c r="B35" s="1226"/>
      <c r="C35" s="1227"/>
      <c r="D35" s="1227"/>
      <c r="E35" s="1227"/>
      <c r="F35" s="1228"/>
      <c r="G35" s="1367" t="s">
        <v>60</v>
      </c>
      <c r="H35" s="1368">
        <v>11.25</v>
      </c>
      <c r="I35" s="1368"/>
      <c r="J35" s="1368"/>
      <c r="K35" s="1368"/>
      <c r="L35" s="1369" t="s">
        <v>61</v>
      </c>
      <c r="M35" s="1232"/>
      <c r="N35" s="1370" t="s">
        <v>60</v>
      </c>
      <c r="O35" s="1371">
        <v>11.25</v>
      </c>
      <c r="P35" s="1371"/>
      <c r="Q35" s="1371"/>
      <c r="R35" s="1372" t="s">
        <v>61</v>
      </c>
      <c r="S35" s="1373"/>
      <c r="T35" s="1374"/>
      <c r="U35" s="1374"/>
      <c r="V35" s="1374"/>
      <c r="W35" s="1374"/>
      <c r="X35" s="1374"/>
      <c r="Y35" s="1375"/>
      <c r="Z35" s="1376" t="s">
        <v>60</v>
      </c>
      <c r="AA35" s="1377">
        <v>25</v>
      </c>
      <c r="AB35" s="1377"/>
      <c r="AC35" s="1377"/>
      <c r="AD35" s="1378" t="s">
        <v>111</v>
      </c>
      <c r="AE35" s="1379"/>
      <c r="AF35" s="1376" t="s">
        <v>60</v>
      </c>
      <c r="AG35" s="1380" t="s">
        <v>110</v>
      </c>
      <c r="AH35" s="1377">
        <v>25</v>
      </c>
      <c r="AI35" s="1377"/>
      <c r="AJ35" s="1381" t="s">
        <v>61</v>
      </c>
      <c r="AK35" s="1382"/>
    </row>
    <row r="36" spans="1:40" ht="26.25" customHeight="1">
      <c r="A36" s="1194"/>
      <c r="B36" s="1240" t="s">
        <v>62</v>
      </c>
      <c r="C36" s="1241"/>
      <c r="D36" s="1241"/>
      <c r="E36" s="1241"/>
      <c r="F36" s="1242"/>
      <c r="G36" s="1352"/>
      <c r="H36" s="1353" t="s">
        <v>115</v>
      </c>
      <c r="I36" s="1353"/>
      <c r="J36" s="1353"/>
      <c r="K36" s="1353"/>
      <c r="L36" s="1354" t="s">
        <v>58</v>
      </c>
      <c r="M36" s="1218"/>
      <c r="N36" s="1355"/>
      <c r="O36" s="1353" t="s">
        <v>115</v>
      </c>
      <c r="P36" s="1353"/>
      <c r="Q36" s="1353"/>
      <c r="R36" s="1356" t="s">
        <v>58</v>
      </c>
      <c r="S36" s="1357" t="s">
        <v>63</v>
      </c>
      <c r="T36" s="1358"/>
      <c r="U36" s="1358"/>
      <c r="V36" s="1358"/>
      <c r="W36" s="1358"/>
      <c r="X36" s="1358"/>
      <c r="Y36" s="1359"/>
      <c r="Z36" s="1360"/>
      <c r="AA36" s="1383" t="s">
        <v>115</v>
      </c>
      <c r="AB36" s="1383"/>
      <c r="AC36" s="1383"/>
      <c r="AD36" s="1362" t="s">
        <v>109</v>
      </c>
      <c r="AE36" s="1363"/>
      <c r="AF36" s="1277"/>
      <c r="AG36" s="1364"/>
      <c r="AH36" s="1361" t="s">
        <v>115</v>
      </c>
      <c r="AI36" s="1361"/>
      <c r="AJ36" s="1384" t="s">
        <v>58</v>
      </c>
      <c r="AK36" s="1248"/>
      <c r="AL36" s="1211"/>
    </row>
    <row r="37" spans="1:40" ht="26.25" customHeight="1" thickBot="1">
      <c r="A37" s="1194"/>
      <c r="B37" s="1385"/>
      <c r="C37" s="1386"/>
      <c r="D37" s="1386"/>
      <c r="E37" s="1386"/>
      <c r="F37" s="1317"/>
      <c r="G37" s="1387" t="s">
        <v>60</v>
      </c>
      <c r="H37" s="1388">
        <v>16.25</v>
      </c>
      <c r="I37" s="1388"/>
      <c r="J37" s="1388"/>
      <c r="K37" s="1388"/>
      <c r="L37" s="1389" t="s">
        <v>61</v>
      </c>
      <c r="M37" s="1390"/>
      <c r="N37" s="1391" t="s">
        <v>60</v>
      </c>
      <c r="O37" s="1388">
        <v>16.25</v>
      </c>
      <c r="P37" s="1388"/>
      <c r="Q37" s="1388"/>
      <c r="R37" s="1392" t="s">
        <v>61</v>
      </c>
      <c r="S37" s="1393"/>
      <c r="T37" s="1394"/>
      <c r="U37" s="1394"/>
      <c r="V37" s="1394"/>
      <c r="W37" s="1394"/>
      <c r="X37" s="1394"/>
      <c r="Y37" s="1395"/>
      <c r="Z37" s="1396" t="s">
        <v>60</v>
      </c>
      <c r="AA37" s="1397">
        <v>350</v>
      </c>
      <c r="AB37" s="1397"/>
      <c r="AC37" s="1397"/>
      <c r="AD37" s="1398" t="s">
        <v>111</v>
      </c>
      <c r="AE37" s="1399"/>
      <c r="AF37" s="1396" t="s">
        <v>60</v>
      </c>
      <c r="AG37" s="1400" t="s">
        <v>110</v>
      </c>
      <c r="AH37" s="1397">
        <v>350</v>
      </c>
      <c r="AI37" s="1397"/>
      <c r="AJ37" s="1401" t="s">
        <v>61</v>
      </c>
      <c r="AK37" s="1402"/>
    </row>
    <row r="38" spans="1:40" ht="8.25" customHeight="1" thickBot="1">
      <c r="B38" s="1403"/>
      <c r="C38" s="1403"/>
      <c r="D38" s="1403"/>
      <c r="E38" s="1403"/>
      <c r="F38" s="1403"/>
      <c r="G38" s="1219"/>
      <c r="H38" s="1219"/>
      <c r="I38" s="1404"/>
      <c r="J38" s="1404"/>
      <c r="K38" s="1219"/>
      <c r="L38" s="1217"/>
      <c r="M38" s="1217"/>
      <c r="N38" s="1405"/>
      <c r="O38" s="1405"/>
      <c r="P38" s="1405"/>
      <c r="Q38" s="1405"/>
      <c r="R38" s="1405"/>
      <c r="S38" s="1406"/>
      <c r="T38" s="1406"/>
      <c r="U38" s="1406"/>
      <c r="V38" s="1406"/>
      <c r="W38" s="1406"/>
      <c r="X38" s="1406"/>
      <c r="Y38" s="1406"/>
      <c r="Z38" s="1219"/>
      <c r="AA38" s="1407"/>
      <c r="AB38" s="1407"/>
      <c r="AC38" s="1407"/>
      <c r="AD38" s="1290"/>
      <c r="AE38" s="1290"/>
      <c r="AF38" s="1223"/>
      <c r="AG38" s="1223"/>
      <c r="AH38" s="1223"/>
      <c r="AI38" s="1223"/>
      <c r="AJ38" s="1223"/>
      <c r="AK38" s="1223"/>
    </row>
    <row r="39" spans="1:40" ht="27" customHeight="1">
      <c r="A39" s="1194"/>
      <c r="B39" s="1408" t="s">
        <v>64</v>
      </c>
      <c r="C39" s="1409"/>
      <c r="D39" s="1409"/>
      <c r="E39" s="1409"/>
      <c r="F39" s="1409"/>
      <c r="G39" s="1409"/>
      <c r="H39" s="1409"/>
      <c r="I39" s="1409"/>
      <c r="J39" s="1409"/>
      <c r="K39" s="1409"/>
      <c r="L39" s="1409"/>
      <c r="M39" s="1409"/>
      <c r="N39" s="1409"/>
      <c r="O39" s="1409"/>
      <c r="P39" s="1409"/>
      <c r="Q39" s="1409"/>
      <c r="R39" s="1409"/>
      <c r="S39" s="1410"/>
      <c r="T39" s="1411" t="s">
        <v>65</v>
      </c>
      <c r="U39" s="1412" t="s">
        <v>11</v>
      </c>
      <c r="V39" s="1413"/>
      <c r="W39" s="1414"/>
      <c r="X39" s="1415" t="s">
        <v>66</v>
      </c>
      <c r="Y39" s="1416"/>
      <c r="Z39" s="1417"/>
      <c r="AA39" s="1415" t="s">
        <v>67</v>
      </c>
      <c r="AB39" s="1416"/>
      <c r="AC39" s="1417"/>
      <c r="AD39" s="1415" t="s">
        <v>100</v>
      </c>
      <c r="AE39" s="1418"/>
      <c r="AF39" s="1418"/>
      <c r="AG39" s="1419"/>
      <c r="AH39" s="1420" t="s">
        <v>68</v>
      </c>
      <c r="AI39" s="1418"/>
      <c r="AJ39" s="1418"/>
      <c r="AK39" s="1421"/>
    </row>
    <row r="40" spans="1:40" ht="23.25" customHeight="1">
      <c r="A40" s="1194"/>
      <c r="B40" s="1240" t="s">
        <v>11</v>
      </c>
      <c r="C40" s="1241"/>
      <c r="D40" s="1242"/>
      <c r="E40" s="1422" t="s">
        <v>235</v>
      </c>
      <c r="F40" s="1423"/>
      <c r="G40" s="1423"/>
      <c r="H40" s="1423"/>
      <c r="I40" s="1423"/>
      <c r="J40" s="1423"/>
      <c r="K40" s="1423"/>
      <c r="L40" s="1423"/>
      <c r="M40" s="1423"/>
      <c r="N40" s="1424"/>
      <c r="O40" s="1422" t="s">
        <v>236</v>
      </c>
      <c r="P40" s="1423"/>
      <c r="Q40" s="1423"/>
      <c r="R40" s="1423"/>
      <c r="S40" s="1425"/>
      <c r="T40" s="1426"/>
      <c r="U40" s="1427"/>
      <c r="V40" s="1428"/>
      <c r="W40" s="1429"/>
      <c r="X40" s="1430"/>
      <c r="Y40" s="1431"/>
      <c r="Z40" s="1432"/>
      <c r="AA40" s="1430"/>
      <c r="AB40" s="1431"/>
      <c r="AC40" s="1432"/>
      <c r="AD40" s="1433"/>
      <c r="AE40" s="1434"/>
      <c r="AF40" s="1434"/>
      <c r="AG40" s="1435"/>
      <c r="AH40" s="1433"/>
      <c r="AI40" s="1434"/>
      <c r="AJ40" s="1434"/>
      <c r="AK40" s="1436"/>
    </row>
    <row r="41" spans="1:40" ht="18" customHeight="1">
      <c r="A41" s="1194"/>
      <c r="B41" s="1212"/>
      <c r="C41" s="1213"/>
      <c r="D41" s="1214"/>
      <c r="E41" s="1437" t="s">
        <v>70</v>
      </c>
      <c r="F41" s="1241"/>
      <c r="G41" s="1242"/>
      <c r="H41" s="1437" t="s">
        <v>71</v>
      </c>
      <c r="I41" s="1241"/>
      <c r="J41" s="1241"/>
      <c r="K41" s="1242"/>
      <c r="L41" s="1438" t="s">
        <v>72</v>
      </c>
      <c r="M41" s="1439"/>
      <c r="N41" s="1440"/>
      <c r="O41" s="1437" t="s">
        <v>70</v>
      </c>
      <c r="P41" s="1242"/>
      <c r="Q41" s="1437" t="s">
        <v>73</v>
      </c>
      <c r="R41" s="1241"/>
      <c r="S41" s="1441"/>
      <c r="T41" s="1426"/>
      <c r="U41" s="1442"/>
      <c r="V41" s="1443"/>
      <c r="W41" s="1444"/>
      <c r="X41" s="1445"/>
      <c r="Y41" s="1446"/>
      <c r="Z41" s="1447"/>
      <c r="AA41" s="1445"/>
      <c r="AB41" s="1446"/>
      <c r="AC41" s="1447"/>
      <c r="AD41" s="1448"/>
      <c r="AE41" s="1449"/>
      <c r="AF41" s="1449"/>
      <c r="AG41" s="1450"/>
      <c r="AH41" s="1448"/>
      <c r="AI41" s="1449"/>
      <c r="AJ41" s="1449"/>
      <c r="AK41" s="1451"/>
    </row>
    <row r="42" spans="1:40" ht="18" customHeight="1">
      <c r="A42" s="1194"/>
      <c r="B42" s="1226"/>
      <c r="C42" s="1227"/>
      <c r="D42" s="1228"/>
      <c r="E42" s="1452"/>
      <c r="F42" s="1227"/>
      <c r="G42" s="1228"/>
      <c r="H42" s="1453" t="s">
        <v>74</v>
      </c>
      <c r="I42" s="1257"/>
      <c r="J42" s="1257"/>
      <c r="K42" s="1454"/>
      <c r="L42" s="1455" t="s">
        <v>70</v>
      </c>
      <c r="M42" s="1456"/>
      <c r="N42" s="1457"/>
      <c r="O42" s="1452"/>
      <c r="P42" s="1228"/>
      <c r="Q42" s="1453" t="s">
        <v>74</v>
      </c>
      <c r="R42" s="1257"/>
      <c r="S42" s="1458"/>
      <c r="T42" s="1426"/>
      <c r="U42" s="1459" t="s">
        <v>237</v>
      </c>
      <c r="V42" s="1460"/>
      <c r="W42" s="1460"/>
      <c r="X42" s="1461"/>
      <c r="Y42" s="1462"/>
      <c r="Z42" s="1463" t="s">
        <v>18</v>
      </c>
      <c r="AA42" s="1461"/>
      <c r="AB42" s="1462"/>
      <c r="AC42" s="1463" t="s">
        <v>18</v>
      </c>
      <c r="AD42" s="1277"/>
      <c r="AE42" s="1246"/>
      <c r="AF42" s="1246"/>
      <c r="AG42" s="1463" t="s">
        <v>18</v>
      </c>
      <c r="AH42" s="1461"/>
      <c r="AI42" s="1208"/>
      <c r="AJ42" s="1208"/>
      <c r="AK42" s="1464" t="s">
        <v>18</v>
      </c>
    </row>
    <row r="43" spans="1:40" ht="12.6" customHeight="1">
      <c r="A43" s="1194"/>
      <c r="B43" s="1465" t="s">
        <v>76</v>
      </c>
      <c r="C43" s="1466"/>
      <c r="D43" s="1467"/>
      <c r="E43" s="1208"/>
      <c r="F43" s="1208"/>
      <c r="G43" s="1202" t="s">
        <v>6</v>
      </c>
      <c r="H43" s="1201"/>
      <c r="I43" s="1200"/>
      <c r="J43" s="1200"/>
      <c r="K43" s="1202" t="s">
        <v>77</v>
      </c>
      <c r="L43" s="1200"/>
      <c r="M43" s="1200"/>
      <c r="N43" s="1202" t="s">
        <v>6</v>
      </c>
      <c r="O43" s="1201"/>
      <c r="P43" s="1202" t="s">
        <v>6</v>
      </c>
      <c r="Q43" s="1201"/>
      <c r="R43" s="1200"/>
      <c r="S43" s="1200" t="s">
        <v>77</v>
      </c>
      <c r="T43" s="1426"/>
      <c r="U43" s="1468"/>
      <c r="V43" s="1469"/>
      <c r="W43" s="1469"/>
      <c r="X43" s="1215">
        <v>22794361</v>
      </c>
      <c r="Y43" s="1216"/>
      <c r="Z43" s="1470"/>
      <c r="AA43" s="1215">
        <v>279169</v>
      </c>
      <c r="AB43" s="1216"/>
      <c r="AC43" s="1470"/>
      <c r="AD43" s="1471">
        <v>105698372</v>
      </c>
      <c r="AE43" s="1472"/>
      <c r="AF43" s="1472"/>
      <c r="AG43" s="1473"/>
      <c r="AH43" s="1215">
        <v>128771902</v>
      </c>
      <c r="AI43" s="1216"/>
      <c r="AJ43" s="1216"/>
      <c r="AK43" s="1474"/>
    </row>
    <row r="44" spans="1:40" ht="39" customHeight="1">
      <c r="A44" s="1194"/>
      <c r="B44" s="1475"/>
      <c r="C44" s="1476" t="s">
        <v>78</v>
      </c>
      <c r="D44" s="1214"/>
      <c r="E44" s="1230">
        <v>2964</v>
      </c>
      <c r="F44" s="1230"/>
      <c r="G44" s="1477"/>
      <c r="H44" s="1229">
        <v>288669</v>
      </c>
      <c r="I44" s="1230"/>
      <c r="J44" s="1230"/>
      <c r="K44" s="1477"/>
      <c r="L44" s="1229">
        <v>192</v>
      </c>
      <c r="M44" s="1230"/>
      <c r="N44" s="1477"/>
      <c r="O44" s="1229">
        <v>2889</v>
      </c>
      <c r="P44" s="1230"/>
      <c r="Q44" s="1229">
        <v>290349</v>
      </c>
      <c r="R44" s="1230"/>
      <c r="S44" s="1478"/>
      <c r="T44" s="1426"/>
      <c r="U44" s="1479"/>
      <c r="V44" s="1480"/>
      <c r="W44" s="1480"/>
      <c r="X44" s="1229"/>
      <c r="Y44" s="1230"/>
      <c r="Z44" s="1477"/>
      <c r="AA44" s="1229"/>
      <c r="AB44" s="1230"/>
      <c r="AC44" s="1477"/>
      <c r="AD44" s="1481"/>
      <c r="AE44" s="1482"/>
      <c r="AF44" s="1482"/>
      <c r="AG44" s="1483"/>
      <c r="AH44" s="1229"/>
      <c r="AI44" s="1230"/>
      <c r="AJ44" s="1230"/>
      <c r="AK44" s="1484"/>
      <c r="AM44" s="1137"/>
      <c r="AN44" s="1137"/>
    </row>
    <row r="45" spans="1:40" ht="39" customHeight="1">
      <c r="A45" s="1194"/>
      <c r="B45" s="1475"/>
      <c r="C45" s="1485"/>
      <c r="D45" s="1486" t="s">
        <v>79</v>
      </c>
      <c r="E45" s="1156">
        <v>339</v>
      </c>
      <c r="F45" s="1156"/>
      <c r="G45" s="1487"/>
      <c r="H45" s="1488">
        <v>296842</v>
      </c>
      <c r="I45" s="1156"/>
      <c r="J45" s="1156"/>
      <c r="K45" s="1487"/>
      <c r="L45" s="1488">
        <v>4</v>
      </c>
      <c r="M45" s="1156"/>
      <c r="N45" s="1487"/>
      <c r="O45" s="1488">
        <v>347</v>
      </c>
      <c r="P45" s="1156"/>
      <c r="Q45" s="1488">
        <v>300078</v>
      </c>
      <c r="R45" s="1156"/>
      <c r="S45" s="1489"/>
      <c r="T45" s="1426"/>
      <c r="U45" s="1490" t="s">
        <v>238</v>
      </c>
      <c r="V45" s="1491" t="s">
        <v>81</v>
      </c>
      <c r="W45" s="1492"/>
      <c r="X45" s="1215">
        <v>3541217</v>
      </c>
      <c r="Y45" s="1216"/>
      <c r="Z45" s="1470"/>
      <c r="AA45" s="1243">
        <v>1266</v>
      </c>
      <c r="AB45" s="1244"/>
      <c r="AC45" s="1493"/>
      <c r="AD45" s="1215">
        <v>21188308</v>
      </c>
      <c r="AE45" s="1216"/>
      <c r="AF45" s="1216"/>
      <c r="AG45" s="1470"/>
      <c r="AH45" s="1215">
        <v>24730791</v>
      </c>
      <c r="AI45" s="1216"/>
      <c r="AJ45" s="1216"/>
      <c r="AK45" s="1474"/>
    </row>
    <row r="46" spans="1:40" ht="18.75" customHeight="1">
      <c r="A46" s="1194"/>
      <c r="B46" s="1494"/>
      <c r="C46" s="1476" t="s">
        <v>82</v>
      </c>
      <c r="D46" s="1214"/>
      <c r="E46" s="1243">
        <v>22</v>
      </c>
      <c r="F46" s="1244"/>
      <c r="G46" s="1493"/>
      <c r="H46" s="1243">
        <v>357003</v>
      </c>
      <c r="I46" s="1244"/>
      <c r="J46" s="1244"/>
      <c r="K46" s="1493"/>
      <c r="L46" s="1243">
        <v>0</v>
      </c>
      <c r="M46" s="1244"/>
      <c r="N46" s="1493"/>
      <c r="O46" s="1243">
        <v>22</v>
      </c>
      <c r="P46" s="1244"/>
      <c r="Q46" s="1243">
        <v>377422</v>
      </c>
      <c r="R46" s="1244"/>
      <c r="S46" s="1495"/>
      <c r="T46" s="1426"/>
      <c r="U46" s="1496"/>
      <c r="V46" s="1497"/>
      <c r="W46" s="1498"/>
      <c r="X46" s="1229"/>
      <c r="Y46" s="1230"/>
      <c r="Z46" s="1477"/>
      <c r="AA46" s="1229"/>
      <c r="AB46" s="1230"/>
      <c r="AC46" s="1477"/>
      <c r="AD46" s="1229"/>
      <c r="AE46" s="1230"/>
      <c r="AF46" s="1230"/>
      <c r="AG46" s="1477"/>
      <c r="AH46" s="1229"/>
      <c r="AI46" s="1230"/>
      <c r="AJ46" s="1230"/>
      <c r="AK46" s="1484"/>
    </row>
    <row r="47" spans="1:40" ht="18.75" customHeight="1">
      <c r="A47" s="1194"/>
      <c r="B47" s="1494"/>
      <c r="C47" s="1452"/>
      <c r="D47" s="1228"/>
      <c r="E47" s="1229"/>
      <c r="F47" s="1230"/>
      <c r="G47" s="1477"/>
      <c r="H47" s="1229"/>
      <c r="I47" s="1230"/>
      <c r="J47" s="1230"/>
      <c r="K47" s="1477"/>
      <c r="L47" s="1229"/>
      <c r="M47" s="1230"/>
      <c r="N47" s="1477"/>
      <c r="O47" s="1229"/>
      <c r="P47" s="1230"/>
      <c r="Q47" s="1229"/>
      <c r="R47" s="1230"/>
      <c r="S47" s="1478"/>
      <c r="T47" s="1426"/>
      <c r="U47" s="1496"/>
      <c r="V47" s="1491" t="s">
        <v>83</v>
      </c>
      <c r="W47" s="1492"/>
      <c r="X47" s="1243">
        <v>2931206</v>
      </c>
      <c r="Y47" s="1244"/>
      <c r="Z47" s="1493"/>
      <c r="AA47" s="1243">
        <v>12000</v>
      </c>
      <c r="AB47" s="1244"/>
      <c r="AC47" s="1493"/>
      <c r="AD47" s="1243">
        <v>9542852</v>
      </c>
      <c r="AE47" s="1244"/>
      <c r="AF47" s="1244"/>
      <c r="AG47" s="1493"/>
      <c r="AH47" s="1243">
        <v>12486058</v>
      </c>
      <c r="AI47" s="1244"/>
      <c r="AJ47" s="1244"/>
      <c r="AK47" s="1499"/>
    </row>
    <row r="48" spans="1:40" ht="39" customHeight="1">
      <c r="A48" s="1194"/>
      <c r="B48" s="1494"/>
      <c r="C48" s="1500" t="s">
        <v>84</v>
      </c>
      <c r="D48" s="1501"/>
      <c r="E48" s="1488">
        <v>0</v>
      </c>
      <c r="F48" s="1156"/>
      <c r="G48" s="1487"/>
      <c r="H48" s="1488" t="s">
        <v>115</v>
      </c>
      <c r="I48" s="1156"/>
      <c r="J48" s="1156"/>
      <c r="K48" s="1487"/>
      <c r="L48" s="1488">
        <v>0</v>
      </c>
      <c r="M48" s="1156"/>
      <c r="N48" s="1487"/>
      <c r="O48" s="1488">
        <v>0</v>
      </c>
      <c r="P48" s="1156"/>
      <c r="Q48" s="1488" t="s">
        <v>115</v>
      </c>
      <c r="R48" s="1156"/>
      <c r="S48" s="1489"/>
      <c r="T48" s="1426"/>
      <c r="U48" s="1496"/>
      <c r="V48" s="1497"/>
      <c r="W48" s="1498"/>
      <c r="X48" s="1229"/>
      <c r="Y48" s="1230"/>
      <c r="Z48" s="1477"/>
      <c r="AA48" s="1229"/>
      <c r="AB48" s="1230"/>
      <c r="AC48" s="1477"/>
      <c r="AD48" s="1229"/>
      <c r="AE48" s="1230"/>
      <c r="AF48" s="1230"/>
      <c r="AG48" s="1477"/>
      <c r="AH48" s="1229"/>
      <c r="AI48" s="1230"/>
      <c r="AJ48" s="1230"/>
      <c r="AK48" s="1484"/>
    </row>
    <row r="49" spans="1:40" ht="39" customHeight="1">
      <c r="A49" s="1194"/>
      <c r="B49" s="1502"/>
      <c r="C49" s="1500" t="s">
        <v>85</v>
      </c>
      <c r="D49" s="1501"/>
      <c r="E49" s="1488">
        <f>E44+E46+E48</f>
        <v>2986</v>
      </c>
      <c r="F49" s="1156"/>
      <c r="G49" s="1487"/>
      <c r="H49" s="1488">
        <v>289172</v>
      </c>
      <c r="I49" s="1156"/>
      <c r="J49" s="1156"/>
      <c r="K49" s="1487"/>
      <c r="L49" s="1488">
        <f>L44+L46+L48</f>
        <v>192</v>
      </c>
      <c r="M49" s="1156"/>
      <c r="N49" s="1487"/>
      <c r="O49" s="1488">
        <v>2911</v>
      </c>
      <c r="P49" s="1156"/>
      <c r="Q49" s="1488">
        <v>290827</v>
      </c>
      <c r="R49" s="1156"/>
      <c r="S49" s="1489"/>
      <c r="T49" s="1426"/>
      <c r="U49" s="1496"/>
      <c r="V49" s="1503" t="s">
        <v>86</v>
      </c>
      <c r="W49" s="1504"/>
      <c r="X49" s="1243">
        <v>-1</v>
      </c>
      <c r="Y49" s="1244"/>
      <c r="Z49" s="1493"/>
      <c r="AA49" s="1243">
        <v>1</v>
      </c>
      <c r="AB49" s="1244"/>
      <c r="AC49" s="1493"/>
      <c r="AD49" s="1243">
        <v>0</v>
      </c>
      <c r="AE49" s="1244"/>
      <c r="AF49" s="1244"/>
      <c r="AG49" s="1493"/>
      <c r="AH49" s="1243">
        <v>0</v>
      </c>
      <c r="AI49" s="1244"/>
      <c r="AJ49" s="1244"/>
      <c r="AK49" s="1499"/>
    </row>
    <row r="50" spans="1:40" ht="18.75" customHeight="1">
      <c r="A50" s="1194"/>
      <c r="B50" s="1240" t="s">
        <v>87</v>
      </c>
      <c r="C50" s="1241"/>
      <c r="D50" s="1242"/>
      <c r="E50" s="1243">
        <v>102</v>
      </c>
      <c r="F50" s="1244"/>
      <c r="G50" s="1493"/>
      <c r="H50" s="1243">
        <v>267271</v>
      </c>
      <c r="I50" s="1244"/>
      <c r="J50" s="1244"/>
      <c r="K50" s="1493"/>
      <c r="L50" s="1243">
        <v>7</v>
      </c>
      <c r="M50" s="1244"/>
      <c r="N50" s="1493"/>
      <c r="O50" s="1243">
        <v>101</v>
      </c>
      <c r="P50" s="1244"/>
      <c r="Q50" s="1243">
        <v>265792</v>
      </c>
      <c r="R50" s="1244"/>
      <c r="S50" s="1495"/>
      <c r="T50" s="1426"/>
      <c r="U50" s="1505"/>
      <c r="V50" s="1506"/>
      <c r="W50" s="1507"/>
      <c r="X50" s="1229"/>
      <c r="Y50" s="1230"/>
      <c r="Z50" s="1477"/>
      <c r="AA50" s="1229"/>
      <c r="AB50" s="1230"/>
      <c r="AC50" s="1477"/>
      <c r="AD50" s="1229"/>
      <c r="AE50" s="1230"/>
      <c r="AF50" s="1230"/>
      <c r="AG50" s="1477"/>
      <c r="AH50" s="1229"/>
      <c r="AI50" s="1230"/>
      <c r="AJ50" s="1230"/>
      <c r="AK50" s="1484"/>
    </row>
    <row r="51" spans="1:40" ht="18.75" customHeight="1">
      <c r="A51" s="1194"/>
      <c r="B51" s="1226"/>
      <c r="C51" s="1227"/>
      <c r="D51" s="1228"/>
      <c r="E51" s="1229"/>
      <c r="F51" s="1230"/>
      <c r="G51" s="1477"/>
      <c r="H51" s="1229"/>
      <c r="I51" s="1230"/>
      <c r="J51" s="1230"/>
      <c r="K51" s="1477"/>
      <c r="L51" s="1229"/>
      <c r="M51" s="1230"/>
      <c r="N51" s="1477"/>
      <c r="O51" s="1229"/>
      <c r="P51" s="1230"/>
      <c r="Q51" s="1229"/>
      <c r="R51" s="1230"/>
      <c r="S51" s="1478"/>
      <c r="T51" s="1426"/>
      <c r="U51" s="1459" t="s">
        <v>239</v>
      </c>
      <c r="V51" s="1460"/>
      <c r="W51" s="1508"/>
      <c r="X51" s="1243">
        <f>X43+X45-X47+X49</f>
        <v>23404371</v>
      </c>
      <c r="Y51" s="1244"/>
      <c r="Z51" s="1493"/>
      <c r="AA51" s="1243">
        <f>AA43+AA45-AA47+AA49</f>
        <v>268436</v>
      </c>
      <c r="AB51" s="1244"/>
      <c r="AC51" s="1493"/>
      <c r="AD51" s="1509">
        <f>AD43+AD45-AD47+AD49</f>
        <v>117343828</v>
      </c>
      <c r="AE51" s="1510"/>
      <c r="AF51" s="1510"/>
      <c r="AG51" s="1511"/>
      <c r="AH51" s="1243">
        <f>AH43+AH45-AH47+AH49</f>
        <v>141016635</v>
      </c>
      <c r="AI51" s="1244"/>
      <c r="AJ51" s="1244"/>
      <c r="AK51" s="1499"/>
      <c r="AM51" s="1137"/>
      <c r="AN51" s="1137"/>
    </row>
    <row r="52" spans="1:40" ht="39.75" customHeight="1" thickBot="1">
      <c r="A52" s="1194"/>
      <c r="B52" s="1512" t="s">
        <v>68</v>
      </c>
      <c r="C52" s="1513"/>
      <c r="D52" s="1514"/>
      <c r="E52" s="1515">
        <f>E49+E50</f>
        <v>3088</v>
      </c>
      <c r="F52" s="1170"/>
      <c r="G52" s="1516"/>
      <c r="H52" s="1515">
        <v>288449</v>
      </c>
      <c r="I52" s="1170"/>
      <c r="J52" s="1170"/>
      <c r="K52" s="1516"/>
      <c r="L52" s="1515">
        <f>L49+L50</f>
        <v>199</v>
      </c>
      <c r="M52" s="1170"/>
      <c r="N52" s="1516"/>
      <c r="O52" s="1515">
        <v>3012</v>
      </c>
      <c r="P52" s="1170"/>
      <c r="Q52" s="1515">
        <v>289988</v>
      </c>
      <c r="R52" s="1170"/>
      <c r="S52" s="1517"/>
      <c r="T52" s="1518"/>
      <c r="U52" s="1519"/>
      <c r="V52" s="1520"/>
      <c r="W52" s="1521"/>
      <c r="X52" s="1318"/>
      <c r="Y52" s="1319"/>
      <c r="Z52" s="1522"/>
      <c r="AA52" s="1318"/>
      <c r="AB52" s="1319"/>
      <c r="AC52" s="1522"/>
      <c r="AD52" s="1523"/>
      <c r="AE52" s="1524"/>
      <c r="AF52" s="1524"/>
      <c r="AG52" s="1525"/>
      <c r="AH52" s="1318"/>
      <c r="AI52" s="1319"/>
      <c r="AJ52" s="1319"/>
      <c r="AK52" s="1526"/>
    </row>
    <row r="53" spans="1:40" ht="14.4">
      <c r="B53" s="1527"/>
      <c r="C53" s="1527"/>
      <c r="D53" s="1527"/>
      <c r="E53" s="1527"/>
      <c r="F53" s="1527"/>
      <c r="G53" s="1527"/>
      <c r="H53" s="1527"/>
      <c r="I53" s="1527"/>
      <c r="J53" s="1527"/>
      <c r="K53" s="1527"/>
      <c r="L53" s="1527"/>
      <c r="M53" s="1527"/>
      <c r="N53" s="1527"/>
      <c r="O53" s="1527"/>
      <c r="P53" s="1527"/>
      <c r="Q53" s="1527"/>
      <c r="R53" s="1527"/>
      <c r="S53" s="1527"/>
      <c r="T53" s="1527"/>
      <c r="U53" s="1527"/>
      <c r="V53" s="1527"/>
      <c r="W53" s="1527"/>
      <c r="X53" s="1527"/>
      <c r="Y53" s="1527"/>
      <c r="Z53" s="1527"/>
      <c r="AA53" s="1527"/>
      <c r="AB53" s="1527"/>
      <c r="AC53" s="1527"/>
      <c r="AD53" s="1527"/>
      <c r="AE53" s="1527"/>
      <c r="AF53" s="1527"/>
      <c r="AG53" s="1527"/>
      <c r="AH53" s="1527"/>
      <c r="AI53" s="1527"/>
      <c r="AJ53" s="1527"/>
      <c r="AK53" s="1527"/>
    </row>
    <row r="54" spans="1:40" ht="14.4">
      <c r="A54" s="1528"/>
      <c r="B54" s="1529"/>
      <c r="C54" s="1197"/>
      <c r="D54" s="1197"/>
      <c r="E54" s="1197"/>
      <c r="F54" s="1197"/>
      <c r="G54" s="1197"/>
      <c r="H54" s="1197"/>
      <c r="I54" s="1197"/>
      <c r="J54" s="1197"/>
      <c r="K54" s="1197"/>
      <c r="L54" s="1197"/>
      <c r="M54" s="1197"/>
      <c r="N54" s="1197"/>
      <c r="O54" s="1197"/>
      <c r="P54" s="1197"/>
      <c r="Q54" s="1197"/>
      <c r="R54" s="1197"/>
      <c r="S54" s="1197"/>
      <c r="T54" s="1197"/>
      <c r="U54" s="1197"/>
      <c r="V54" s="1197"/>
      <c r="W54" s="1197"/>
      <c r="X54" s="1197"/>
      <c r="Y54" s="1197"/>
      <c r="Z54" s="1197"/>
      <c r="AA54" s="1197"/>
      <c r="AB54" s="1197"/>
      <c r="AC54" s="1197"/>
      <c r="AD54" s="1197"/>
      <c r="AE54" s="1197"/>
      <c r="AF54" s="1197"/>
      <c r="AG54" s="1197"/>
      <c r="AH54" s="1197"/>
      <c r="AI54" s="1197"/>
      <c r="AJ54" s="1197"/>
      <c r="AK54" s="1197"/>
    </row>
    <row r="55" spans="1:40" ht="14.4">
      <c r="A55" s="1528"/>
      <c r="B55" s="1197"/>
      <c r="C55" s="1197"/>
      <c r="D55" s="1197"/>
      <c r="E55" s="1197"/>
      <c r="F55" s="1197"/>
      <c r="G55" s="1197"/>
      <c r="H55" s="1197"/>
      <c r="I55" s="1197"/>
      <c r="J55" s="1197"/>
      <c r="K55" s="1197"/>
      <c r="L55" s="1197"/>
      <c r="M55" s="1197"/>
      <c r="N55" s="1197"/>
      <c r="O55" s="1197"/>
      <c r="P55" s="1197"/>
      <c r="Q55" s="1197"/>
      <c r="R55" s="1197"/>
      <c r="S55" s="1197"/>
      <c r="T55" s="1197"/>
      <c r="U55" s="1197"/>
      <c r="V55" s="1197"/>
      <c r="W55" s="1197"/>
      <c r="X55" s="1197"/>
      <c r="Y55" s="1197"/>
      <c r="Z55" s="1197"/>
      <c r="AA55" s="1197"/>
      <c r="AB55" s="1197"/>
      <c r="AC55" s="1197"/>
      <c r="AD55" s="1197"/>
      <c r="AE55" s="1197"/>
      <c r="AF55" s="1197"/>
      <c r="AG55" s="1197"/>
      <c r="AH55" s="1197"/>
      <c r="AI55" s="1197"/>
      <c r="AJ55" s="1197"/>
      <c r="AK55" s="1197"/>
    </row>
    <row r="56" spans="1:40" ht="14.4">
      <c r="A56" s="1528"/>
      <c r="B56" s="1197"/>
      <c r="C56" s="1197"/>
      <c r="D56" s="1529"/>
      <c r="E56" s="1197"/>
      <c r="F56" s="1197"/>
      <c r="G56" s="1197"/>
      <c r="H56" s="1197"/>
      <c r="I56" s="1197"/>
      <c r="J56" s="1197"/>
      <c r="K56" s="1197"/>
      <c r="L56" s="1197"/>
      <c r="M56" s="1197"/>
      <c r="N56" s="1197"/>
      <c r="O56" s="1197"/>
      <c r="P56" s="1197"/>
      <c r="Q56" s="1197"/>
      <c r="R56" s="1197"/>
      <c r="S56" s="1197"/>
      <c r="T56" s="1197"/>
      <c r="U56" s="1197"/>
      <c r="V56" s="1197"/>
      <c r="W56" s="1197"/>
      <c r="X56" s="1197"/>
      <c r="Y56" s="1197"/>
      <c r="Z56" s="1197"/>
      <c r="AA56" s="1197"/>
      <c r="AB56" s="1197"/>
      <c r="AC56" s="1197"/>
      <c r="AD56" s="1197"/>
      <c r="AE56" s="1197"/>
      <c r="AF56" s="1197"/>
      <c r="AG56" s="1197"/>
      <c r="AH56" s="1197"/>
      <c r="AI56" s="1197"/>
      <c r="AJ56" s="1197"/>
      <c r="AK56" s="1197"/>
    </row>
    <row r="57" spans="1:40" s="1530" customFormat="1">
      <c r="A57" s="1528"/>
      <c r="B57" s="1529"/>
      <c r="C57" s="1529"/>
      <c r="D57" s="1529"/>
      <c r="E57" s="1529"/>
      <c r="F57" s="1529"/>
      <c r="G57" s="1529"/>
      <c r="H57" s="1529"/>
      <c r="I57" s="1529"/>
      <c r="J57" s="1529"/>
      <c r="K57" s="1529"/>
      <c r="L57" s="1529"/>
      <c r="M57" s="1529"/>
      <c r="N57" s="1529"/>
      <c r="O57" s="1529"/>
      <c r="P57" s="1529"/>
      <c r="Q57" s="1529"/>
      <c r="R57" s="1529"/>
      <c r="S57" s="1529"/>
      <c r="T57" s="1529"/>
      <c r="U57" s="1529"/>
      <c r="V57" s="1529"/>
      <c r="W57" s="1529"/>
      <c r="X57" s="1529"/>
      <c r="Y57" s="1529"/>
      <c r="Z57" s="1529"/>
      <c r="AA57" s="1529"/>
      <c r="AB57" s="1529"/>
      <c r="AC57" s="1529"/>
      <c r="AD57" s="1529"/>
      <c r="AE57" s="1529"/>
      <c r="AF57" s="1529"/>
      <c r="AG57" s="1529"/>
      <c r="AH57" s="1529"/>
      <c r="AI57" s="1529"/>
      <c r="AJ57" s="1529"/>
      <c r="AK57" s="1529"/>
    </row>
    <row r="58" spans="1:40" ht="14.4">
      <c r="A58" s="1528"/>
      <c r="B58" s="1197"/>
      <c r="C58" s="1197"/>
      <c r="D58" s="1197"/>
      <c r="E58" s="1197"/>
      <c r="F58" s="1197"/>
      <c r="G58" s="1197"/>
      <c r="H58" s="1197"/>
      <c r="I58" s="1197"/>
      <c r="J58" s="1197"/>
      <c r="K58" s="1197"/>
      <c r="L58" s="1197"/>
      <c r="M58" s="1197"/>
      <c r="N58" s="1197"/>
      <c r="O58" s="1197"/>
      <c r="P58" s="1197"/>
      <c r="Q58" s="1197"/>
      <c r="R58" s="1197"/>
      <c r="S58" s="1197"/>
      <c r="T58" s="1197"/>
      <c r="U58" s="1197"/>
      <c r="V58" s="1197"/>
      <c r="W58" s="1197"/>
      <c r="X58" s="1197"/>
      <c r="Y58" s="1197"/>
      <c r="Z58" s="1197"/>
      <c r="AA58" s="1197"/>
      <c r="AB58" s="1197"/>
      <c r="AC58" s="1197"/>
      <c r="AD58" s="1197"/>
      <c r="AE58" s="1197"/>
      <c r="AF58" s="1197"/>
      <c r="AG58" s="1197"/>
      <c r="AH58" s="1197"/>
      <c r="AI58" s="1197"/>
      <c r="AJ58" s="1197"/>
      <c r="AK58" s="1197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800" t="s">
        <v>223</v>
      </c>
      <c r="Q1" s="801"/>
      <c r="R1" s="801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802" t="s">
        <v>118</v>
      </c>
      <c r="C3" s="803"/>
      <c r="D3" s="803"/>
      <c r="E3" s="803"/>
      <c r="F3" s="804"/>
      <c r="G3" s="805" t="s">
        <v>119</v>
      </c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7"/>
      <c r="S3" s="193"/>
      <c r="T3" s="193"/>
    </row>
    <row r="4" spans="1:20" ht="26.25" customHeight="1">
      <c r="A4" s="195"/>
      <c r="B4" s="808" t="s">
        <v>11</v>
      </c>
      <c r="C4" s="751"/>
      <c r="D4" s="196" t="s">
        <v>120</v>
      </c>
      <c r="E4" s="196" t="s">
        <v>121</v>
      </c>
      <c r="F4" s="197" t="s">
        <v>122</v>
      </c>
      <c r="G4" s="769" t="s">
        <v>11</v>
      </c>
      <c r="H4" s="770"/>
      <c r="I4" s="751"/>
      <c r="J4" s="750" t="s">
        <v>120</v>
      </c>
      <c r="K4" s="751"/>
      <c r="L4" s="196" t="s">
        <v>121</v>
      </c>
      <c r="M4" s="750" t="s">
        <v>122</v>
      </c>
      <c r="N4" s="751"/>
      <c r="O4" s="196" t="s">
        <v>123</v>
      </c>
      <c r="P4" s="750" t="s">
        <v>124</v>
      </c>
      <c r="Q4" s="751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91" t="s">
        <v>18</v>
      </c>
      <c r="K5" s="792"/>
      <c r="L5" s="203" t="s">
        <v>19</v>
      </c>
      <c r="M5" s="793" t="s">
        <v>19</v>
      </c>
      <c r="N5" s="794"/>
      <c r="O5" s="203" t="s">
        <v>17</v>
      </c>
      <c r="P5" s="793" t="s">
        <v>18</v>
      </c>
      <c r="Q5" s="794"/>
      <c r="R5" s="207" t="s">
        <v>19</v>
      </c>
    </row>
    <row r="6" spans="1:20" ht="23.25" customHeight="1">
      <c r="A6" s="195"/>
      <c r="B6" s="795" t="s">
        <v>126</v>
      </c>
      <c r="C6" s="796"/>
      <c r="D6" s="209">
        <v>36655020</v>
      </c>
      <c r="E6" s="210">
        <f t="shared" ref="E6:E33" si="0">IF(D6=0,"－",ROUND(D6/$D$33*100,1))</f>
        <v>14.6</v>
      </c>
      <c r="F6" s="211">
        <v>4.0999999999999996</v>
      </c>
      <c r="G6" s="797" t="s">
        <v>127</v>
      </c>
      <c r="H6" s="798"/>
      <c r="I6" s="799"/>
      <c r="J6" s="717">
        <v>29149314</v>
      </c>
      <c r="K6" s="719"/>
      <c r="L6" s="212">
        <f t="shared" ref="L6:L29" si="1">IF(J6=0,"－",ROUND(J6/$J$29*100,1))</f>
        <v>12.2</v>
      </c>
      <c r="M6" s="785">
        <v>0.9</v>
      </c>
      <c r="N6" s="786"/>
      <c r="O6" s="209">
        <v>27593040</v>
      </c>
      <c r="P6" s="717">
        <v>27191289</v>
      </c>
      <c r="Q6" s="719"/>
      <c r="R6" s="213">
        <f t="shared" ref="R6:R16" si="2">IF(P6=0,"－",ROUND(P6/$P$25*100,1))</f>
        <v>20.399999999999999</v>
      </c>
    </row>
    <row r="7" spans="1:20" ht="23.25" customHeight="1">
      <c r="A7" s="195"/>
      <c r="B7" s="728" t="s">
        <v>128</v>
      </c>
      <c r="C7" s="729"/>
      <c r="D7" s="209">
        <v>718003</v>
      </c>
      <c r="E7" s="214">
        <f t="shared" si="0"/>
        <v>0.3</v>
      </c>
      <c r="F7" s="211">
        <v>0.3</v>
      </c>
      <c r="G7" s="215" t="s">
        <v>129</v>
      </c>
      <c r="H7" s="790" t="s">
        <v>130</v>
      </c>
      <c r="I7" s="790"/>
      <c r="J7" s="681">
        <v>17373418</v>
      </c>
      <c r="K7" s="683"/>
      <c r="L7" s="212">
        <f t="shared" si="1"/>
        <v>7.3</v>
      </c>
      <c r="M7" s="785">
        <v>0.8</v>
      </c>
      <c r="N7" s="786"/>
      <c r="O7" s="209">
        <v>16370557</v>
      </c>
      <c r="P7" s="681">
        <v>16339199</v>
      </c>
      <c r="Q7" s="683"/>
      <c r="R7" s="216">
        <f t="shared" si="2"/>
        <v>12.3</v>
      </c>
    </row>
    <row r="8" spans="1:20" ht="23.25" customHeight="1">
      <c r="A8" s="195"/>
      <c r="B8" s="728" t="s">
        <v>131</v>
      </c>
      <c r="C8" s="729"/>
      <c r="D8" s="209">
        <v>118006</v>
      </c>
      <c r="E8" s="214">
        <f t="shared" si="0"/>
        <v>0</v>
      </c>
      <c r="F8" s="211">
        <v>31.6</v>
      </c>
      <c r="G8" s="217"/>
      <c r="H8" s="790" t="s">
        <v>132</v>
      </c>
      <c r="I8" s="790"/>
      <c r="J8" s="681">
        <v>2147899</v>
      </c>
      <c r="K8" s="683"/>
      <c r="L8" s="212">
        <f t="shared" si="1"/>
        <v>0.9</v>
      </c>
      <c r="M8" s="785">
        <v>1</v>
      </c>
      <c r="N8" s="786"/>
      <c r="O8" s="209">
        <v>2147899</v>
      </c>
      <c r="P8" s="681">
        <v>1839005</v>
      </c>
      <c r="Q8" s="683"/>
      <c r="R8" s="216">
        <f t="shared" si="2"/>
        <v>1.4</v>
      </c>
    </row>
    <row r="9" spans="1:20" ht="23.25" customHeight="1">
      <c r="A9" s="195"/>
      <c r="B9" s="728" t="s">
        <v>133</v>
      </c>
      <c r="C9" s="729"/>
      <c r="D9" s="209">
        <v>627995</v>
      </c>
      <c r="E9" s="214">
        <f t="shared" si="0"/>
        <v>0.3</v>
      </c>
      <c r="F9" s="218">
        <v>-2.6</v>
      </c>
      <c r="G9" s="769" t="s">
        <v>134</v>
      </c>
      <c r="H9" s="770"/>
      <c r="I9" s="751"/>
      <c r="J9" s="681">
        <v>79488738</v>
      </c>
      <c r="K9" s="683"/>
      <c r="L9" s="212">
        <f t="shared" si="1"/>
        <v>33.200000000000003</v>
      </c>
      <c r="M9" s="785">
        <v>-5.3</v>
      </c>
      <c r="N9" s="786"/>
      <c r="O9" s="209">
        <v>28152677</v>
      </c>
      <c r="P9" s="681">
        <v>27575624</v>
      </c>
      <c r="Q9" s="683"/>
      <c r="R9" s="216">
        <f t="shared" si="2"/>
        <v>20.7</v>
      </c>
    </row>
    <row r="10" spans="1:20" ht="23.25" customHeight="1">
      <c r="A10" s="195"/>
      <c r="B10" s="728" t="s">
        <v>135</v>
      </c>
      <c r="C10" s="729"/>
      <c r="D10" s="209">
        <v>482196</v>
      </c>
      <c r="E10" s="214">
        <f t="shared" si="0"/>
        <v>0.2</v>
      </c>
      <c r="F10" s="218">
        <v>-38.799999999999997</v>
      </c>
      <c r="G10" s="769" t="s">
        <v>136</v>
      </c>
      <c r="H10" s="770"/>
      <c r="I10" s="751"/>
      <c r="J10" s="681">
        <v>1533097</v>
      </c>
      <c r="K10" s="683"/>
      <c r="L10" s="212">
        <f t="shared" si="1"/>
        <v>0.6</v>
      </c>
      <c r="M10" s="785">
        <v>14.1</v>
      </c>
      <c r="N10" s="786"/>
      <c r="O10" s="209">
        <v>1533097</v>
      </c>
      <c r="P10" s="681">
        <v>1533097</v>
      </c>
      <c r="Q10" s="683"/>
      <c r="R10" s="216">
        <f t="shared" si="2"/>
        <v>1.2</v>
      </c>
    </row>
    <row r="11" spans="1:20" ht="23.25" customHeight="1">
      <c r="A11" s="195"/>
      <c r="B11" s="728" t="s">
        <v>137</v>
      </c>
      <c r="C11" s="729"/>
      <c r="D11" s="209">
        <v>10587923</v>
      </c>
      <c r="E11" s="214">
        <f t="shared" si="0"/>
        <v>4.2</v>
      </c>
      <c r="F11" s="218">
        <v>4.9000000000000004</v>
      </c>
      <c r="G11" s="787" t="s">
        <v>138</v>
      </c>
      <c r="H11" s="789" t="s">
        <v>139</v>
      </c>
      <c r="I11" s="751"/>
      <c r="J11" s="681">
        <v>1533097</v>
      </c>
      <c r="K11" s="683"/>
      <c r="L11" s="212">
        <f t="shared" si="1"/>
        <v>0.6</v>
      </c>
      <c r="M11" s="785">
        <v>14.1</v>
      </c>
      <c r="N11" s="786"/>
      <c r="O11" s="209">
        <v>1533097</v>
      </c>
      <c r="P11" s="681">
        <v>1533097</v>
      </c>
      <c r="Q11" s="683"/>
      <c r="R11" s="216">
        <f t="shared" si="2"/>
        <v>1.2</v>
      </c>
    </row>
    <row r="12" spans="1:20" ht="23.25" customHeight="1">
      <c r="A12" s="195"/>
      <c r="B12" s="728" t="s">
        <v>140</v>
      </c>
      <c r="C12" s="729"/>
      <c r="D12" s="209">
        <v>0</v>
      </c>
      <c r="E12" s="219" t="str">
        <f t="shared" si="0"/>
        <v>－</v>
      </c>
      <c r="F12" s="218" t="s">
        <v>224</v>
      </c>
      <c r="G12" s="788"/>
      <c r="H12" s="789" t="s">
        <v>141</v>
      </c>
      <c r="I12" s="751"/>
      <c r="J12" s="681">
        <v>0</v>
      </c>
      <c r="K12" s="683"/>
      <c r="L12" s="212" t="str">
        <f t="shared" si="1"/>
        <v>－</v>
      </c>
      <c r="M12" s="785" t="s">
        <v>224</v>
      </c>
      <c r="N12" s="786"/>
      <c r="O12" s="209">
        <v>0</v>
      </c>
      <c r="P12" s="681">
        <v>0</v>
      </c>
      <c r="Q12" s="683"/>
      <c r="R12" s="216" t="str">
        <f t="shared" si="2"/>
        <v>－</v>
      </c>
    </row>
    <row r="13" spans="1:20" ht="23.25" customHeight="1">
      <c r="A13" s="195"/>
      <c r="B13" s="728" t="s">
        <v>142</v>
      </c>
      <c r="C13" s="729"/>
      <c r="D13" s="209">
        <v>33</v>
      </c>
      <c r="E13" s="220">
        <f t="shared" si="0"/>
        <v>0</v>
      </c>
      <c r="F13" s="218">
        <v>1550</v>
      </c>
      <c r="G13" s="769" t="s">
        <v>143</v>
      </c>
      <c r="H13" s="770"/>
      <c r="I13" s="751"/>
      <c r="J13" s="681">
        <f>J6+J9+J10</f>
        <v>110171149</v>
      </c>
      <c r="K13" s="683"/>
      <c r="L13" s="212">
        <f t="shared" si="1"/>
        <v>46.1</v>
      </c>
      <c r="M13" s="785">
        <v>-3.5</v>
      </c>
      <c r="N13" s="786"/>
      <c r="O13" s="221">
        <f>O6+O9+O10</f>
        <v>57278814</v>
      </c>
      <c r="P13" s="681">
        <f>P6+P9+P10</f>
        <v>56300010</v>
      </c>
      <c r="Q13" s="683"/>
      <c r="R13" s="216">
        <f t="shared" si="2"/>
        <v>42.2</v>
      </c>
    </row>
    <row r="14" spans="1:20" ht="23.25" customHeight="1">
      <c r="A14" s="195"/>
      <c r="B14" s="728" t="s">
        <v>144</v>
      </c>
      <c r="C14" s="729"/>
      <c r="D14" s="209">
        <v>183282</v>
      </c>
      <c r="E14" s="220">
        <f t="shared" si="0"/>
        <v>0.1</v>
      </c>
      <c r="F14" s="218">
        <v>15.3</v>
      </c>
      <c r="G14" s="769" t="s">
        <v>145</v>
      </c>
      <c r="H14" s="770"/>
      <c r="I14" s="751"/>
      <c r="J14" s="681">
        <v>38647430</v>
      </c>
      <c r="K14" s="683"/>
      <c r="L14" s="212">
        <f t="shared" si="1"/>
        <v>16.2</v>
      </c>
      <c r="M14" s="746">
        <v>8</v>
      </c>
      <c r="N14" s="747"/>
      <c r="O14" s="209">
        <v>30591364</v>
      </c>
      <c r="P14" s="681">
        <v>26700510</v>
      </c>
      <c r="Q14" s="683"/>
      <c r="R14" s="222">
        <f t="shared" si="2"/>
        <v>20</v>
      </c>
    </row>
    <row r="15" spans="1:20" ht="23.25" customHeight="1">
      <c r="A15" s="195"/>
      <c r="B15" s="783" t="s">
        <v>146</v>
      </c>
      <c r="C15" s="784"/>
      <c r="D15" s="209">
        <v>501903</v>
      </c>
      <c r="E15" s="219">
        <f t="shared" si="0"/>
        <v>0.2</v>
      </c>
      <c r="F15" s="218">
        <v>9.6999999999999993</v>
      </c>
      <c r="G15" s="769" t="s">
        <v>147</v>
      </c>
      <c r="H15" s="770"/>
      <c r="I15" s="751"/>
      <c r="J15" s="681">
        <v>2004334</v>
      </c>
      <c r="K15" s="683"/>
      <c r="L15" s="212">
        <f t="shared" si="1"/>
        <v>0.8</v>
      </c>
      <c r="M15" s="746">
        <v>-5</v>
      </c>
      <c r="N15" s="747"/>
      <c r="O15" s="209">
        <v>1925181</v>
      </c>
      <c r="P15" s="681">
        <v>1925181</v>
      </c>
      <c r="Q15" s="683"/>
      <c r="R15" s="216">
        <f t="shared" si="2"/>
        <v>1.4</v>
      </c>
    </row>
    <row r="16" spans="1:20" ht="23.25" customHeight="1">
      <c r="A16" s="195"/>
      <c r="B16" s="728" t="s">
        <v>148</v>
      </c>
      <c r="C16" s="774"/>
      <c r="D16" s="209">
        <v>85212510</v>
      </c>
      <c r="E16" s="214">
        <f t="shared" si="0"/>
        <v>34</v>
      </c>
      <c r="F16" s="218">
        <v>9.3000000000000007</v>
      </c>
      <c r="G16" s="769" t="s">
        <v>149</v>
      </c>
      <c r="H16" s="770"/>
      <c r="I16" s="751"/>
      <c r="J16" s="681">
        <v>15878368</v>
      </c>
      <c r="K16" s="683"/>
      <c r="L16" s="212">
        <f t="shared" si="1"/>
        <v>6.6</v>
      </c>
      <c r="M16" s="746">
        <v>33.4</v>
      </c>
      <c r="N16" s="747"/>
      <c r="O16" s="209">
        <v>13352997</v>
      </c>
      <c r="P16" s="681">
        <v>5937603</v>
      </c>
      <c r="Q16" s="683"/>
      <c r="R16" s="216">
        <f t="shared" si="2"/>
        <v>4.5</v>
      </c>
    </row>
    <row r="17" spans="1:21" ht="23.25" customHeight="1">
      <c r="A17" s="195"/>
      <c r="B17" s="775" t="s">
        <v>138</v>
      </c>
      <c r="C17" s="223" t="s">
        <v>150</v>
      </c>
      <c r="D17" s="209">
        <v>81449014</v>
      </c>
      <c r="E17" s="214">
        <f t="shared" si="0"/>
        <v>32.5</v>
      </c>
      <c r="F17" s="218">
        <v>7.9</v>
      </c>
      <c r="G17" s="769" t="s">
        <v>41</v>
      </c>
      <c r="H17" s="770"/>
      <c r="I17" s="751"/>
      <c r="J17" s="681">
        <v>24730791</v>
      </c>
      <c r="K17" s="683"/>
      <c r="L17" s="212">
        <f t="shared" si="1"/>
        <v>10.3</v>
      </c>
      <c r="M17" s="746">
        <v>114.1</v>
      </c>
      <c r="N17" s="747"/>
      <c r="O17" s="209">
        <v>24530630</v>
      </c>
      <c r="P17" s="777"/>
      <c r="Q17" s="778"/>
      <c r="R17" s="779"/>
    </row>
    <row r="18" spans="1:21" ht="23.25" customHeight="1">
      <c r="A18" s="195"/>
      <c r="B18" s="776"/>
      <c r="C18" s="223" t="s">
        <v>151</v>
      </c>
      <c r="D18" s="209">
        <v>3763496</v>
      </c>
      <c r="E18" s="214">
        <f t="shared" si="0"/>
        <v>1.5</v>
      </c>
      <c r="F18" s="218">
        <v>52.2</v>
      </c>
      <c r="G18" s="771" t="s">
        <v>152</v>
      </c>
      <c r="H18" s="772"/>
      <c r="I18" s="773"/>
      <c r="J18" s="681">
        <v>0</v>
      </c>
      <c r="K18" s="683"/>
      <c r="L18" s="212" t="str">
        <f t="shared" si="1"/>
        <v>－</v>
      </c>
      <c r="M18" s="746" t="s">
        <v>224</v>
      </c>
      <c r="N18" s="747"/>
      <c r="O18" s="209">
        <v>0</v>
      </c>
      <c r="P18" s="780"/>
      <c r="Q18" s="781"/>
      <c r="R18" s="782"/>
    </row>
    <row r="19" spans="1:21" ht="23.25" customHeight="1">
      <c r="A19" s="195"/>
      <c r="B19" s="728" t="s">
        <v>153</v>
      </c>
      <c r="C19" s="729"/>
      <c r="D19" s="209">
        <v>37355</v>
      </c>
      <c r="E19" s="214">
        <f t="shared" si="0"/>
        <v>0</v>
      </c>
      <c r="F19" s="218">
        <v>-11.2</v>
      </c>
      <c r="G19" s="769" t="s">
        <v>154</v>
      </c>
      <c r="H19" s="770"/>
      <c r="I19" s="751"/>
      <c r="J19" s="681">
        <v>2386162</v>
      </c>
      <c r="K19" s="683"/>
      <c r="L19" s="212">
        <f t="shared" si="1"/>
        <v>1</v>
      </c>
      <c r="M19" s="746">
        <v>-1.9</v>
      </c>
      <c r="N19" s="747"/>
      <c r="O19" s="209">
        <v>0</v>
      </c>
      <c r="P19" s="681">
        <v>0</v>
      </c>
      <c r="Q19" s="683"/>
      <c r="R19" s="216" t="str">
        <f>IF(P19=0,"－",ROUND(P19/$P$25*100,1))</f>
        <v>－</v>
      </c>
    </row>
    <row r="20" spans="1:21" ht="23.25" customHeight="1">
      <c r="A20" s="224" t="s">
        <v>155</v>
      </c>
      <c r="B20" s="728" t="s">
        <v>156</v>
      </c>
      <c r="C20" s="729"/>
      <c r="D20" s="221">
        <f>SUM(D6:D16)+D19</f>
        <v>135124226</v>
      </c>
      <c r="E20" s="214">
        <f t="shared" si="0"/>
        <v>53.8</v>
      </c>
      <c r="F20" s="218">
        <v>7.1</v>
      </c>
      <c r="G20" s="769" t="s">
        <v>157</v>
      </c>
      <c r="H20" s="770"/>
      <c r="I20" s="751"/>
      <c r="J20" s="681">
        <v>17472754</v>
      </c>
      <c r="K20" s="683"/>
      <c r="L20" s="212">
        <f t="shared" si="1"/>
        <v>7.3</v>
      </c>
      <c r="M20" s="746">
        <v>0.2</v>
      </c>
      <c r="N20" s="747"/>
      <c r="O20" s="209">
        <v>14354782</v>
      </c>
      <c r="P20" s="681">
        <v>11761674</v>
      </c>
      <c r="Q20" s="683"/>
      <c r="R20" s="216">
        <f>IF(P20=0,"－",ROUND(P20/$P$25*100,1))</f>
        <v>8.8000000000000007</v>
      </c>
    </row>
    <row r="21" spans="1:21" ht="23.25" customHeight="1">
      <c r="A21" s="195"/>
      <c r="B21" s="728" t="s">
        <v>158</v>
      </c>
      <c r="C21" s="729"/>
      <c r="D21" s="209">
        <v>1478383</v>
      </c>
      <c r="E21" s="219">
        <f t="shared" si="0"/>
        <v>0.6</v>
      </c>
      <c r="F21" s="218">
        <v>-1.3</v>
      </c>
      <c r="G21" s="764" t="s">
        <v>159</v>
      </c>
      <c r="H21" s="765"/>
      <c r="I21" s="766"/>
      <c r="J21" s="681">
        <v>0</v>
      </c>
      <c r="K21" s="683"/>
      <c r="L21" s="212" t="str">
        <f t="shared" si="1"/>
        <v>－</v>
      </c>
      <c r="M21" s="746" t="s">
        <v>224</v>
      </c>
      <c r="N21" s="747"/>
      <c r="O21" s="209">
        <v>0</v>
      </c>
      <c r="P21" s="681">
        <v>0</v>
      </c>
      <c r="Q21" s="683"/>
      <c r="R21" s="216" t="str">
        <f>IF(P21=0,"－",ROUND(P21/$P$25*100,1))</f>
        <v>－</v>
      </c>
    </row>
    <row r="22" spans="1:21" ht="23.25" customHeight="1">
      <c r="A22" s="195"/>
      <c r="B22" s="728" t="s">
        <v>160</v>
      </c>
      <c r="C22" s="729"/>
      <c r="D22" s="209">
        <v>2518851</v>
      </c>
      <c r="E22" s="214">
        <f t="shared" si="0"/>
        <v>1</v>
      </c>
      <c r="F22" s="211">
        <v>11.9</v>
      </c>
      <c r="G22" s="767" t="s">
        <v>161</v>
      </c>
      <c r="H22" s="768"/>
      <c r="I22" s="763"/>
      <c r="J22" s="682">
        <f>J24+J27+J28</f>
        <v>27898280</v>
      </c>
      <c r="K22" s="683"/>
      <c r="L22" s="212">
        <f t="shared" si="1"/>
        <v>11.7</v>
      </c>
      <c r="M22" s="746">
        <v>6</v>
      </c>
      <c r="N22" s="747"/>
      <c r="O22" s="225">
        <f>O24+O27+O28</f>
        <v>10307745</v>
      </c>
      <c r="P22" s="226" t="s">
        <v>162</v>
      </c>
      <c r="Q22" s="227"/>
      <c r="R22" s="228"/>
    </row>
    <row r="23" spans="1:21" ht="23.25" customHeight="1">
      <c r="A23" s="195"/>
      <c r="B23" s="728" t="s">
        <v>163</v>
      </c>
      <c r="C23" s="729"/>
      <c r="D23" s="209">
        <v>495325</v>
      </c>
      <c r="E23" s="214">
        <f t="shared" si="0"/>
        <v>0.2</v>
      </c>
      <c r="F23" s="211">
        <v>-2.2999999999999998</v>
      </c>
      <c r="G23" s="229"/>
      <c r="H23" s="757" t="s">
        <v>164</v>
      </c>
      <c r="I23" s="758"/>
      <c r="J23" s="681">
        <v>1098102</v>
      </c>
      <c r="K23" s="683"/>
      <c r="L23" s="212">
        <f t="shared" si="1"/>
        <v>0.5</v>
      </c>
      <c r="M23" s="746">
        <v>-0.4</v>
      </c>
      <c r="N23" s="747"/>
      <c r="O23" s="209">
        <v>937122</v>
      </c>
      <c r="P23" s="748">
        <v>102624978</v>
      </c>
      <c r="Q23" s="749"/>
      <c r="R23" s="184" t="s">
        <v>17</v>
      </c>
    </row>
    <row r="24" spans="1:21" ht="23.25" customHeight="1">
      <c r="A24" s="195"/>
      <c r="B24" s="728" t="s">
        <v>165</v>
      </c>
      <c r="C24" s="729"/>
      <c r="D24" s="209">
        <v>52492313</v>
      </c>
      <c r="E24" s="214">
        <f t="shared" si="0"/>
        <v>20.9</v>
      </c>
      <c r="F24" s="218">
        <v>-12.6</v>
      </c>
      <c r="G24" s="759" t="s">
        <v>166</v>
      </c>
      <c r="H24" s="762" t="s">
        <v>167</v>
      </c>
      <c r="I24" s="763"/>
      <c r="J24" s="681">
        <v>27898280</v>
      </c>
      <c r="K24" s="683"/>
      <c r="L24" s="212">
        <f t="shared" si="1"/>
        <v>11.7</v>
      </c>
      <c r="M24" s="746">
        <v>6</v>
      </c>
      <c r="N24" s="747"/>
      <c r="O24" s="209">
        <v>10307745</v>
      </c>
      <c r="P24" s="230" t="s">
        <v>168</v>
      </c>
      <c r="Q24" s="183"/>
      <c r="R24" s="184"/>
    </row>
    <row r="25" spans="1:21" ht="23.25" customHeight="1">
      <c r="A25" s="195"/>
      <c r="B25" s="728" t="s">
        <v>169</v>
      </c>
      <c r="C25" s="729"/>
      <c r="D25" s="209">
        <v>20471283</v>
      </c>
      <c r="E25" s="214">
        <f t="shared" si="0"/>
        <v>8.1999999999999993</v>
      </c>
      <c r="F25" s="218">
        <v>15.7</v>
      </c>
      <c r="G25" s="759"/>
      <c r="H25" s="755" t="s">
        <v>138</v>
      </c>
      <c r="I25" s="231" t="s">
        <v>170</v>
      </c>
      <c r="J25" s="681">
        <v>10951473</v>
      </c>
      <c r="K25" s="683"/>
      <c r="L25" s="212">
        <f t="shared" si="1"/>
        <v>4.5999999999999996</v>
      </c>
      <c r="M25" s="746">
        <v>58.5</v>
      </c>
      <c r="N25" s="747"/>
      <c r="O25" s="209">
        <v>2578454</v>
      </c>
      <c r="P25" s="748">
        <v>133262418</v>
      </c>
      <c r="Q25" s="749"/>
      <c r="R25" s="184" t="s">
        <v>17</v>
      </c>
    </row>
    <row r="26" spans="1:21" ht="23.25" customHeight="1">
      <c r="A26" s="195"/>
      <c r="B26" s="728" t="s">
        <v>171</v>
      </c>
      <c r="C26" s="729"/>
      <c r="D26" s="209">
        <v>2538583</v>
      </c>
      <c r="E26" s="214">
        <f t="shared" si="0"/>
        <v>1</v>
      </c>
      <c r="F26" s="218">
        <v>858.6</v>
      </c>
      <c r="G26" s="759"/>
      <c r="H26" s="756"/>
      <c r="I26" s="231" t="s">
        <v>172</v>
      </c>
      <c r="J26" s="681">
        <v>16946807</v>
      </c>
      <c r="K26" s="683"/>
      <c r="L26" s="212">
        <f t="shared" si="1"/>
        <v>7.1</v>
      </c>
      <c r="M26" s="746">
        <v>-12.7</v>
      </c>
      <c r="N26" s="747"/>
      <c r="O26" s="209">
        <v>7729291</v>
      </c>
      <c r="P26" s="195"/>
      <c r="Q26" s="195"/>
      <c r="R26" s="232"/>
    </row>
    <row r="27" spans="1:21" ht="23.25" customHeight="1">
      <c r="A27" s="195"/>
      <c r="B27" s="728" t="s">
        <v>173</v>
      </c>
      <c r="C27" s="729"/>
      <c r="D27" s="209">
        <v>67892</v>
      </c>
      <c r="E27" s="214">
        <f t="shared" si="0"/>
        <v>0</v>
      </c>
      <c r="F27" s="218">
        <v>-77.400000000000006</v>
      </c>
      <c r="G27" s="760"/>
      <c r="H27" s="744" t="s">
        <v>174</v>
      </c>
      <c r="I27" s="745"/>
      <c r="J27" s="681">
        <v>0</v>
      </c>
      <c r="K27" s="683"/>
      <c r="L27" s="212" t="str">
        <f t="shared" si="1"/>
        <v>－</v>
      </c>
      <c r="M27" s="746" t="s">
        <v>224</v>
      </c>
      <c r="N27" s="747"/>
      <c r="O27" s="209">
        <v>0</v>
      </c>
      <c r="P27" s="748"/>
      <c r="Q27" s="749"/>
      <c r="R27" s="184"/>
      <c r="U27" s="185"/>
    </row>
    <row r="28" spans="1:21" ht="23.25" customHeight="1">
      <c r="A28" s="195"/>
      <c r="B28" s="728" t="s">
        <v>175</v>
      </c>
      <c r="C28" s="729"/>
      <c r="D28" s="209">
        <v>12614014</v>
      </c>
      <c r="E28" s="220">
        <f t="shared" si="0"/>
        <v>5</v>
      </c>
      <c r="F28" s="218">
        <v>20.5</v>
      </c>
      <c r="G28" s="761"/>
      <c r="H28" s="750" t="s">
        <v>176</v>
      </c>
      <c r="I28" s="751"/>
      <c r="J28" s="681">
        <v>0</v>
      </c>
      <c r="K28" s="683"/>
      <c r="L28" s="212" t="str">
        <f t="shared" si="1"/>
        <v>－</v>
      </c>
      <c r="M28" s="746" t="s">
        <v>224</v>
      </c>
      <c r="N28" s="747"/>
      <c r="O28" s="209">
        <v>0</v>
      </c>
      <c r="P28" s="752"/>
      <c r="Q28" s="753"/>
      <c r="R28" s="754"/>
      <c r="U28" s="188"/>
    </row>
    <row r="29" spans="1:21" ht="23.25" customHeight="1">
      <c r="A29" s="195"/>
      <c r="B29" s="728" t="s">
        <v>177</v>
      </c>
      <c r="C29" s="729"/>
      <c r="D29" s="209">
        <v>16682565</v>
      </c>
      <c r="E29" s="214">
        <f t="shared" si="0"/>
        <v>6.6</v>
      </c>
      <c r="F29" s="218">
        <v>11.9</v>
      </c>
      <c r="G29" s="730" t="s">
        <v>178</v>
      </c>
      <c r="H29" s="691"/>
      <c r="I29" s="648"/>
      <c r="J29" s="681">
        <f>SUM(J13:K22)</f>
        <v>239189268</v>
      </c>
      <c r="K29" s="683"/>
      <c r="L29" s="233">
        <f t="shared" si="1"/>
        <v>100</v>
      </c>
      <c r="M29" s="731">
        <v>7.9</v>
      </c>
      <c r="N29" s="732"/>
      <c r="O29" s="234">
        <f>SUM(O13:O22)</f>
        <v>152341513</v>
      </c>
      <c r="P29" s="752"/>
      <c r="Q29" s="753"/>
      <c r="R29" s="754"/>
      <c r="U29" s="185"/>
    </row>
    <row r="30" spans="1:21" ht="23.25" customHeight="1">
      <c r="A30" s="195"/>
      <c r="B30" s="728" t="s">
        <v>179</v>
      </c>
      <c r="C30" s="729"/>
      <c r="D30" s="209">
        <v>6265975</v>
      </c>
      <c r="E30" s="214">
        <f t="shared" si="0"/>
        <v>2.5</v>
      </c>
      <c r="F30" s="211">
        <v>47</v>
      </c>
      <c r="G30" s="733"/>
      <c r="H30" s="734"/>
      <c r="I30" s="734"/>
      <c r="J30" s="734"/>
      <c r="K30" s="734"/>
      <c r="L30" s="734"/>
      <c r="M30" s="734"/>
      <c r="N30" s="734"/>
      <c r="O30" s="734"/>
      <c r="P30" s="734"/>
      <c r="Q30" s="734"/>
      <c r="R30" s="735"/>
      <c r="U30" s="185"/>
    </row>
    <row r="31" spans="1:21" ht="23.25" customHeight="1">
      <c r="A31" s="195"/>
      <c r="B31" s="728" t="s">
        <v>180</v>
      </c>
      <c r="C31" s="729"/>
      <c r="D31" s="209">
        <v>232000</v>
      </c>
      <c r="E31" s="214">
        <f t="shared" si="0"/>
        <v>0.1</v>
      </c>
      <c r="F31" s="211" t="s">
        <v>225</v>
      </c>
      <c r="G31" s="736"/>
      <c r="H31" s="737"/>
      <c r="I31" s="737"/>
      <c r="J31" s="737"/>
      <c r="K31" s="737"/>
      <c r="L31" s="737"/>
      <c r="M31" s="737"/>
      <c r="N31" s="737"/>
      <c r="O31" s="737"/>
      <c r="P31" s="737"/>
      <c r="Q31" s="737"/>
      <c r="R31" s="738"/>
      <c r="U31" s="235"/>
    </row>
    <row r="32" spans="1:21" ht="23.25" customHeight="1">
      <c r="A32" s="195"/>
      <c r="B32" s="728" t="s">
        <v>181</v>
      </c>
      <c r="C32" s="729"/>
      <c r="D32" s="209">
        <f>SUM(D21:D31)</f>
        <v>115857184</v>
      </c>
      <c r="E32" s="220">
        <f t="shared" si="0"/>
        <v>46.2</v>
      </c>
      <c r="F32" s="211">
        <v>3.2</v>
      </c>
      <c r="G32" s="736"/>
      <c r="H32" s="737"/>
      <c r="I32" s="737"/>
      <c r="J32" s="737"/>
      <c r="K32" s="737"/>
      <c r="L32" s="737"/>
      <c r="M32" s="737"/>
      <c r="N32" s="737"/>
      <c r="O32" s="737"/>
      <c r="P32" s="737"/>
      <c r="Q32" s="737"/>
      <c r="R32" s="738"/>
    </row>
    <row r="33" spans="1:20" ht="23.25" customHeight="1" thickBot="1">
      <c r="A33" s="195"/>
      <c r="B33" s="742" t="s">
        <v>68</v>
      </c>
      <c r="C33" s="743"/>
      <c r="D33" s="236">
        <f>D20+D32</f>
        <v>250981410</v>
      </c>
      <c r="E33" s="237">
        <f t="shared" si="0"/>
        <v>100</v>
      </c>
      <c r="F33" s="238">
        <v>5.3</v>
      </c>
      <c r="G33" s="739"/>
      <c r="H33" s="740"/>
      <c r="I33" s="740"/>
      <c r="J33" s="740"/>
      <c r="K33" s="740"/>
      <c r="L33" s="740"/>
      <c r="M33" s="740"/>
      <c r="N33" s="740"/>
      <c r="O33" s="740"/>
      <c r="P33" s="740"/>
      <c r="Q33" s="740"/>
      <c r="R33" s="741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20" t="s">
        <v>182</v>
      </c>
      <c r="C35" s="721"/>
      <c r="D35" s="721"/>
      <c r="E35" s="721"/>
      <c r="F35" s="721"/>
      <c r="G35" s="721"/>
      <c r="H35" s="721"/>
      <c r="I35" s="721"/>
      <c r="J35" s="722"/>
      <c r="K35" s="723" t="s">
        <v>183</v>
      </c>
      <c r="L35" s="724"/>
      <c r="M35" s="724"/>
      <c r="N35" s="724"/>
      <c r="O35" s="724"/>
      <c r="P35" s="724"/>
      <c r="Q35" s="724"/>
      <c r="R35" s="725"/>
    </row>
    <row r="36" spans="1:20" s="246" customFormat="1" ht="20.100000000000001" customHeight="1">
      <c r="B36" s="686" t="s">
        <v>11</v>
      </c>
      <c r="C36" s="687"/>
      <c r="D36" s="247" t="s">
        <v>120</v>
      </c>
      <c r="E36" s="247" t="s">
        <v>121</v>
      </c>
      <c r="F36" s="247" t="s">
        <v>122</v>
      </c>
      <c r="G36" s="703" t="s">
        <v>123</v>
      </c>
      <c r="H36" s="702"/>
      <c r="I36" s="687"/>
      <c r="J36" s="248" t="s">
        <v>121</v>
      </c>
      <c r="K36" s="701" t="s">
        <v>11</v>
      </c>
      <c r="L36" s="702"/>
      <c r="M36" s="687"/>
      <c r="N36" s="703" t="s">
        <v>184</v>
      </c>
      <c r="O36" s="687"/>
      <c r="P36" s="249" t="s">
        <v>185</v>
      </c>
      <c r="Q36" s="726" t="s">
        <v>186</v>
      </c>
      <c r="R36" s="727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701" t="s">
        <v>187</v>
      </c>
      <c r="L37" s="702"/>
      <c r="M37" s="687"/>
      <c r="N37" s="681">
        <v>33019111</v>
      </c>
      <c r="O37" s="683"/>
      <c r="P37" s="258">
        <f t="shared" ref="P37:P43" si="3">IF(N37=0,"－",ROUND(N37/$N$43*100,1))</f>
        <v>90.1</v>
      </c>
      <c r="Q37" s="712">
        <v>4</v>
      </c>
      <c r="R37" s="713"/>
      <c r="S37" s="259"/>
      <c r="T37" s="259"/>
    </row>
    <row r="38" spans="1:20" ht="20.100000000000001" customHeight="1">
      <c r="A38" s="232"/>
      <c r="B38" s="654" t="s">
        <v>188</v>
      </c>
      <c r="C38" s="655"/>
      <c r="D38" s="261">
        <v>768208</v>
      </c>
      <c r="E38" s="210">
        <f t="shared" ref="E38:E51" si="4">IF(D38=0,"－",ROUND(D38/$D$51*100,1))</f>
        <v>0.3</v>
      </c>
      <c r="F38" s="262">
        <v>3</v>
      </c>
      <c r="G38" s="717">
        <v>768053</v>
      </c>
      <c r="H38" s="718"/>
      <c r="I38" s="719"/>
      <c r="J38" s="263">
        <f t="shared" ref="J38:J51" si="5">IF(G38=0,"－",ROUND(G38/$G$51*100,1))</f>
        <v>0.5</v>
      </c>
      <c r="K38" s="701" t="s">
        <v>189</v>
      </c>
      <c r="L38" s="702"/>
      <c r="M38" s="687"/>
      <c r="N38" s="681">
        <v>307329</v>
      </c>
      <c r="O38" s="683"/>
      <c r="P38" s="258">
        <f t="shared" si="3"/>
        <v>0.8</v>
      </c>
      <c r="Q38" s="712">
        <v>5.7</v>
      </c>
      <c r="R38" s="713"/>
      <c r="S38" s="189"/>
      <c r="T38" s="189"/>
    </row>
    <row r="39" spans="1:20" ht="20.100000000000001" customHeight="1">
      <c r="A39" s="232"/>
      <c r="B39" s="686" t="s">
        <v>190</v>
      </c>
      <c r="C39" s="687"/>
      <c r="D39" s="221">
        <v>39417014</v>
      </c>
      <c r="E39" s="210">
        <f t="shared" si="4"/>
        <v>16.5</v>
      </c>
      <c r="F39" s="262">
        <v>55.9</v>
      </c>
      <c r="G39" s="681">
        <v>36596020</v>
      </c>
      <c r="H39" s="682"/>
      <c r="I39" s="683"/>
      <c r="J39" s="264">
        <f t="shared" si="5"/>
        <v>24</v>
      </c>
      <c r="K39" s="701" t="s">
        <v>191</v>
      </c>
      <c r="L39" s="702"/>
      <c r="M39" s="687"/>
      <c r="N39" s="681">
        <v>3322079</v>
      </c>
      <c r="O39" s="683"/>
      <c r="P39" s="258">
        <f t="shared" si="3"/>
        <v>9.1</v>
      </c>
      <c r="Q39" s="712">
        <v>5.6</v>
      </c>
      <c r="R39" s="713"/>
    </row>
    <row r="40" spans="1:20" ht="20.100000000000001" customHeight="1">
      <c r="A40" s="232"/>
      <c r="B40" s="686" t="s">
        <v>192</v>
      </c>
      <c r="C40" s="687"/>
      <c r="D40" s="221">
        <v>117546447</v>
      </c>
      <c r="E40" s="210">
        <f t="shared" si="4"/>
        <v>49.1</v>
      </c>
      <c r="F40" s="262">
        <v>-1.3</v>
      </c>
      <c r="G40" s="681">
        <v>59983399</v>
      </c>
      <c r="H40" s="682"/>
      <c r="I40" s="683"/>
      <c r="J40" s="264">
        <f t="shared" si="5"/>
        <v>39.4</v>
      </c>
      <c r="K40" s="701" t="s">
        <v>193</v>
      </c>
      <c r="L40" s="702"/>
      <c r="M40" s="687"/>
      <c r="N40" s="681">
        <v>0</v>
      </c>
      <c r="O40" s="683"/>
      <c r="P40" s="258" t="str">
        <f t="shared" si="3"/>
        <v>－</v>
      </c>
      <c r="Q40" s="712" t="s">
        <v>224</v>
      </c>
      <c r="R40" s="713"/>
    </row>
    <row r="41" spans="1:20" ht="20.100000000000001" customHeight="1">
      <c r="A41" s="232"/>
      <c r="B41" s="686" t="s">
        <v>194</v>
      </c>
      <c r="C41" s="687"/>
      <c r="D41" s="261">
        <v>17932502</v>
      </c>
      <c r="E41" s="210">
        <f t="shared" si="4"/>
        <v>7.5</v>
      </c>
      <c r="F41" s="262">
        <v>-0.1</v>
      </c>
      <c r="G41" s="681">
        <v>12091128</v>
      </c>
      <c r="H41" s="682"/>
      <c r="I41" s="683"/>
      <c r="J41" s="264">
        <f t="shared" si="5"/>
        <v>7.9</v>
      </c>
      <c r="K41" s="701" t="s">
        <v>195</v>
      </c>
      <c r="L41" s="702"/>
      <c r="M41" s="687"/>
      <c r="N41" s="681">
        <v>6501</v>
      </c>
      <c r="O41" s="683"/>
      <c r="P41" s="258">
        <f t="shared" si="3"/>
        <v>0</v>
      </c>
      <c r="Q41" s="712">
        <v>54.3</v>
      </c>
      <c r="R41" s="713"/>
    </row>
    <row r="42" spans="1:20" ht="20.100000000000001" customHeight="1">
      <c r="A42" s="232"/>
      <c r="B42" s="686" t="s">
        <v>196</v>
      </c>
      <c r="C42" s="687"/>
      <c r="D42" s="221">
        <v>580909</v>
      </c>
      <c r="E42" s="210">
        <f t="shared" si="4"/>
        <v>0.2</v>
      </c>
      <c r="F42" s="262">
        <v>16.8</v>
      </c>
      <c r="G42" s="681">
        <v>556292</v>
      </c>
      <c r="H42" s="682"/>
      <c r="I42" s="683"/>
      <c r="J42" s="264">
        <f t="shared" si="5"/>
        <v>0.4</v>
      </c>
      <c r="K42" s="701" t="s">
        <v>197</v>
      </c>
      <c r="L42" s="702"/>
      <c r="M42" s="687"/>
      <c r="N42" s="681">
        <v>0</v>
      </c>
      <c r="O42" s="683"/>
      <c r="P42" s="220" t="str">
        <f t="shared" si="3"/>
        <v>－</v>
      </c>
      <c r="Q42" s="712" t="s">
        <v>224</v>
      </c>
      <c r="R42" s="713"/>
    </row>
    <row r="43" spans="1:20" ht="20.100000000000001" customHeight="1">
      <c r="A43" s="232"/>
      <c r="B43" s="686" t="s">
        <v>198</v>
      </c>
      <c r="C43" s="687"/>
      <c r="D43" s="221">
        <v>63019</v>
      </c>
      <c r="E43" s="210">
        <f t="shared" si="4"/>
        <v>0</v>
      </c>
      <c r="F43" s="262">
        <v>38</v>
      </c>
      <c r="G43" s="681">
        <v>41397</v>
      </c>
      <c r="H43" s="682"/>
      <c r="I43" s="683"/>
      <c r="J43" s="264">
        <f t="shared" si="5"/>
        <v>0</v>
      </c>
      <c r="K43" s="701" t="s">
        <v>68</v>
      </c>
      <c r="L43" s="702"/>
      <c r="M43" s="687"/>
      <c r="N43" s="681">
        <f>SUM(N37:O42)</f>
        <v>36655020</v>
      </c>
      <c r="O43" s="683"/>
      <c r="P43" s="220">
        <f t="shared" si="3"/>
        <v>100</v>
      </c>
      <c r="Q43" s="712">
        <v>4.0999999999999996</v>
      </c>
      <c r="R43" s="713"/>
    </row>
    <row r="44" spans="1:20" ht="20.100000000000001" customHeight="1">
      <c r="A44" s="232"/>
      <c r="B44" s="686" t="s">
        <v>199</v>
      </c>
      <c r="C44" s="687"/>
      <c r="D44" s="261">
        <v>6793667</v>
      </c>
      <c r="E44" s="210">
        <f t="shared" si="4"/>
        <v>2.8</v>
      </c>
      <c r="F44" s="262">
        <v>36.1</v>
      </c>
      <c r="G44" s="681">
        <v>4543983</v>
      </c>
      <c r="H44" s="682"/>
      <c r="I44" s="683"/>
      <c r="J44" s="264">
        <f t="shared" si="5"/>
        <v>3</v>
      </c>
      <c r="K44" s="714" t="s">
        <v>200</v>
      </c>
      <c r="L44" s="715"/>
      <c r="M44" s="715"/>
      <c r="N44" s="715"/>
      <c r="O44" s="715"/>
      <c r="P44" s="715"/>
      <c r="Q44" s="715"/>
      <c r="R44" s="716"/>
    </row>
    <row r="45" spans="1:20" ht="20.100000000000001" customHeight="1">
      <c r="A45" s="232"/>
      <c r="B45" s="686" t="s">
        <v>201</v>
      </c>
      <c r="C45" s="687"/>
      <c r="D45" s="221">
        <v>22172531</v>
      </c>
      <c r="E45" s="210">
        <f t="shared" si="4"/>
        <v>9.3000000000000007</v>
      </c>
      <c r="F45" s="262">
        <v>4.8</v>
      </c>
      <c r="G45" s="681">
        <v>12923945</v>
      </c>
      <c r="H45" s="682"/>
      <c r="I45" s="683"/>
      <c r="J45" s="264">
        <f t="shared" si="5"/>
        <v>8.5</v>
      </c>
      <c r="K45" s="701" t="s">
        <v>202</v>
      </c>
      <c r="L45" s="702"/>
      <c r="M45" s="687"/>
      <c r="N45" s="703" t="s">
        <v>203</v>
      </c>
      <c r="O45" s="687"/>
      <c r="P45" s="704" t="s">
        <v>204</v>
      </c>
      <c r="Q45" s="705"/>
      <c r="R45" s="706"/>
      <c r="S45" s="265"/>
      <c r="T45" s="265"/>
    </row>
    <row r="46" spans="1:20" ht="20.100000000000001" customHeight="1" thickBot="1">
      <c r="A46" s="232"/>
      <c r="B46" s="686" t="s">
        <v>205</v>
      </c>
      <c r="C46" s="687"/>
      <c r="D46" s="221">
        <v>1219152</v>
      </c>
      <c r="E46" s="210">
        <f t="shared" si="4"/>
        <v>0.5</v>
      </c>
      <c r="F46" s="262">
        <v>16.5</v>
      </c>
      <c r="G46" s="681">
        <v>1004772</v>
      </c>
      <c r="H46" s="682"/>
      <c r="I46" s="683"/>
      <c r="J46" s="264">
        <f t="shared" si="5"/>
        <v>0.7</v>
      </c>
      <c r="K46" s="707">
        <v>98.5</v>
      </c>
      <c r="L46" s="708"/>
      <c r="M46" s="709"/>
      <c r="N46" s="710">
        <v>40</v>
      </c>
      <c r="O46" s="709"/>
      <c r="P46" s="710">
        <v>96.7</v>
      </c>
      <c r="Q46" s="708"/>
      <c r="R46" s="711"/>
      <c r="S46" s="266"/>
      <c r="T46" s="266"/>
    </row>
    <row r="47" spans="1:20" ht="20.100000000000001" customHeight="1" thickTop="1">
      <c r="A47" s="232"/>
      <c r="B47" s="686" t="s">
        <v>206</v>
      </c>
      <c r="C47" s="687"/>
      <c r="D47" s="261">
        <v>30749402</v>
      </c>
      <c r="E47" s="210">
        <f t="shared" si="4"/>
        <v>12.9</v>
      </c>
      <c r="F47" s="262">
        <v>5.9</v>
      </c>
      <c r="G47" s="681">
        <v>22188990</v>
      </c>
      <c r="H47" s="682"/>
      <c r="I47" s="683"/>
      <c r="J47" s="264">
        <f t="shared" si="5"/>
        <v>14.6</v>
      </c>
      <c r="K47" s="688" t="s">
        <v>207</v>
      </c>
      <c r="L47" s="689"/>
      <c r="M47" s="689"/>
      <c r="N47" s="689"/>
      <c r="O47" s="689"/>
      <c r="P47" s="689"/>
      <c r="Q47" s="689"/>
      <c r="R47" s="690"/>
    </row>
    <row r="48" spans="1:20" ht="20.100000000000001" customHeight="1">
      <c r="A48" s="232"/>
      <c r="B48" s="686" t="s">
        <v>208</v>
      </c>
      <c r="C48" s="687"/>
      <c r="D48" s="221">
        <v>0</v>
      </c>
      <c r="E48" s="210" t="str">
        <f t="shared" si="4"/>
        <v>－</v>
      </c>
      <c r="F48" s="262" t="s">
        <v>114</v>
      </c>
      <c r="G48" s="681">
        <v>0</v>
      </c>
      <c r="H48" s="682"/>
      <c r="I48" s="683"/>
      <c r="J48" s="264" t="str">
        <f t="shared" si="5"/>
        <v>－</v>
      </c>
      <c r="K48" s="662" t="s">
        <v>11</v>
      </c>
      <c r="L48" s="691"/>
      <c r="M48" s="648"/>
      <c r="N48" s="693" t="s">
        <v>209</v>
      </c>
      <c r="O48" s="694"/>
      <c r="P48" s="697" t="s">
        <v>186</v>
      </c>
      <c r="Q48" s="699" t="s">
        <v>210</v>
      </c>
      <c r="R48" s="700"/>
      <c r="S48" s="267"/>
      <c r="T48" s="267"/>
    </row>
    <row r="49" spans="1:20" ht="20.100000000000001" customHeight="1">
      <c r="A49" s="232"/>
      <c r="B49" s="686" t="s">
        <v>136</v>
      </c>
      <c r="C49" s="687"/>
      <c r="D49" s="221">
        <v>1533149</v>
      </c>
      <c r="E49" s="210">
        <f t="shared" si="4"/>
        <v>0.6</v>
      </c>
      <c r="F49" s="262">
        <v>13.9</v>
      </c>
      <c r="G49" s="681">
        <v>1533149</v>
      </c>
      <c r="H49" s="682"/>
      <c r="I49" s="683"/>
      <c r="J49" s="264">
        <f t="shared" si="5"/>
        <v>1</v>
      </c>
      <c r="K49" s="658"/>
      <c r="L49" s="692"/>
      <c r="M49" s="655"/>
      <c r="N49" s="695"/>
      <c r="O49" s="696"/>
      <c r="P49" s="698"/>
      <c r="Q49" s="684" t="s">
        <v>211</v>
      </c>
      <c r="R49" s="685"/>
      <c r="S49" s="189"/>
      <c r="T49" s="189"/>
    </row>
    <row r="50" spans="1:20" ht="20.100000000000001" customHeight="1">
      <c r="A50" s="232"/>
      <c r="B50" s="686" t="s">
        <v>212</v>
      </c>
      <c r="C50" s="687"/>
      <c r="D50" s="261">
        <v>413268</v>
      </c>
      <c r="E50" s="210">
        <f t="shared" si="4"/>
        <v>0.2</v>
      </c>
      <c r="F50" s="262">
        <v>-23.6</v>
      </c>
      <c r="G50" s="681">
        <v>110385</v>
      </c>
      <c r="H50" s="682"/>
      <c r="I50" s="683"/>
      <c r="J50" s="264">
        <f t="shared" si="5"/>
        <v>0.1</v>
      </c>
      <c r="K50" s="662" t="s">
        <v>213</v>
      </c>
      <c r="L50" s="648"/>
      <c r="M50" s="268" t="s">
        <v>214</v>
      </c>
      <c r="N50" s="649">
        <v>46197065</v>
      </c>
      <c r="O50" s="653"/>
      <c r="P50" s="269">
        <v>1.5</v>
      </c>
      <c r="Q50" s="649">
        <v>4522248</v>
      </c>
      <c r="R50" s="652"/>
      <c r="S50" s="187"/>
      <c r="T50" s="187"/>
    </row>
    <row r="51" spans="1:20" ht="20.100000000000001" customHeight="1">
      <c r="A51" s="232"/>
      <c r="B51" s="663" t="s">
        <v>68</v>
      </c>
      <c r="C51" s="664"/>
      <c r="D51" s="667">
        <f>SUM(D38:D50)</f>
        <v>239189268</v>
      </c>
      <c r="E51" s="669">
        <f t="shared" si="4"/>
        <v>100</v>
      </c>
      <c r="F51" s="671">
        <v>7.9</v>
      </c>
      <c r="G51" s="673">
        <f>SUM(G38:I50)</f>
        <v>152341513</v>
      </c>
      <c r="H51" s="674"/>
      <c r="I51" s="675"/>
      <c r="J51" s="679">
        <f t="shared" si="5"/>
        <v>100</v>
      </c>
      <c r="K51" s="658" t="s">
        <v>215</v>
      </c>
      <c r="L51" s="655"/>
      <c r="M51" s="270" t="s">
        <v>216</v>
      </c>
      <c r="N51" s="659">
        <v>45695248</v>
      </c>
      <c r="O51" s="660"/>
      <c r="P51" s="262">
        <v>1.1000000000000001</v>
      </c>
      <c r="Q51" s="659">
        <v>0</v>
      </c>
      <c r="R51" s="661"/>
      <c r="S51" s="187"/>
      <c r="T51" s="187"/>
    </row>
    <row r="52" spans="1:20" ht="20.100000000000001" customHeight="1" thickBot="1">
      <c r="A52" s="232"/>
      <c r="B52" s="665"/>
      <c r="C52" s="666"/>
      <c r="D52" s="668"/>
      <c r="E52" s="670"/>
      <c r="F52" s="672"/>
      <c r="G52" s="676"/>
      <c r="H52" s="677"/>
      <c r="I52" s="678"/>
      <c r="J52" s="680"/>
      <c r="K52" s="662" t="s">
        <v>217</v>
      </c>
      <c r="L52" s="648"/>
      <c r="M52" s="268" t="s">
        <v>214</v>
      </c>
      <c r="N52" s="649">
        <v>6826711</v>
      </c>
      <c r="O52" s="653"/>
      <c r="P52" s="269">
        <v>7.8</v>
      </c>
      <c r="Q52" s="649">
        <v>1361227</v>
      </c>
      <c r="R52" s="652"/>
      <c r="S52" s="187"/>
      <c r="T52" s="187"/>
    </row>
    <row r="53" spans="1:20" ht="20.100000000000001" customHeight="1">
      <c r="B53" s="271" t="s">
        <v>227</v>
      </c>
      <c r="C53" s="255"/>
      <c r="D53" s="255"/>
      <c r="E53" s="255"/>
      <c r="F53" s="255"/>
      <c r="G53" s="255"/>
      <c r="H53" s="255"/>
      <c r="I53" s="255"/>
      <c r="J53" s="272"/>
      <c r="K53" s="654" t="s">
        <v>215</v>
      </c>
      <c r="L53" s="655"/>
      <c r="M53" s="270" t="s">
        <v>216</v>
      </c>
      <c r="N53" s="644">
        <v>6826711</v>
      </c>
      <c r="O53" s="645"/>
      <c r="P53" s="273">
        <v>7.8</v>
      </c>
      <c r="Q53" s="644">
        <v>87990</v>
      </c>
      <c r="R53" s="646"/>
      <c r="S53" s="187"/>
      <c r="T53" s="187"/>
    </row>
    <row r="54" spans="1:20" ht="20.100000000000001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647" t="s">
        <v>218</v>
      </c>
      <c r="L54" s="648"/>
      <c r="M54" s="268" t="s">
        <v>214</v>
      </c>
      <c r="N54" s="649">
        <v>41812132</v>
      </c>
      <c r="O54" s="653"/>
      <c r="P54" s="269">
        <v>0.4</v>
      </c>
      <c r="Q54" s="649">
        <v>6480010</v>
      </c>
      <c r="R54" s="652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654" t="s">
        <v>219</v>
      </c>
      <c r="L55" s="655"/>
      <c r="M55" s="270" t="s">
        <v>216</v>
      </c>
      <c r="N55" s="644">
        <v>41044995</v>
      </c>
      <c r="O55" s="645"/>
      <c r="P55" s="262">
        <v>-0.5</v>
      </c>
      <c r="Q55" s="656">
        <v>39966</v>
      </c>
      <c r="R55" s="657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647" t="s">
        <v>218</v>
      </c>
      <c r="L56" s="648"/>
      <c r="M56" s="268" t="s">
        <v>214</v>
      </c>
      <c r="N56" s="649" t="s">
        <v>114</v>
      </c>
      <c r="O56" s="653"/>
      <c r="P56" s="274" t="s">
        <v>114</v>
      </c>
      <c r="Q56" s="649" t="s">
        <v>114</v>
      </c>
      <c r="R56" s="652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642" t="s">
        <v>220</v>
      </c>
      <c r="L57" s="643"/>
      <c r="M57" s="270" t="s">
        <v>216</v>
      </c>
      <c r="N57" s="644" t="s">
        <v>114</v>
      </c>
      <c r="O57" s="645"/>
      <c r="P57" s="275" t="s">
        <v>114</v>
      </c>
      <c r="Q57" s="644" t="s">
        <v>114</v>
      </c>
      <c r="R57" s="646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647" t="s">
        <v>221</v>
      </c>
      <c r="L58" s="648"/>
      <c r="M58" s="268" t="s">
        <v>214</v>
      </c>
      <c r="N58" s="649" t="s">
        <v>114</v>
      </c>
      <c r="O58" s="653"/>
      <c r="P58" s="274" t="s">
        <v>114</v>
      </c>
      <c r="Q58" s="649" t="s">
        <v>114</v>
      </c>
      <c r="R58" s="652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642" t="s">
        <v>220</v>
      </c>
      <c r="L59" s="643"/>
      <c r="M59" s="270" t="s">
        <v>216</v>
      </c>
      <c r="N59" s="644" t="s">
        <v>114</v>
      </c>
      <c r="O59" s="645"/>
      <c r="P59" s="276" t="s">
        <v>114</v>
      </c>
      <c r="Q59" s="644" t="s">
        <v>114</v>
      </c>
      <c r="R59" s="646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647" t="s">
        <v>221</v>
      </c>
      <c r="L60" s="648"/>
      <c r="M60" s="268" t="s">
        <v>214</v>
      </c>
      <c r="N60" s="649">
        <v>619150</v>
      </c>
      <c r="O60" s="650"/>
      <c r="P60" s="277">
        <v>0.6</v>
      </c>
      <c r="Q60" s="651">
        <v>478404</v>
      </c>
      <c r="R60" s="652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636" t="s">
        <v>222</v>
      </c>
      <c r="L61" s="637"/>
      <c r="M61" s="278" t="s">
        <v>216</v>
      </c>
      <c r="N61" s="638">
        <v>618385</v>
      </c>
      <c r="O61" s="639"/>
      <c r="P61" s="279">
        <v>0.6</v>
      </c>
      <c r="Q61" s="640">
        <v>0</v>
      </c>
      <c r="R61" s="64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9" t="s">
        <v>89</v>
      </c>
      <c r="C2" s="809"/>
      <c r="D2" s="809"/>
      <c r="E2" s="80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286" t="s">
        <v>5</v>
      </c>
      <c r="C5" s="287"/>
      <c r="D5" s="288">
        <v>141183</v>
      </c>
      <c r="E5" s="288"/>
      <c r="F5" s="288"/>
      <c r="G5" s="288"/>
      <c r="H5" s="288"/>
      <c r="I5" s="11" t="s">
        <v>6</v>
      </c>
      <c r="J5" s="320">
        <v>10.210000000000001</v>
      </c>
      <c r="K5" s="321"/>
      <c r="L5" s="321"/>
      <c r="M5" s="321"/>
      <c r="N5" s="12" t="s">
        <v>7</v>
      </c>
      <c r="O5" s="322">
        <v>13828</v>
      </c>
      <c r="P5" s="288"/>
      <c r="Q5" s="288"/>
      <c r="R5" s="288"/>
      <c r="S5" s="288"/>
      <c r="T5" s="288"/>
      <c r="U5" s="11" t="s">
        <v>6</v>
      </c>
      <c r="V5" s="322">
        <v>141183</v>
      </c>
      <c r="W5" s="288"/>
      <c r="X5" s="288"/>
      <c r="Y5" s="288"/>
      <c r="Z5" s="288"/>
      <c r="AA5" s="288"/>
      <c r="AB5" s="13" t="s">
        <v>6</v>
      </c>
      <c r="AC5" s="284" t="s">
        <v>8</v>
      </c>
      <c r="AD5" s="285"/>
      <c r="AE5" s="285"/>
      <c r="AF5" s="285"/>
      <c r="AG5" s="296">
        <v>169629</v>
      </c>
      <c r="AH5" s="296"/>
      <c r="AI5" s="296"/>
      <c r="AJ5" s="14"/>
      <c r="AK5" s="15" t="s">
        <v>6</v>
      </c>
    </row>
    <row r="6" spans="1:38" s="16" customFormat="1" ht="28.5" customHeight="1" thickBot="1">
      <c r="A6" s="10"/>
      <c r="B6" s="297" t="s">
        <v>9</v>
      </c>
      <c r="C6" s="298"/>
      <c r="D6" s="299">
        <v>122762</v>
      </c>
      <c r="E6" s="299"/>
      <c r="F6" s="299"/>
      <c r="G6" s="299"/>
      <c r="H6" s="299"/>
      <c r="I6" s="17" t="s">
        <v>6</v>
      </c>
      <c r="J6" s="300">
        <v>10.18</v>
      </c>
      <c r="K6" s="301"/>
      <c r="L6" s="301"/>
      <c r="M6" s="301"/>
      <c r="N6" s="18" t="s">
        <v>7</v>
      </c>
      <c r="O6" s="302">
        <v>12059</v>
      </c>
      <c r="P6" s="299"/>
      <c r="Q6" s="299"/>
      <c r="R6" s="299"/>
      <c r="S6" s="299"/>
      <c r="T6" s="299"/>
      <c r="U6" s="17" t="s">
        <v>6</v>
      </c>
      <c r="V6" s="302">
        <v>122762</v>
      </c>
      <c r="W6" s="299"/>
      <c r="X6" s="299"/>
      <c r="Y6" s="299"/>
      <c r="Z6" s="299"/>
      <c r="AA6" s="299"/>
      <c r="AB6" s="19" t="s">
        <v>6</v>
      </c>
      <c r="AC6" s="284" t="s">
        <v>10</v>
      </c>
      <c r="AD6" s="285"/>
      <c r="AE6" s="285"/>
      <c r="AF6" s="285"/>
      <c r="AG6" s="305">
        <v>163752</v>
      </c>
      <c r="AH6" s="305"/>
      <c r="AI6" s="30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280" t="s">
        <v>12</v>
      </c>
      <c r="H8" s="281"/>
      <c r="I8" s="281"/>
      <c r="J8" s="281"/>
      <c r="K8" s="281"/>
      <c r="L8" s="281"/>
      <c r="M8" s="282"/>
      <c r="N8" s="291" t="s">
        <v>13</v>
      </c>
      <c r="O8" s="292"/>
      <c r="P8" s="292"/>
      <c r="Q8" s="292"/>
      <c r="R8" s="293"/>
      <c r="S8" s="291" t="s">
        <v>14</v>
      </c>
      <c r="T8" s="331"/>
      <c r="U8" s="332" t="s">
        <v>15</v>
      </c>
      <c r="V8" s="281"/>
      <c r="W8" s="281"/>
      <c r="X8" s="281"/>
      <c r="Y8" s="282"/>
      <c r="Z8" s="280" t="s">
        <v>12</v>
      </c>
      <c r="AA8" s="281"/>
      <c r="AB8" s="281"/>
      <c r="AC8" s="281"/>
      <c r="AD8" s="281"/>
      <c r="AE8" s="281"/>
      <c r="AF8" s="282"/>
      <c r="AG8" s="291" t="s">
        <v>13</v>
      </c>
      <c r="AH8" s="292"/>
      <c r="AI8" s="292"/>
      <c r="AJ8" s="292"/>
      <c r="AK8" s="29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556">
        <v>101113510</v>
      </c>
      <c r="H10" s="557"/>
      <c r="I10" s="557"/>
      <c r="J10" s="557"/>
      <c r="K10" s="557"/>
      <c r="L10" s="44"/>
      <c r="M10" s="45"/>
      <c r="N10" s="306">
        <v>91225232</v>
      </c>
      <c r="O10" s="307"/>
      <c r="P10" s="307"/>
      <c r="Q10" s="307"/>
      <c r="R10" s="20"/>
      <c r="S10" s="810">
        <f>IF(N10=0,IF(G10&gt;0,"皆増",0),IF(G10=0,"皆減",ROUND((G10-N10)/N10*100,1)))</f>
        <v>10.8</v>
      </c>
      <c r="T10" s="811"/>
      <c r="U10" s="314" t="s">
        <v>22</v>
      </c>
      <c r="V10" s="315"/>
      <c r="W10" s="315"/>
      <c r="X10" s="315"/>
      <c r="Y10" s="316"/>
      <c r="Z10" s="556">
        <v>47498750</v>
      </c>
      <c r="AA10" s="557"/>
      <c r="AB10" s="557"/>
      <c r="AC10" s="557"/>
      <c r="AD10" s="46"/>
      <c r="AE10" s="47"/>
      <c r="AF10" s="327">
        <v>50139544</v>
      </c>
      <c r="AG10" s="328"/>
      <c r="AH10" s="328"/>
      <c r="AI10" s="328"/>
      <c r="AJ10" s="46"/>
      <c r="AK10" s="47"/>
    </row>
    <row r="11" spans="1:38" ht="25.5" customHeight="1">
      <c r="A11" s="28"/>
      <c r="B11" s="334"/>
      <c r="C11" s="318"/>
      <c r="D11" s="318"/>
      <c r="E11" s="318"/>
      <c r="F11" s="319"/>
      <c r="G11" s="531"/>
      <c r="H11" s="532"/>
      <c r="I11" s="532"/>
      <c r="J11" s="532"/>
      <c r="K11" s="532"/>
      <c r="L11" s="49"/>
      <c r="M11" s="50"/>
      <c r="N11" s="308"/>
      <c r="O11" s="309"/>
      <c r="P11" s="309"/>
      <c r="Q11" s="309"/>
      <c r="R11" s="51"/>
      <c r="S11" s="812"/>
      <c r="T11" s="813"/>
      <c r="U11" s="317"/>
      <c r="V11" s="318"/>
      <c r="W11" s="318"/>
      <c r="X11" s="318"/>
      <c r="Y11" s="319"/>
      <c r="Z11" s="531"/>
      <c r="AA11" s="532"/>
      <c r="AB11" s="532"/>
      <c r="AC11" s="532"/>
      <c r="AD11" s="52"/>
      <c r="AE11" s="53"/>
      <c r="AF11" s="329"/>
      <c r="AG11" s="330"/>
      <c r="AH11" s="330"/>
      <c r="AI11" s="330"/>
      <c r="AJ11" s="52"/>
      <c r="AK11" s="53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556">
        <v>98299968</v>
      </c>
      <c r="H12" s="557"/>
      <c r="I12" s="557"/>
      <c r="J12" s="557"/>
      <c r="K12" s="557"/>
      <c r="L12" s="44"/>
      <c r="M12" s="45"/>
      <c r="N12" s="306">
        <v>87873281</v>
      </c>
      <c r="O12" s="307"/>
      <c r="P12" s="307"/>
      <c r="Q12" s="307"/>
      <c r="R12" s="20"/>
      <c r="S12" s="810">
        <f>IF(N12=0,IF(G12&gt;0,"皆増",0),IF(G12=0,"皆減",ROUND((G12-N12)/N12*100,1)))</f>
        <v>11.9</v>
      </c>
      <c r="T12" s="811"/>
      <c r="U12" s="346" t="s">
        <v>25</v>
      </c>
      <c r="V12" s="347"/>
      <c r="W12" s="347"/>
      <c r="X12" s="347"/>
      <c r="Y12" s="339"/>
      <c r="Z12" s="556">
        <v>32463929</v>
      </c>
      <c r="AA12" s="557"/>
      <c r="AB12" s="557"/>
      <c r="AC12" s="557"/>
      <c r="AD12" s="55"/>
      <c r="AE12" s="56" t="s">
        <v>18</v>
      </c>
      <c r="AF12" s="327">
        <v>31025468</v>
      </c>
      <c r="AG12" s="328"/>
      <c r="AH12" s="328"/>
      <c r="AI12" s="328"/>
      <c r="AJ12" s="55"/>
      <c r="AK12" s="56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531"/>
      <c r="H13" s="532"/>
      <c r="I13" s="532"/>
      <c r="J13" s="532"/>
      <c r="K13" s="532"/>
      <c r="L13" s="49"/>
      <c r="M13" s="50"/>
      <c r="N13" s="308"/>
      <c r="O13" s="309"/>
      <c r="P13" s="309"/>
      <c r="Q13" s="309"/>
      <c r="R13" s="51"/>
      <c r="S13" s="812"/>
      <c r="T13" s="813"/>
      <c r="U13" s="317"/>
      <c r="V13" s="318"/>
      <c r="W13" s="318"/>
      <c r="X13" s="318"/>
      <c r="Y13" s="319"/>
      <c r="Z13" s="531"/>
      <c r="AA13" s="532"/>
      <c r="AB13" s="532"/>
      <c r="AC13" s="532"/>
      <c r="AD13" s="58"/>
      <c r="AE13" s="59"/>
      <c r="AF13" s="329"/>
      <c r="AG13" s="330"/>
      <c r="AH13" s="330"/>
      <c r="AI13" s="330"/>
      <c r="AJ13" s="58"/>
      <c r="AK13" s="59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605">
        <f>G10-G12</f>
        <v>2813542</v>
      </c>
      <c r="H14" s="606"/>
      <c r="I14" s="606"/>
      <c r="J14" s="606"/>
      <c r="K14" s="606"/>
      <c r="L14" s="44"/>
      <c r="M14" s="45"/>
      <c r="N14" s="340">
        <v>3351951</v>
      </c>
      <c r="O14" s="341"/>
      <c r="P14" s="341"/>
      <c r="Q14" s="341"/>
      <c r="R14" s="61"/>
      <c r="S14" s="810">
        <f>IF(N14=0,IF(G14&gt;0,"皆増",0),IF(G14=0,"皆減",ROUND((G14-N14)/N14*100,1)))</f>
        <v>-16.100000000000001</v>
      </c>
      <c r="T14" s="811"/>
      <c r="U14" s="346" t="s">
        <v>28</v>
      </c>
      <c r="V14" s="347"/>
      <c r="W14" s="347"/>
      <c r="X14" s="347"/>
      <c r="Y14" s="339"/>
      <c r="Z14" s="556">
        <v>53872809</v>
      </c>
      <c r="AA14" s="557"/>
      <c r="AB14" s="557"/>
      <c r="AC14" s="557"/>
      <c r="AD14" s="62"/>
      <c r="AE14" s="56" t="s">
        <v>18</v>
      </c>
      <c r="AF14" s="327">
        <v>56069123</v>
      </c>
      <c r="AG14" s="328"/>
      <c r="AH14" s="328"/>
      <c r="AI14" s="328"/>
      <c r="AJ14" s="62"/>
      <c r="AK14" s="56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814"/>
      <c r="H15" s="815"/>
      <c r="I15" s="815"/>
      <c r="J15" s="815"/>
      <c r="K15" s="815"/>
      <c r="L15" s="49"/>
      <c r="M15" s="50"/>
      <c r="N15" s="308"/>
      <c r="O15" s="309"/>
      <c r="P15" s="309"/>
      <c r="Q15" s="309"/>
      <c r="R15" s="51"/>
      <c r="S15" s="812"/>
      <c r="T15" s="813"/>
      <c r="U15" s="317"/>
      <c r="V15" s="318"/>
      <c r="W15" s="318"/>
      <c r="X15" s="318"/>
      <c r="Y15" s="319"/>
      <c r="Z15" s="531"/>
      <c r="AA15" s="532"/>
      <c r="AB15" s="532"/>
      <c r="AC15" s="532"/>
      <c r="AD15" s="58"/>
      <c r="AE15" s="59"/>
      <c r="AF15" s="329"/>
      <c r="AG15" s="330"/>
      <c r="AH15" s="330"/>
      <c r="AI15" s="330"/>
      <c r="AJ15" s="58"/>
      <c r="AK15" s="59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556">
        <v>513182</v>
      </c>
      <c r="H16" s="557"/>
      <c r="I16" s="557"/>
      <c r="J16" s="557"/>
      <c r="K16" s="557"/>
      <c r="L16" s="44"/>
      <c r="M16" s="45"/>
      <c r="N16" s="306">
        <v>696357</v>
      </c>
      <c r="O16" s="307"/>
      <c r="P16" s="307"/>
      <c r="Q16" s="307"/>
      <c r="R16" s="20"/>
      <c r="S16" s="810">
        <f>IF(N16=0,IF(G16&gt;0,"皆増",0),IF(G16=0,"皆減",ROUND((G16-N16)/N16*100,1)))</f>
        <v>-26.3</v>
      </c>
      <c r="T16" s="811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355" t="s">
        <v>33</v>
      </c>
      <c r="AG16" s="356"/>
      <c r="AH16" s="356"/>
      <c r="AI16" s="356"/>
      <c r="AJ16" s="62"/>
      <c r="AK16" s="56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531"/>
      <c r="H17" s="532"/>
      <c r="I17" s="532"/>
      <c r="J17" s="532"/>
      <c r="K17" s="532"/>
      <c r="L17" s="49"/>
      <c r="M17" s="50"/>
      <c r="N17" s="308"/>
      <c r="O17" s="309"/>
      <c r="P17" s="309"/>
      <c r="Q17" s="309"/>
      <c r="R17" s="51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357"/>
      <c r="AG17" s="358"/>
      <c r="AH17" s="358"/>
      <c r="AI17" s="358"/>
      <c r="AJ17" s="64"/>
      <c r="AK17" s="65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605">
        <f>G14-G16</f>
        <v>2300360</v>
      </c>
      <c r="H18" s="606"/>
      <c r="I18" s="606"/>
      <c r="J18" s="606"/>
      <c r="K18" s="606"/>
      <c r="L18" s="44"/>
      <c r="M18" s="45"/>
      <c r="N18" s="340">
        <v>2655594</v>
      </c>
      <c r="O18" s="341"/>
      <c r="P18" s="341"/>
      <c r="Q18" s="341"/>
      <c r="R18" s="61"/>
      <c r="S18" s="810">
        <f>IF(N18=0,IF(G18&gt;0,"皆増",0),IF(G18=0,"皆減",ROUND((G18-N18)/N18*100,1)))</f>
        <v>-13.4</v>
      </c>
      <c r="T18" s="811"/>
      <c r="U18" s="346" t="s">
        <v>37</v>
      </c>
      <c r="V18" s="347"/>
      <c r="W18" s="347"/>
      <c r="X18" s="347"/>
      <c r="Y18" s="339"/>
      <c r="Z18" s="816">
        <v>0.66</v>
      </c>
      <c r="AA18" s="817"/>
      <c r="AB18" s="817"/>
      <c r="AC18" s="817"/>
      <c r="AD18" s="817"/>
      <c r="AE18" s="818"/>
      <c r="AF18" s="367">
        <v>0.67</v>
      </c>
      <c r="AG18" s="368"/>
      <c r="AH18" s="368"/>
      <c r="AI18" s="368"/>
      <c r="AJ18" s="368"/>
      <c r="AK18" s="822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814"/>
      <c r="H19" s="815"/>
      <c r="I19" s="815"/>
      <c r="J19" s="815"/>
      <c r="K19" s="815"/>
      <c r="L19" s="49"/>
      <c r="M19" s="50"/>
      <c r="N19" s="308"/>
      <c r="O19" s="309"/>
      <c r="P19" s="309"/>
      <c r="Q19" s="309"/>
      <c r="R19" s="51"/>
      <c r="S19" s="812"/>
      <c r="T19" s="813"/>
      <c r="U19" s="317"/>
      <c r="V19" s="318"/>
      <c r="W19" s="318"/>
      <c r="X19" s="318"/>
      <c r="Y19" s="319"/>
      <c r="Z19" s="819"/>
      <c r="AA19" s="820"/>
      <c r="AB19" s="820"/>
      <c r="AC19" s="820"/>
      <c r="AD19" s="820"/>
      <c r="AE19" s="821"/>
      <c r="AF19" s="370"/>
      <c r="AG19" s="371"/>
      <c r="AH19" s="371"/>
      <c r="AI19" s="371"/>
      <c r="AJ19" s="371"/>
      <c r="AK19" s="823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556">
        <v>-355234</v>
      </c>
      <c r="H20" s="557"/>
      <c r="I20" s="557"/>
      <c r="J20" s="557"/>
      <c r="K20" s="557"/>
      <c r="L20" s="44"/>
      <c r="M20" s="45"/>
      <c r="N20" s="306">
        <v>915646</v>
      </c>
      <c r="O20" s="307"/>
      <c r="P20" s="307"/>
      <c r="Q20" s="307"/>
      <c r="R20" s="20"/>
      <c r="S20" s="398"/>
      <c r="T20" s="399"/>
      <c r="U20" s="349" t="s">
        <v>40</v>
      </c>
      <c r="V20" s="350"/>
      <c r="W20" s="350"/>
      <c r="X20" s="350"/>
      <c r="Y20" s="351"/>
      <c r="Z20" s="67"/>
      <c r="AA20" s="826">
        <v>4.3</v>
      </c>
      <c r="AB20" s="826"/>
      <c r="AC20" s="826"/>
      <c r="AD20" s="68"/>
      <c r="AE20" s="69" t="s">
        <v>19</v>
      </c>
      <c r="AF20" s="70"/>
      <c r="AG20" s="379">
        <v>4.7</v>
      </c>
      <c r="AH20" s="379"/>
      <c r="AI20" s="379"/>
      <c r="AJ20" s="68"/>
      <c r="AK20" s="69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531"/>
      <c r="H21" s="532"/>
      <c r="I21" s="532"/>
      <c r="J21" s="532"/>
      <c r="K21" s="532"/>
      <c r="L21" s="49"/>
      <c r="M21" s="50"/>
      <c r="N21" s="308"/>
      <c r="O21" s="309"/>
      <c r="P21" s="309"/>
      <c r="Q21" s="309"/>
      <c r="R21" s="51"/>
      <c r="S21" s="824"/>
      <c r="T21" s="825"/>
      <c r="U21" s="352"/>
      <c r="V21" s="353"/>
      <c r="W21" s="353"/>
      <c r="X21" s="353"/>
      <c r="Y21" s="354"/>
      <c r="Z21" s="72"/>
      <c r="AA21" s="827"/>
      <c r="AB21" s="827"/>
      <c r="AC21" s="827"/>
      <c r="AD21" s="73"/>
      <c r="AE21" s="74"/>
      <c r="AF21" s="75"/>
      <c r="AG21" s="380"/>
      <c r="AH21" s="380"/>
      <c r="AI21" s="380"/>
      <c r="AJ21" s="73"/>
      <c r="AK21" s="74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556">
        <v>1794889</v>
      </c>
      <c r="H22" s="557"/>
      <c r="I22" s="557"/>
      <c r="J22" s="557"/>
      <c r="K22" s="557"/>
      <c r="L22" s="44"/>
      <c r="M22" s="45"/>
      <c r="N22" s="306">
        <v>4127460</v>
      </c>
      <c r="O22" s="307"/>
      <c r="P22" s="307"/>
      <c r="Q22" s="307"/>
      <c r="R22" s="20"/>
      <c r="S22" s="810">
        <f>IF(N22=0,IF(G22&gt;0,"皆増",0),IF(G22=0,"皆減",ROUND((G22-N22)/N22*100,1)))</f>
        <v>-56.5</v>
      </c>
      <c r="T22" s="811"/>
      <c r="U22" s="349" t="s">
        <v>43</v>
      </c>
      <c r="V22" s="350"/>
      <c r="W22" s="350"/>
      <c r="X22" s="350"/>
      <c r="Y22" s="351"/>
      <c r="Z22" s="67"/>
      <c r="AA22" s="828">
        <v>72.400000000000006</v>
      </c>
      <c r="AB22" s="828"/>
      <c r="AC22" s="828"/>
      <c r="AD22" s="68"/>
      <c r="AE22" s="69" t="s">
        <v>19</v>
      </c>
      <c r="AF22" s="70"/>
      <c r="AG22" s="383">
        <v>68.7</v>
      </c>
      <c r="AH22" s="383"/>
      <c r="AI22" s="383"/>
      <c r="AJ22" s="68"/>
      <c r="AK22" s="69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531"/>
      <c r="H23" s="532"/>
      <c r="I23" s="532"/>
      <c r="J23" s="532"/>
      <c r="K23" s="532"/>
      <c r="L23" s="49"/>
      <c r="M23" s="50"/>
      <c r="N23" s="308"/>
      <c r="O23" s="309"/>
      <c r="P23" s="309"/>
      <c r="Q23" s="309"/>
      <c r="R23" s="51"/>
      <c r="S23" s="812"/>
      <c r="T23" s="813"/>
      <c r="U23" s="352"/>
      <c r="V23" s="353"/>
      <c r="W23" s="353"/>
      <c r="X23" s="353"/>
      <c r="Y23" s="354"/>
      <c r="Z23" s="72"/>
      <c r="AA23" s="829"/>
      <c r="AB23" s="829"/>
      <c r="AC23" s="829"/>
      <c r="AD23" s="78"/>
      <c r="AE23" s="74"/>
      <c r="AF23" s="75"/>
      <c r="AG23" s="384"/>
      <c r="AH23" s="384"/>
      <c r="AI23" s="384"/>
      <c r="AJ23" s="78"/>
      <c r="AK23" s="74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556">
        <v>0</v>
      </c>
      <c r="H24" s="557"/>
      <c r="I24" s="557"/>
      <c r="J24" s="557"/>
      <c r="K24" s="557"/>
      <c r="L24" s="44"/>
      <c r="M24" s="45"/>
      <c r="N24" s="306">
        <v>0</v>
      </c>
      <c r="O24" s="307"/>
      <c r="P24" s="307"/>
      <c r="Q24" s="307"/>
      <c r="R24" s="20"/>
      <c r="S24" s="810" t="s">
        <v>46</v>
      </c>
      <c r="T24" s="811"/>
      <c r="U24" s="349" t="s">
        <v>47</v>
      </c>
      <c r="V24" s="350"/>
      <c r="W24" s="350"/>
      <c r="X24" s="350"/>
      <c r="Y24" s="351"/>
      <c r="Z24" s="830">
        <v>17614358</v>
      </c>
      <c r="AA24" s="831"/>
      <c r="AB24" s="831"/>
      <c r="AC24" s="831"/>
      <c r="AD24" s="62"/>
      <c r="AE24" s="56" t="s">
        <v>18</v>
      </c>
      <c r="AF24" s="389">
        <v>15414891</v>
      </c>
      <c r="AG24" s="390"/>
      <c r="AH24" s="390"/>
      <c r="AI24" s="390"/>
      <c r="AJ24" s="62"/>
      <c r="AK24" s="56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531"/>
      <c r="H25" s="532"/>
      <c r="I25" s="532"/>
      <c r="J25" s="532"/>
      <c r="K25" s="532"/>
      <c r="L25" s="49"/>
      <c r="M25" s="50"/>
      <c r="N25" s="308"/>
      <c r="O25" s="309"/>
      <c r="P25" s="309"/>
      <c r="Q25" s="309"/>
      <c r="R25" s="51"/>
      <c r="S25" s="812"/>
      <c r="T25" s="813"/>
      <c r="U25" s="352"/>
      <c r="V25" s="353"/>
      <c r="W25" s="353"/>
      <c r="X25" s="353"/>
      <c r="Y25" s="354"/>
      <c r="Z25" s="832"/>
      <c r="AA25" s="833"/>
      <c r="AB25" s="833"/>
      <c r="AC25" s="833"/>
      <c r="AD25" s="58"/>
      <c r="AE25" s="59"/>
      <c r="AF25" s="391"/>
      <c r="AG25" s="392"/>
      <c r="AH25" s="392"/>
      <c r="AI25" s="392"/>
      <c r="AJ25" s="58"/>
      <c r="AK25" s="59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556">
        <v>1100000</v>
      </c>
      <c r="H26" s="557"/>
      <c r="I26" s="557"/>
      <c r="J26" s="557"/>
      <c r="K26" s="557"/>
      <c r="L26" s="44"/>
      <c r="M26" s="45"/>
      <c r="N26" s="306">
        <v>0</v>
      </c>
      <c r="O26" s="307"/>
      <c r="P26" s="307"/>
      <c r="Q26" s="307"/>
      <c r="R26" s="20"/>
      <c r="S26" s="810" t="str">
        <f>IF(N26=0,IF(G26&gt;0,"皆増",0),IF(G26=0,"皆減",ROUND((G26-N26)/N26*100,1)))</f>
        <v>皆増</v>
      </c>
      <c r="T26" s="811"/>
      <c r="U26" s="349" t="s">
        <v>50</v>
      </c>
      <c r="V26" s="350"/>
      <c r="W26" s="350"/>
      <c r="X26" s="350"/>
      <c r="Y26" s="351"/>
      <c r="Z26" s="830">
        <v>21633695</v>
      </c>
      <c r="AA26" s="831"/>
      <c r="AB26" s="831"/>
      <c r="AC26" s="831"/>
      <c r="AD26" s="62"/>
      <c r="AE26" s="56" t="s">
        <v>18</v>
      </c>
      <c r="AF26" s="389">
        <v>24593879</v>
      </c>
      <c r="AG26" s="390"/>
      <c r="AH26" s="390"/>
      <c r="AI26" s="390"/>
      <c r="AJ26" s="62"/>
      <c r="AK26" s="56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531"/>
      <c r="H27" s="532"/>
      <c r="I27" s="532"/>
      <c r="J27" s="532"/>
      <c r="K27" s="532"/>
      <c r="L27" s="49"/>
      <c r="M27" s="50"/>
      <c r="N27" s="308"/>
      <c r="O27" s="309"/>
      <c r="P27" s="309"/>
      <c r="Q27" s="309"/>
      <c r="R27" s="51"/>
      <c r="S27" s="812"/>
      <c r="T27" s="813"/>
      <c r="U27" s="352"/>
      <c r="V27" s="353"/>
      <c r="W27" s="353"/>
      <c r="X27" s="353"/>
      <c r="Y27" s="354"/>
      <c r="Z27" s="832"/>
      <c r="AA27" s="833"/>
      <c r="AB27" s="833"/>
      <c r="AC27" s="833"/>
      <c r="AD27" s="79"/>
      <c r="AE27" s="80"/>
      <c r="AF27" s="391"/>
      <c r="AG27" s="392"/>
      <c r="AH27" s="392"/>
      <c r="AI27" s="392"/>
      <c r="AJ27" s="79"/>
      <c r="AK27" s="80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605">
        <f>G20+G22+G24-G26</f>
        <v>339655</v>
      </c>
      <c r="H28" s="606"/>
      <c r="I28" s="606"/>
      <c r="J28" s="606"/>
      <c r="K28" s="606"/>
      <c r="L28" s="44"/>
      <c r="M28" s="45"/>
      <c r="N28" s="340">
        <v>5043106</v>
      </c>
      <c r="O28" s="341"/>
      <c r="P28" s="341"/>
      <c r="Q28" s="341"/>
      <c r="R28" s="61"/>
      <c r="S28" s="398"/>
      <c r="T28" s="39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608"/>
      <c r="H29" s="609"/>
      <c r="I29" s="609"/>
      <c r="J29" s="609"/>
      <c r="K29" s="609"/>
      <c r="L29" s="49"/>
      <c r="M29" s="50"/>
      <c r="N29" s="396"/>
      <c r="O29" s="397"/>
      <c r="P29" s="397"/>
      <c r="Q29" s="397"/>
      <c r="R29" s="81"/>
      <c r="S29" s="400"/>
      <c r="T29" s="401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419" t="s">
        <v>54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430" t="s">
        <v>12</v>
      </c>
      <c r="H33" s="428"/>
      <c r="I33" s="428"/>
      <c r="J33" s="428"/>
      <c r="K33" s="428"/>
      <c r="L33" s="428"/>
      <c r="M33" s="429"/>
      <c r="N33" s="431" t="s">
        <v>13</v>
      </c>
      <c r="O33" s="432"/>
      <c r="P33" s="432"/>
      <c r="Q33" s="432"/>
      <c r="R33" s="433"/>
      <c r="S33" s="434" t="s">
        <v>56</v>
      </c>
      <c r="T33" s="428"/>
      <c r="U33" s="428"/>
      <c r="V33" s="428"/>
      <c r="W33" s="428"/>
      <c r="X33" s="428"/>
      <c r="Y33" s="429"/>
      <c r="Z33" s="430" t="s">
        <v>12</v>
      </c>
      <c r="AA33" s="428"/>
      <c r="AB33" s="428"/>
      <c r="AC33" s="428"/>
      <c r="AD33" s="428"/>
      <c r="AE33" s="428"/>
      <c r="AF33" s="429"/>
      <c r="AG33" s="431" t="s">
        <v>13</v>
      </c>
      <c r="AH33" s="432"/>
      <c r="AI33" s="432"/>
      <c r="AJ33" s="432"/>
      <c r="AK33" s="435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834" t="s">
        <v>90</v>
      </c>
      <c r="I34" s="834"/>
      <c r="J34" s="834"/>
      <c r="K34" s="834"/>
      <c r="L34" s="44" t="s">
        <v>58</v>
      </c>
      <c r="M34" s="45"/>
      <c r="N34" s="91"/>
      <c r="O34" s="452" t="s">
        <v>90</v>
      </c>
      <c r="P34" s="452"/>
      <c r="Q34" s="452"/>
      <c r="R34" s="92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436">
        <v>-0.1</v>
      </c>
      <c r="AB34" s="436"/>
      <c r="AC34" s="436"/>
      <c r="AD34" s="68"/>
      <c r="AE34" s="69" t="s">
        <v>19</v>
      </c>
      <c r="AF34" s="68"/>
      <c r="AG34" s="440">
        <v>0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820">
        <v>11.25</v>
      </c>
      <c r="J35" s="820"/>
      <c r="K35" s="51"/>
      <c r="L35" s="49" t="s">
        <v>61</v>
      </c>
      <c r="M35" s="50"/>
      <c r="N35" s="94" t="s">
        <v>60</v>
      </c>
      <c r="O35" s="835">
        <v>11.25</v>
      </c>
      <c r="P35" s="835"/>
      <c r="Q35" s="835"/>
      <c r="R35" s="95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437">
        <v>25</v>
      </c>
      <c r="AB35" s="437"/>
      <c r="AC35" s="437"/>
      <c r="AD35" s="78"/>
      <c r="AE35" s="74" t="s">
        <v>61</v>
      </c>
      <c r="AF35" s="75" t="s">
        <v>60</v>
      </c>
      <c r="AG35" s="836" t="s">
        <v>91</v>
      </c>
      <c r="AH35" s="836"/>
      <c r="AI35" s="836"/>
      <c r="AJ35" s="96" t="s">
        <v>61</v>
      </c>
      <c r="AK35" s="76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834" t="s">
        <v>90</v>
      </c>
      <c r="I36" s="834"/>
      <c r="J36" s="834"/>
      <c r="K36" s="834"/>
      <c r="L36" s="44" t="s">
        <v>58</v>
      </c>
      <c r="M36" s="45"/>
      <c r="N36" s="91"/>
      <c r="O36" s="452" t="s">
        <v>46</v>
      </c>
      <c r="P36" s="452"/>
      <c r="Q36" s="452"/>
      <c r="R36" s="92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436" t="s">
        <v>90</v>
      </c>
      <c r="AB36" s="436"/>
      <c r="AC36" s="436"/>
      <c r="AD36" s="68"/>
      <c r="AE36" s="69" t="s">
        <v>19</v>
      </c>
      <c r="AF36" s="97"/>
      <c r="AG36" s="452" t="s">
        <v>46</v>
      </c>
      <c r="AH36" s="452"/>
      <c r="AI36" s="452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843">
        <v>16.25</v>
      </c>
      <c r="J37" s="843"/>
      <c r="K37" s="81"/>
      <c r="L37" s="101" t="s">
        <v>61</v>
      </c>
      <c r="M37" s="102"/>
      <c r="N37" s="103" t="s">
        <v>60</v>
      </c>
      <c r="O37" s="450">
        <v>16.25</v>
      </c>
      <c r="P37" s="450"/>
      <c r="Q37" s="450"/>
      <c r="R37" s="104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844">
        <v>350</v>
      </c>
      <c r="AB37" s="844"/>
      <c r="AC37" s="844"/>
      <c r="AD37" s="105"/>
      <c r="AE37" s="106" t="s">
        <v>61</v>
      </c>
      <c r="AF37" s="100" t="s">
        <v>60</v>
      </c>
      <c r="AG37" s="845" t="s">
        <v>92</v>
      </c>
      <c r="AH37" s="845"/>
      <c r="AI37" s="84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</row>
    <row r="40" spans="1:40" ht="23.25" customHeight="1">
      <c r="A40" s="28"/>
      <c r="B40" s="348" t="s">
        <v>11</v>
      </c>
      <c r="C40" s="347"/>
      <c r="D40" s="339"/>
      <c r="E40" s="511" t="s">
        <v>69</v>
      </c>
      <c r="F40" s="512"/>
      <c r="G40" s="512"/>
      <c r="H40" s="512"/>
      <c r="I40" s="512"/>
      <c r="J40" s="512"/>
      <c r="K40" s="512"/>
      <c r="L40" s="512"/>
      <c r="M40" s="512"/>
      <c r="N40" s="513"/>
      <c r="O40" s="511" t="s">
        <v>10</v>
      </c>
      <c r="P40" s="512"/>
      <c r="Q40" s="512"/>
      <c r="R40" s="512"/>
      <c r="S40" s="514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9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846" t="s">
        <v>75</v>
      </c>
      <c r="V42" s="847"/>
      <c r="W42" s="847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848"/>
      <c r="V43" s="849"/>
      <c r="W43" s="849"/>
      <c r="X43" s="327">
        <v>24098750</v>
      </c>
      <c r="Y43" s="328"/>
      <c r="Z43" s="550"/>
      <c r="AA43" s="327">
        <v>0</v>
      </c>
      <c r="AB43" s="328"/>
      <c r="AC43" s="550"/>
      <c r="AD43" s="837">
        <v>39856969</v>
      </c>
      <c r="AE43" s="838"/>
      <c r="AF43" s="838"/>
      <c r="AG43" s="839"/>
      <c r="AH43" s="327">
        <v>63955719</v>
      </c>
      <c r="AI43" s="328"/>
      <c r="AJ43" s="328"/>
      <c r="AK43" s="529"/>
    </row>
    <row r="44" spans="1:40" ht="39" customHeight="1">
      <c r="A44" s="28"/>
      <c r="B44" s="587"/>
      <c r="C44" s="516" t="s">
        <v>78</v>
      </c>
      <c r="D44" s="319"/>
      <c r="E44" s="531">
        <v>1447</v>
      </c>
      <c r="F44" s="532"/>
      <c r="G44" s="50"/>
      <c r="H44" s="852">
        <v>287297</v>
      </c>
      <c r="I44" s="853"/>
      <c r="J44" s="853"/>
      <c r="K44" s="854"/>
      <c r="L44" s="531">
        <v>90</v>
      </c>
      <c r="M44" s="532"/>
      <c r="N44" s="50"/>
      <c r="O44" s="357">
        <v>1411</v>
      </c>
      <c r="P44" s="358"/>
      <c r="Q44" s="357">
        <v>292306</v>
      </c>
      <c r="R44" s="358"/>
      <c r="S44" s="855"/>
      <c r="T44" s="479"/>
      <c r="U44" s="850"/>
      <c r="V44" s="851"/>
      <c r="W44" s="851"/>
      <c r="X44" s="329"/>
      <c r="Y44" s="330"/>
      <c r="Z44" s="551"/>
      <c r="AA44" s="329"/>
      <c r="AB44" s="330"/>
      <c r="AC44" s="551"/>
      <c r="AD44" s="840"/>
      <c r="AE44" s="841"/>
      <c r="AF44" s="841"/>
      <c r="AG44" s="842"/>
      <c r="AH44" s="329"/>
      <c r="AI44" s="330"/>
      <c r="AJ44" s="330"/>
      <c r="AK44" s="530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570">
        <v>186</v>
      </c>
      <c r="F45" s="571"/>
      <c r="G45" s="50"/>
      <c r="H45" s="856">
        <v>280770</v>
      </c>
      <c r="I45" s="857"/>
      <c r="J45" s="857"/>
      <c r="K45" s="858"/>
      <c r="L45" s="570">
        <v>2</v>
      </c>
      <c r="M45" s="571"/>
      <c r="N45" s="50"/>
      <c r="O45" s="859">
        <v>190</v>
      </c>
      <c r="P45" s="860"/>
      <c r="Q45" s="859">
        <v>284298</v>
      </c>
      <c r="R45" s="860"/>
      <c r="S45" s="861"/>
      <c r="T45" s="479"/>
      <c r="U45" s="589" t="s">
        <v>80</v>
      </c>
      <c r="V45" s="559" t="s">
        <v>81</v>
      </c>
      <c r="W45" s="560"/>
      <c r="X45" s="556">
        <v>1794889</v>
      </c>
      <c r="Y45" s="557"/>
      <c r="Z45" s="594"/>
      <c r="AA45" s="556">
        <v>0</v>
      </c>
      <c r="AB45" s="557"/>
      <c r="AC45" s="594"/>
      <c r="AD45" s="556">
        <v>2986795</v>
      </c>
      <c r="AE45" s="557"/>
      <c r="AF45" s="557"/>
      <c r="AG45" s="594"/>
      <c r="AH45" s="556">
        <v>4781684</v>
      </c>
      <c r="AI45" s="557"/>
      <c r="AJ45" s="557"/>
      <c r="AK45" s="558"/>
    </row>
    <row r="46" spans="1:40" ht="18.75" customHeight="1">
      <c r="A46" s="28"/>
      <c r="B46" s="587"/>
      <c r="C46" s="515" t="s">
        <v>82</v>
      </c>
      <c r="D46" s="339"/>
      <c r="E46" s="552">
        <v>104</v>
      </c>
      <c r="F46" s="553"/>
      <c r="G46" s="121"/>
      <c r="H46" s="863">
        <v>304973</v>
      </c>
      <c r="I46" s="834"/>
      <c r="J46" s="834"/>
      <c r="K46" s="864"/>
      <c r="L46" s="552">
        <v>1</v>
      </c>
      <c r="M46" s="553"/>
      <c r="N46" s="121"/>
      <c r="O46" s="355">
        <v>107</v>
      </c>
      <c r="P46" s="356"/>
      <c r="Q46" s="355">
        <v>298022</v>
      </c>
      <c r="R46" s="356"/>
      <c r="S46" s="862"/>
      <c r="T46" s="479"/>
      <c r="U46" s="590"/>
      <c r="V46" s="561"/>
      <c r="W46" s="562"/>
      <c r="X46" s="531"/>
      <c r="Y46" s="532"/>
      <c r="Z46" s="564"/>
      <c r="AA46" s="531"/>
      <c r="AB46" s="532"/>
      <c r="AC46" s="564"/>
      <c r="AD46" s="531"/>
      <c r="AE46" s="532"/>
      <c r="AF46" s="532"/>
      <c r="AG46" s="564"/>
      <c r="AH46" s="531"/>
      <c r="AI46" s="532"/>
      <c r="AJ46" s="532"/>
      <c r="AK46" s="555"/>
    </row>
    <row r="47" spans="1:40" ht="18.75" customHeight="1">
      <c r="A47" s="28"/>
      <c r="B47" s="587"/>
      <c r="C47" s="516"/>
      <c r="D47" s="319"/>
      <c r="E47" s="531"/>
      <c r="F47" s="532"/>
      <c r="G47" s="50"/>
      <c r="H47" s="852"/>
      <c r="I47" s="853"/>
      <c r="J47" s="853"/>
      <c r="K47" s="854"/>
      <c r="L47" s="531"/>
      <c r="M47" s="532"/>
      <c r="N47" s="50"/>
      <c r="O47" s="357"/>
      <c r="P47" s="358"/>
      <c r="Q47" s="357"/>
      <c r="R47" s="358"/>
      <c r="S47" s="855"/>
      <c r="T47" s="479"/>
      <c r="U47" s="590"/>
      <c r="V47" s="559" t="s">
        <v>83</v>
      </c>
      <c r="W47" s="560"/>
      <c r="X47" s="552">
        <v>1100000</v>
      </c>
      <c r="Y47" s="553"/>
      <c r="Z47" s="563"/>
      <c r="AA47" s="552">
        <v>0</v>
      </c>
      <c r="AB47" s="553"/>
      <c r="AC47" s="563"/>
      <c r="AD47" s="552">
        <v>3926894</v>
      </c>
      <c r="AE47" s="553"/>
      <c r="AF47" s="553"/>
      <c r="AG47" s="563"/>
      <c r="AH47" s="552">
        <v>5026894</v>
      </c>
      <c r="AI47" s="553"/>
      <c r="AJ47" s="553"/>
      <c r="AK47" s="554"/>
    </row>
    <row r="48" spans="1:40" ht="39" customHeight="1">
      <c r="A48" s="28"/>
      <c r="B48" s="587"/>
      <c r="C48" s="568" t="s">
        <v>84</v>
      </c>
      <c r="D48" s="569"/>
      <c r="E48" s="570">
        <v>0</v>
      </c>
      <c r="F48" s="571"/>
      <c r="G48" s="50"/>
      <c r="H48" s="856" t="s">
        <v>90</v>
      </c>
      <c r="I48" s="857"/>
      <c r="J48" s="857"/>
      <c r="K48" s="858"/>
      <c r="L48" s="570">
        <v>0</v>
      </c>
      <c r="M48" s="571"/>
      <c r="N48" s="50"/>
      <c r="O48" s="859">
        <v>0</v>
      </c>
      <c r="P48" s="860"/>
      <c r="Q48" s="859" t="s">
        <v>33</v>
      </c>
      <c r="R48" s="860"/>
      <c r="S48" s="861"/>
      <c r="T48" s="479"/>
      <c r="U48" s="590"/>
      <c r="V48" s="561"/>
      <c r="W48" s="562"/>
      <c r="X48" s="531"/>
      <c r="Y48" s="532"/>
      <c r="Z48" s="564"/>
      <c r="AA48" s="531"/>
      <c r="AB48" s="532"/>
      <c r="AC48" s="564"/>
      <c r="AD48" s="531"/>
      <c r="AE48" s="532"/>
      <c r="AF48" s="532"/>
      <c r="AG48" s="564"/>
      <c r="AH48" s="531"/>
      <c r="AI48" s="532"/>
      <c r="AJ48" s="532"/>
      <c r="AK48" s="555"/>
    </row>
    <row r="49" spans="1:40" ht="39" customHeight="1">
      <c r="A49" s="28"/>
      <c r="B49" s="588"/>
      <c r="C49" s="568" t="s">
        <v>85</v>
      </c>
      <c r="D49" s="569"/>
      <c r="E49" s="580">
        <f>E44+E46+E48</f>
        <v>1551</v>
      </c>
      <c r="F49" s="581"/>
      <c r="G49" s="50"/>
      <c r="H49" s="856">
        <v>292709</v>
      </c>
      <c r="I49" s="857"/>
      <c r="J49" s="857"/>
      <c r="K49" s="858"/>
      <c r="L49" s="580">
        <f>L44+L46+L48</f>
        <v>91</v>
      </c>
      <c r="M49" s="581"/>
      <c r="N49" s="50"/>
      <c r="O49" s="859">
        <v>1518</v>
      </c>
      <c r="P49" s="860"/>
      <c r="Q49" s="859">
        <v>292709</v>
      </c>
      <c r="R49" s="860"/>
      <c r="S49" s="861"/>
      <c r="T49" s="479"/>
      <c r="U49" s="590"/>
      <c r="V49" s="611" t="s">
        <v>86</v>
      </c>
      <c r="W49" s="612"/>
      <c r="X49" s="552">
        <v>0</v>
      </c>
      <c r="Y49" s="553"/>
      <c r="Z49" s="563"/>
      <c r="AA49" s="552">
        <v>0</v>
      </c>
      <c r="AB49" s="553"/>
      <c r="AC49" s="563"/>
      <c r="AD49" s="552">
        <v>0</v>
      </c>
      <c r="AE49" s="553"/>
      <c r="AF49" s="553"/>
      <c r="AG49" s="563"/>
      <c r="AH49" s="552">
        <v>0</v>
      </c>
      <c r="AI49" s="553"/>
      <c r="AJ49" s="553"/>
      <c r="AK49" s="554"/>
    </row>
    <row r="50" spans="1:40" ht="18.75" customHeight="1">
      <c r="A50" s="28"/>
      <c r="B50" s="348" t="s">
        <v>87</v>
      </c>
      <c r="C50" s="347"/>
      <c r="D50" s="339"/>
      <c r="E50" s="552">
        <v>38</v>
      </c>
      <c r="F50" s="553"/>
      <c r="G50" s="121"/>
      <c r="H50" s="863">
        <v>277603</v>
      </c>
      <c r="I50" s="834"/>
      <c r="J50" s="834"/>
      <c r="K50" s="864"/>
      <c r="L50" s="552">
        <v>3</v>
      </c>
      <c r="M50" s="553"/>
      <c r="N50" s="121"/>
      <c r="O50" s="355">
        <v>39</v>
      </c>
      <c r="P50" s="356"/>
      <c r="Q50" s="355">
        <v>262397</v>
      </c>
      <c r="R50" s="356"/>
      <c r="S50" s="862"/>
      <c r="T50" s="479"/>
      <c r="U50" s="591"/>
      <c r="V50" s="613"/>
      <c r="W50" s="614"/>
      <c r="X50" s="531"/>
      <c r="Y50" s="532"/>
      <c r="Z50" s="564"/>
      <c r="AA50" s="531"/>
      <c r="AB50" s="532"/>
      <c r="AC50" s="564"/>
      <c r="AD50" s="531"/>
      <c r="AE50" s="532"/>
      <c r="AF50" s="532"/>
      <c r="AG50" s="564"/>
      <c r="AH50" s="531"/>
      <c r="AI50" s="532"/>
      <c r="AJ50" s="532"/>
      <c r="AK50" s="555"/>
    </row>
    <row r="51" spans="1:40" ht="18.75" customHeight="1">
      <c r="A51" s="28"/>
      <c r="B51" s="334"/>
      <c r="C51" s="318"/>
      <c r="D51" s="319"/>
      <c r="E51" s="531"/>
      <c r="F51" s="532"/>
      <c r="G51" s="50"/>
      <c r="H51" s="852"/>
      <c r="I51" s="853"/>
      <c r="J51" s="853"/>
      <c r="K51" s="854"/>
      <c r="L51" s="531"/>
      <c r="M51" s="532"/>
      <c r="N51" s="50"/>
      <c r="O51" s="357"/>
      <c r="P51" s="358"/>
      <c r="Q51" s="357"/>
      <c r="R51" s="358"/>
      <c r="S51" s="855"/>
      <c r="T51" s="479"/>
      <c r="U51" s="846" t="s">
        <v>88</v>
      </c>
      <c r="V51" s="847"/>
      <c r="W51" s="877"/>
      <c r="X51" s="605">
        <f>X43+X45-X47+X49</f>
        <v>24793639</v>
      </c>
      <c r="Y51" s="606"/>
      <c r="Z51" s="607"/>
      <c r="AA51" s="605">
        <f>AA45-AA47+AA49</f>
        <v>0</v>
      </c>
      <c r="AB51" s="606"/>
      <c r="AC51" s="607"/>
      <c r="AD51" s="871">
        <f>AD43+AD45-AD47+AD49</f>
        <v>38916870</v>
      </c>
      <c r="AE51" s="872"/>
      <c r="AF51" s="872"/>
      <c r="AG51" s="873"/>
      <c r="AH51" s="605">
        <f>AH43+AH45-AH47+AH49</f>
        <v>63710509</v>
      </c>
      <c r="AI51" s="606"/>
      <c r="AJ51" s="606"/>
      <c r="AK51" s="621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626">
        <f>E49+E50</f>
        <v>1589</v>
      </c>
      <c r="F52" s="627"/>
      <c r="G52" s="102"/>
      <c r="H52" s="868">
        <v>287682</v>
      </c>
      <c r="I52" s="869"/>
      <c r="J52" s="869"/>
      <c r="K52" s="870"/>
      <c r="L52" s="626">
        <f>L49+L50</f>
        <v>94</v>
      </c>
      <c r="M52" s="627"/>
      <c r="N52" s="102"/>
      <c r="O52" s="865">
        <v>1557</v>
      </c>
      <c r="P52" s="866"/>
      <c r="Q52" s="865">
        <v>291949</v>
      </c>
      <c r="R52" s="866"/>
      <c r="S52" s="867"/>
      <c r="T52" s="480"/>
      <c r="U52" s="878"/>
      <c r="V52" s="879"/>
      <c r="W52" s="880"/>
      <c r="X52" s="608"/>
      <c r="Y52" s="609"/>
      <c r="Z52" s="610"/>
      <c r="AA52" s="608"/>
      <c r="AB52" s="609"/>
      <c r="AC52" s="610"/>
      <c r="AD52" s="874"/>
      <c r="AE52" s="875"/>
      <c r="AF52" s="875"/>
      <c r="AG52" s="876"/>
      <c r="AH52" s="608"/>
      <c r="AI52" s="609"/>
      <c r="AJ52" s="609"/>
      <c r="AK52" s="62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9" t="s">
        <v>94</v>
      </c>
      <c r="C2" s="809"/>
      <c r="D2" s="809"/>
      <c r="E2" s="80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45" s="16" customFormat="1" ht="28.5" customHeight="1">
      <c r="A5" s="10"/>
      <c r="B5" s="881" t="s">
        <v>5</v>
      </c>
      <c r="C5" s="882"/>
      <c r="D5" s="883">
        <v>333560</v>
      </c>
      <c r="E5" s="883"/>
      <c r="F5" s="883"/>
      <c r="G5" s="883"/>
      <c r="H5" s="883"/>
      <c r="I5" s="147" t="s">
        <v>6</v>
      </c>
      <c r="J5" s="884">
        <v>18.22</v>
      </c>
      <c r="K5" s="885"/>
      <c r="L5" s="885"/>
      <c r="M5" s="885"/>
      <c r="N5" s="148" t="s">
        <v>7</v>
      </c>
      <c r="O5" s="886">
        <v>18307</v>
      </c>
      <c r="P5" s="883"/>
      <c r="Q5" s="883"/>
      <c r="R5" s="883"/>
      <c r="S5" s="883"/>
      <c r="T5" s="883"/>
      <c r="U5" s="147" t="s">
        <v>6</v>
      </c>
      <c r="V5" s="886">
        <v>333560</v>
      </c>
      <c r="W5" s="883"/>
      <c r="X5" s="883"/>
      <c r="Y5" s="883"/>
      <c r="Z5" s="883"/>
      <c r="AA5" s="883"/>
      <c r="AB5" s="149" t="s">
        <v>6</v>
      </c>
      <c r="AC5" s="284" t="s">
        <v>8</v>
      </c>
      <c r="AD5" s="285"/>
      <c r="AE5" s="285"/>
      <c r="AF5" s="285"/>
      <c r="AG5" s="296">
        <v>347570</v>
      </c>
      <c r="AH5" s="296"/>
      <c r="AI5" s="296"/>
      <c r="AJ5" s="14"/>
      <c r="AK5" s="15" t="s">
        <v>6</v>
      </c>
    </row>
    <row r="6" spans="1:45" s="16" customFormat="1" ht="28.5" customHeight="1" thickBot="1">
      <c r="A6" s="10"/>
      <c r="B6" s="887" t="s">
        <v>9</v>
      </c>
      <c r="C6" s="888"/>
      <c r="D6" s="889">
        <v>326309</v>
      </c>
      <c r="E6" s="889"/>
      <c r="F6" s="889"/>
      <c r="G6" s="889"/>
      <c r="H6" s="889"/>
      <c r="I6" s="150" t="s">
        <v>6</v>
      </c>
      <c r="J6" s="890">
        <v>18.23</v>
      </c>
      <c r="K6" s="891"/>
      <c r="L6" s="891"/>
      <c r="M6" s="891"/>
      <c r="N6" s="151" t="s">
        <v>7</v>
      </c>
      <c r="O6" s="892">
        <v>17900</v>
      </c>
      <c r="P6" s="889"/>
      <c r="Q6" s="889"/>
      <c r="R6" s="889"/>
      <c r="S6" s="889"/>
      <c r="T6" s="889"/>
      <c r="U6" s="150" t="s">
        <v>6</v>
      </c>
      <c r="V6" s="892">
        <v>326309</v>
      </c>
      <c r="W6" s="889"/>
      <c r="X6" s="889"/>
      <c r="Y6" s="889"/>
      <c r="Z6" s="889"/>
      <c r="AA6" s="889"/>
      <c r="AB6" s="152" t="s">
        <v>6</v>
      </c>
      <c r="AC6" s="284" t="s">
        <v>10</v>
      </c>
      <c r="AD6" s="285"/>
      <c r="AE6" s="285"/>
      <c r="AF6" s="285"/>
      <c r="AG6" s="305">
        <v>346425</v>
      </c>
      <c r="AH6" s="305"/>
      <c r="AI6" s="305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90" t="s">
        <v>11</v>
      </c>
      <c r="C8" s="281"/>
      <c r="D8" s="281"/>
      <c r="E8" s="281"/>
      <c r="F8" s="282"/>
      <c r="G8" s="280" t="s">
        <v>12</v>
      </c>
      <c r="H8" s="281"/>
      <c r="I8" s="281"/>
      <c r="J8" s="281"/>
      <c r="K8" s="281"/>
      <c r="L8" s="281"/>
      <c r="M8" s="282"/>
      <c r="N8" s="291" t="s">
        <v>13</v>
      </c>
      <c r="O8" s="292"/>
      <c r="P8" s="292"/>
      <c r="Q8" s="292"/>
      <c r="R8" s="293"/>
      <c r="S8" s="291" t="s">
        <v>14</v>
      </c>
      <c r="T8" s="331"/>
      <c r="U8" s="332" t="s">
        <v>15</v>
      </c>
      <c r="V8" s="281"/>
      <c r="W8" s="281"/>
      <c r="X8" s="281"/>
      <c r="Y8" s="282"/>
      <c r="Z8" s="280" t="s">
        <v>12</v>
      </c>
      <c r="AA8" s="281"/>
      <c r="AB8" s="281"/>
      <c r="AC8" s="281"/>
      <c r="AD8" s="281"/>
      <c r="AE8" s="281"/>
      <c r="AF8" s="282"/>
      <c r="AG8" s="291" t="s">
        <v>13</v>
      </c>
      <c r="AH8" s="292"/>
      <c r="AI8" s="292"/>
      <c r="AJ8" s="292"/>
      <c r="AK8" s="893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  <c r="AO9" s="894">
        <v>146455342</v>
      </c>
      <c r="AP9" s="895"/>
      <c r="AQ9" s="895"/>
      <c r="AR9" s="895"/>
      <c r="AS9" s="895"/>
    </row>
    <row r="10" spans="1:45" ht="25.5" customHeight="1">
      <c r="A10" s="28"/>
      <c r="B10" s="333" t="s">
        <v>20</v>
      </c>
      <c r="C10" s="315"/>
      <c r="D10" s="315"/>
      <c r="E10" s="315"/>
      <c r="F10" s="316" t="s">
        <v>21</v>
      </c>
      <c r="G10" s="556">
        <v>149717407</v>
      </c>
      <c r="H10" s="557"/>
      <c r="I10" s="557"/>
      <c r="J10" s="557"/>
      <c r="K10" s="557"/>
      <c r="L10" s="44"/>
      <c r="M10" s="45"/>
      <c r="N10" s="894">
        <v>146455342</v>
      </c>
      <c r="O10" s="895"/>
      <c r="P10" s="895"/>
      <c r="Q10" s="895"/>
      <c r="R10" s="153"/>
      <c r="S10" s="810">
        <f>IF(AO9=0,IF(G10&gt;0,"皆増",0),IF(G10=0,"皆減",ROUND((G10-AO9)/AO9*100,1)))</f>
        <v>2.2000000000000002</v>
      </c>
      <c r="T10" s="811"/>
      <c r="U10" s="314" t="s">
        <v>22</v>
      </c>
      <c r="V10" s="315"/>
      <c r="W10" s="315"/>
      <c r="X10" s="315"/>
      <c r="Y10" s="316"/>
      <c r="Z10" s="556">
        <v>80831778</v>
      </c>
      <c r="AA10" s="557"/>
      <c r="AB10" s="557"/>
      <c r="AC10" s="557"/>
      <c r="AD10" s="46"/>
      <c r="AE10" s="47"/>
      <c r="AF10" s="894">
        <v>77494054</v>
      </c>
      <c r="AG10" s="895"/>
      <c r="AH10" s="895"/>
      <c r="AI10" s="895"/>
      <c r="AJ10" s="127"/>
      <c r="AK10" s="128"/>
      <c r="AO10" s="896"/>
      <c r="AP10" s="897"/>
      <c r="AQ10" s="897"/>
      <c r="AR10" s="897"/>
      <c r="AS10" s="897"/>
    </row>
    <row r="11" spans="1:45" ht="25.5" customHeight="1">
      <c r="A11" s="28"/>
      <c r="B11" s="334"/>
      <c r="C11" s="318"/>
      <c r="D11" s="318"/>
      <c r="E11" s="318"/>
      <c r="F11" s="319"/>
      <c r="G11" s="531"/>
      <c r="H11" s="532"/>
      <c r="I11" s="532"/>
      <c r="J11" s="532"/>
      <c r="K11" s="532"/>
      <c r="L11" s="49"/>
      <c r="M11" s="50"/>
      <c r="N11" s="896"/>
      <c r="O11" s="897"/>
      <c r="P11" s="897"/>
      <c r="Q11" s="897"/>
      <c r="R11" s="154"/>
      <c r="S11" s="812"/>
      <c r="T11" s="813"/>
      <c r="U11" s="317"/>
      <c r="V11" s="318"/>
      <c r="W11" s="318"/>
      <c r="X11" s="318"/>
      <c r="Y11" s="319"/>
      <c r="Z11" s="531"/>
      <c r="AA11" s="532"/>
      <c r="AB11" s="532"/>
      <c r="AC11" s="532"/>
      <c r="AD11" s="52"/>
      <c r="AE11" s="53"/>
      <c r="AF11" s="896"/>
      <c r="AG11" s="897"/>
      <c r="AH11" s="897"/>
      <c r="AI11" s="897"/>
      <c r="AJ11" s="129"/>
      <c r="AK11" s="130"/>
      <c r="AO11" s="894">
        <v>141875163</v>
      </c>
      <c r="AP11" s="895"/>
      <c r="AQ11" s="895"/>
      <c r="AR11" s="895"/>
      <c r="AS11" s="895"/>
    </row>
    <row r="12" spans="1:45" ht="25.5" customHeight="1">
      <c r="A12" s="28"/>
      <c r="B12" s="348" t="s">
        <v>23</v>
      </c>
      <c r="C12" s="347"/>
      <c r="D12" s="347"/>
      <c r="E12" s="347"/>
      <c r="F12" s="339" t="s">
        <v>24</v>
      </c>
      <c r="G12" s="556">
        <v>146142692</v>
      </c>
      <c r="H12" s="557"/>
      <c r="I12" s="557"/>
      <c r="J12" s="557"/>
      <c r="K12" s="557"/>
      <c r="L12" s="44"/>
      <c r="M12" s="45"/>
      <c r="N12" s="898">
        <v>141875163</v>
      </c>
      <c r="O12" s="899"/>
      <c r="P12" s="899"/>
      <c r="Q12" s="899"/>
      <c r="R12" s="155"/>
      <c r="S12" s="810">
        <f>IF(AO11=0,IF(G12&gt;0,"皆増",0),IF(G12=0,"皆減",ROUND((G12-AO11)/AO11*100,1)))</f>
        <v>3</v>
      </c>
      <c r="T12" s="811"/>
      <c r="U12" s="346" t="s">
        <v>25</v>
      </c>
      <c r="V12" s="347"/>
      <c r="W12" s="347"/>
      <c r="X12" s="347"/>
      <c r="Y12" s="339"/>
      <c r="Z12" s="556">
        <v>52480474</v>
      </c>
      <c r="AA12" s="557"/>
      <c r="AB12" s="557"/>
      <c r="AC12" s="557"/>
      <c r="AD12" s="55"/>
      <c r="AE12" s="56" t="s">
        <v>18</v>
      </c>
      <c r="AF12" s="894">
        <v>50263068</v>
      </c>
      <c r="AG12" s="895"/>
      <c r="AH12" s="895"/>
      <c r="AI12" s="895"/>
      <c r="AJ12" s="131"/>
      <c r="AK12" s="132" t="s">
        <v>18</v>
      </c>
      <c r="AL12" s="43"/>
      <c r="AO12" s="896"/>
      <c r="AP12" s="897"/>
      <c r="AQ12" s="897"/>
      <c r="AR12" s="897"/>
      <c r="AS12" s="897"/>
    </row>
    <row r="13" spans="1:45" ht="25.5" customHeight="1">
      <c r="A13" s="28"/>
      <c r="B13" s="334"/>
      <c r="C13" s="318"/>
      <c r="D13" s="318"/>
      <c r="E13" s="318"/>
      <c r="F13" s="319"/>
      <c r="G13" s="531"/>
      <c r="H13" s="532"/>
      <c r="I13" s="532"/>
      <c r="J13" s="532"/>
      <c r="K13" s="532"/>
      <c r="L13" s="49"/>
      <c r="M13" s="50"/>
      <c r="N13" s="896"/>
      <c r="O13" s="897"/>
      <c r="P13" s="897"/>
      <c r="Q13" s="897"/>
      <c r="R13" s="154"/>
      <c r="S13" s="812"/>
      <c r="T13" s="813"/>
      <c r="U13" s="317"/>
      <c r="V13" s="318"/>
      <c r="W13" s="318"/>
      <c r="X13" s="318"/>
      <c r="Y13" s="319"/>
      <c r="Z13" s="531"/>
      <c r="AA13" s="532"/>
      <c r="AB13" s="532"/>
      <c r="AC13" s="532"/>
      <c r="AD13" s="58"/>
      <c r="AE13" s="59"/>
      <c r="AF13" s="896"/>
      <c r="AG13" s="897"/>
      <c r="AH13" s="897"/>
      <c r="AI13" s="897"/>
      <c r="AJ13" s="133"/>
      <c r="AK13" s="134"/>
      <c r="AO13" s="898">
        <v>4580179</v>
      </c>
      <c r="AP13" s="899"/>
      <c r="AQ13" s="899"/>
      <c r="AR13" s="899"/>
      <c r="AS13" s="899"/>
    </row>
    <row r="14" spans="1:45" ht="25.5" customHeight="1">
      <c r="A14" s="28"/>
      <c r="B14" s="337" t="s">
        <v>26</v>
      </c>
      <c r="C14" s="338"/>
      <c r="D14" s="338"/>
      <c r="E14" s="338"/>
      <c r="F14" s="339" t="s">
        <v>27</v>
      </c>
      <c r="G14" s="605">
        <f>G10-G12</f>
        <v>3574715</v>
      </c>
      <c r="H14" s="606"/>
      <c r="I14" s="606"/>
      <c r="J14" s="606"/>
      <c r="K14" s="606"/>
      <c r="L14" s="44"/>
      <c r="M14" s="45"/>
      <c r="N14" s="898">
        <v>4580179</v>
      </c>
      <c r="O14" s="899"/>
      <c r="P14" s="899"/>
      <c r="Q14" s="899"/>
      <c r="R14" s="155"/>
      <c r="S14" s="810">
        <f>IF(AO13=0,IF(G14&gt;0,"皆増",0),IF(G14=0,"皆減",ROUND((G14-AO13)/AO13*100,1)))</f>
        <v>-22</v>
      </c>
      <c r="T14" s="811"/>
      <c r="U14" s="346" t="s">
        <v>28</v>
      </c>
      <c r="V14" s="347"/>
      <c r="W14" s="347"/>
      <c r="X14" s="347"/>
      <c r="Y14" s="339"/>
      <c r="Z14" s="556">
        <v>90598164</v>
      </c>
      <c r="AA14" s="557"/>
      <c r="AB14" s="557"/>
      <c r="AC14" s="557"/>
      <c r="AD14" s="62"/>
      <c r="AE14" s="56" t="s">
        <v>18</v>
      </c>
      <c r="AF14" s="894">
        <v>86647078</v>
      </c>
      <c r="AG14" s="895"/>
      <c r="AH14" s="895"/>
      <c r="AI14" s="895"/>
      <c r="AJ14" s="135"/>
      <c r="AK14" s="132" t="s">
        <v>18</v>
      </c>
      <c r="AL14" s="43"/>
      <c r="AO14" s="896"/>
      <c r="AP14" s="897"/>
      <c r="AQ14" s="897"/>
      <c r="AR14" s="897"/>
      <c r="AS14" s="897"/>
    </row>
    <row r="15" spans="1:45" ht="25.5" customHeight="1">
      <c r="A15" s="28"/>
      <c r="B15" s="335" t="s">
        <v>29</v>
      </c>
      <c r="C15" s="336"/>
      <c r="D15" s="336"/>
      <c r="E15" s="336"/>
      <c r="F15" s="319"/>
      <c r="G15" s="814"/>
      <c r="H15" s="815"/>
      <c r="I15" s="815"/>
      <c r="J15" s="815"/>
      <c r="K15" s="815"/>
      <c r="L15" s="49"/>
      <c r="M15" s="50"/>
      <c r="N15" s="896"/>
      <c r="O15" s="897"/>
      <c r="P15" s="897"/>
      <c r="Q15" s="897"/>
      <c r="R15" s="154"/>
      <c r="S15" s="812"/>
      <c r="T15" s="813"/>
      <c r="U15" s="317"/>
      <c r="V15" s="318"/>
      <c r="W15" s="318"/>
      <c r="X15" s="318"/>
      <c r="Y15" s="319"/>
      <c r="Z15" s="531"/>
      <c r="AA15" s="532"/>
      <c r="AB15" s="532"/>
      <c r="AC15" s="532"/>
      <c r="AD15" s="58"/>
      <c r="AE15" s="59"/>
      <c r="AF15" s="896"/>
      <c r="AG15" s="897"/>
      <c r="AH15" s="897"/>
      <c r="AI15" s="897"/>
      <c r="AJ15" s="133"/>
      <c r="AK15" s="134"/>
      <c r="AL15" s="63"/>
      <c r="AO15" s="894">
        <v>688652</v>
      </c>
      <c r="AP15" s="895"/>
      <c r="AQ15" s="895"/>
      <c r="AR15" s="895"/>
      <c r="AS15" s="895"/>
    </row>
    <row r="16" spans="1:45" ht="25.5" customHeight="1">
      <c r="A16" s="28"/>
      <c r="B16" s="337" t="s">
        <v>30</v>
      </c>
      <c r="C16" s="338"/>
      <c r="D16" s="338"/>
      <c r="E16" s="338"/>
      <c r="F16" s="339" t="s">
        <v>31</v>
      </c>
      <c r="G16" s="556">
        <v>162994</v>
      </c>
      <c r="H16" s="557"/>
      <c r="I16" s="557"/>
      <c r="J16" s="557"/>
      <c r="K16" s="557"/>
      <c r="L16" s="44"/>
      <c r="M16" s="45"/>
      <c r="N16" s="898">
        <v>688652</v>
      </c>
      <c r="O16" s="899"/>
      <c r="P16" s="899"/>
      <c r="Q16" s="899"/>
      <c r="R16" s="155"/>
      <c r="S16" s="810">
        <f>IF(AO15=0,IF(G16&gt;0,"皆増",0),IF(G16=0,"皆減",ROUND((G16-AO15)/AO15*100,1)))</f>
        <v>-76.3</v>
      </c>
      <c r="T16" s="811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900" t="s">
        <v>33</v>
      </c>
      <c r="AG16" s="901"/>
      <c r="AH16" s="901"/>
      <c r="AI16" s="901"/>
      <c r="AJ16" s="135"/>
      <c r="AK16" s="132" t="s">
        <v>18</v>
      </c>
      <c r="AO16" s="896"/>
      <c r="AP16" s="897"/>
      <c r="AQ16" s="897"/>
      <c r="AR16" s="897"/>
      <c r="AS16" s="897"/>
    </row>
    <row r="17" spans="1:45" ht="25.5" customHeight="1">
      <c r="A17" s="28"/>
      <c r="B17" s="335" t="s">
        <v>34</v>
      </c>
      <c r="C17" s="336"/>
      <c r="D17" s="336"/>
      <c r="E17" s="336"/>
      <c r="F17" s="319"/>
      <c r="G17" s="531"/>
      <c r="H17" s="532"/>
      <c r="I17" s="532"/>
      <c r="J17" s="532"/>
      <c r="K17" s="532"/>
      <c r="L17" s="49"/>
      <c r="M17" s="50"/>
      <c r="N17" s="896"/>
      <c r="O17" s="897"/>
      <c r="P17" s="897"/>
      <c r="Q17" s="897"/>
      <c r="R17" s="154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902"/>
      <c r="AG17" s="903"/>
      <c r="AH17" s="903"/>
      <c r="AI17" s="903"/>
      <c r="AJ17" s="136"/>
      <c r="AK17" s="137"/>
      <c r="AO17" s="898">
        <v>3891527</v>
      </c>
      <c r="AP17" s="899"/>
      <c r="AQ17" s="899"/>
      <c r="AR17" s="899"/>
      <c r="AS17" s="899"/>
    </row>
    <row r="18" spans="1:45" ht="25.5" customHeight="1">
      <c r="A18" s="28"/>
      <c r="B18" s="359" t="s">
        <v>35</v>
      </c>
      <c r="C18" s="350"/>
      <c r="D18" s="350"/>
      <c r="E18" s="350"/>
      <c r="F18" s="339" t="s">
        <v>36</v>
      </c>
      <c r="G18" s="605">
        <f>G14-G16</f>
        <v>3411721</v>
      </c>
      <c r="H18" s="606"/>
      <c r="I18" s="606"/>
      <c r="J18" s="606"/>
      <c r="K18" s="606"/>
      <c r="L18" s="44"/>
      <c r="M18" s="45"/>
      <c r="N18" s="898">
        <v>3891527</v>
      </c>
      <c r="O18" s="899"/>
      <c r="P18" s="899"/>
      <c r="Q18" s="899"/>
      <c r="R18" s="155"/>
      <c r="S18" s="810">
        <f>IF(AO17=0,IF(G18&gt;0,"皆増",0),IF(G18=0,"皆減",ROUND((G18-AO17)/AO17*100,1)))</f>
        <v>-12.3</v>
      </c>
      <c r="T18" s="811"/>
      <c r="U18" s="346" t="s">
        <v>37</v>
      </c>
      <c r="V18" s="347"/>
      <c r="W18" s="347"/>
      <c r="X18" s="347"/>
      <c r="Y18" s="339"/>
      <c r="Z18" s="816">
        <v>0.66</v>
      </c>
      <c r="AA18" s="817"/>
      <c r="AB18" s="817"/>
      <c r="AC18" s="817"/>
      <c r="AD18" s="817"/>
      <c r="AE18" s="818"/>
      <c r="AF18" s="904">
        <v>0.66</v>
      </c>
      <c r="AG18" s="905"/>
      <c r="AH18" s="905"/>
      <c r="AI18" s="905"/>
      <c r="AJ18" s="905"/>
      <c r="AK18" s="906"/>
      <c r="AL18" s="43"/>
      <c r="AO18" s="896"/>
      <c r="AP18" s="897"/>
      <c r="AQ18" s="897"/>
      <c r="AR18" s="897"/>
      <c r="AS18" s="897"/>
    </row>
    <row r="19" spans="1:45" ht="25.5" customHeight="1">
      <c r="A19" s="28"/>
      <c r="B19" s="360"/>
      <c r="C19" s="353"/>
      <c r="D19" s="353"/>
      <c r="E19" s="353"/>
      <c r="F19" s="319"/>
      <c r="G19" s="814"/>
      <c r="H19" s="815"/>
      <c r="I19" s="815"/>
      <c r="J19" s="815"/>
      <c r="K19" s="815"/>
      <c r="L19" s="49"/>
      <c r="M19" s="50"/>
      <c r="N19" s="896"/>
      <c r="O19" s="897"/>
      <c r="P19" s="897"/>
      <c r="Q19" s="897"/>
      <c r="R19" s="154"/>
      <c r="S19" s="812"/>
      <c r="T19" s="813"/>
      <c r="U19" s="317"/>
      <c r="V19" s="318"/>
      <c r="W19" s="318"/>
      <c r="X19" s="318"/>
      <c r="Y19" s="319"/>
      <c r="Z19" s="819"/>
      <c r="AA19" s="820"/>
      <c r="AB19" s="820"/>
      <c r="AC19" s="820"/>
      <c r="AD19" s="820"/>
      <c r="AE19" s="821"/>
      <c r="AF19" s="907"/>
      <c r="AG19" s="908"/>
      <c r="AH19" s="908"/>
      <c r="AI19" s="908"/>
      <c r="AJ19" s="908"/>
      <c r="AK19" s="909"/>
      <c r="AL19" s="63"/>
      <c r="AO19" s="894">
        <v>-1506471</v>
      </c>
      <c r="AP19" s="895"/>
      <c r="AQ19" s="895"/>
      <c r="AR19" s="895"/>
      <c r="AS19" s="895"/>
    </row>
    <row r="20" spans="1:45" ht="25.5" customHeight="1">
      <c r="A20" s="28"/>
      <c r="B20" s="348" t="s">
        <v>38</v>
      </c>
      <c r="C20" s="347"/>
      <c r="D20" s="347"/>
      <c r="E20" s="347"/>
      <c r="F20" s="339" t="s">
        <v>39</v>
      </c>
      <c r="G20" s="556">
        <v>-479806</v>
      </c>
      <c r="H20" s="557"/>
      <c r="I20" s="557"/>
      <c r="J20" s="557"/>
      <c r="K20" s="557"/>
      <c r="L20" s="44"/>
      <c r="M20" s="45"/>
      <c r="N20" s="898">
        <v>-1506471</v>
      </c>
      <c r="O20" s="899"/>
      <c r="P20" s="899"/>
      <c r="Q20" s="899"/>
      <c r="R20" s="155"/>
      <c r="S20" s="918"/>
      <c r="T20" s="919"/>
      <c r="U20" s="349" t="s">
        <v>40</v>
      </c>
      <c r="V20" s="350"/>
      <c r="W20" s="350"/>
      <c r="X20" s="350"/>
      <c r="Y20" s="351"/>
      <c r="Z20" s="67"/>
      <c r="AA20" s="826">
        <v>3.8</v>
      </c>
      <c r="AB20" s="826"/>
      <c r="AC20" s="826"/>
      <c r="AD20" s="68"/>
      <c r="AE20" s="69" t="s">
        <v>19</v>
      </c>
      <c r="AF20" s="138"/>
      <c r="AG20" s="910">
        <v>4.5</v>
      </c>
      <c r="AH20" s="910"/>
      <c r="AI20" s="910"/>
      <c r="AJ20" s="139"/>
      <c r="AK20" s="140" t="s">
        <v>19</v>
      </c>
      <c r="AL20" s="43"/>
      <c r="AO20" s="896"/>
      <c r="AP20" s="897"/>
      <c r="AQ20" s="897"/>
      <c r="AR20" s="897"/>
      <c r="AS20" s="897"/>
    </row>
    <row r="21" spans="1:45" ht="25.5" customHeight="1">
      <c r="A21" s="28"/>
      <c r="B21" s="334"/>
      <c r="C21" s="318"/>
      <c r="D21" s="318"/>
      <c r="E21" s="318"/>
      <c r="F21" s="319"/>
      <c r="G21" s="531"/>
      <c r="H21" s="532"/>
      <c r="I21" s="532"/>
      <c r="J21" s="532"/>
      <c r="K21" s="532"/>
      <c r="L21" s="49"/>
      <c r="M21" s="50"/>
      <c r="N21" s="896"/>
      <c r="O21" s="897"/>
      <c r="P21" s="897"/>
      <c r="Q21" s="897"/>
      <c r="R21" s="154"/>
      <c r="S21" s="920"/>
      <c r="T21" s="921"/>
      <c r="U21" s="352"/>
      <c r="V21" s="353"/>
      <c r="W21" s="353"/>
      <c r="X21" s="353"/>
      <c r="Y21" s="354"/>
      <c r="Z21" s="72"/>
      <c r="AA21" s="827"/>
      <c r="AB21" s="827"/>
      <c r="AC21" s="827"/>
      <c r="AD21" s="73"/>
      <c r="AE21" s="74"/>
      <c r="AF21" s="141"/>
      <c r="AG21" s="911"/>
      <c r="AH21" s="911"/>
      <c r="AI21" s="911"/>
      <c r="AJ21" s="142"/>
      <c r="AK21" s="143"/>
      <c r="AO21" s="894">
        <v>3072571</v>
      </c>
      <c r="AP21" s="895"/>
      <c r="AQ21" s="895"/>
      <c r="AR21" s="895"/>
      <c r="AS21" s="895"/>
    </row>
    <row r="22" spans="1:45" ht="25.5" customHeight="1">
      <c r="A22" s="28"/>
      <c r="B22" s="348" t="s">
        <v>41</v>
      </c>
      <c r="C22" s="347"/>
      <c r="D22" s="347"/>
      <c r="E22" s="347"/>
      <c r="F22" s="339" t="s">
        <v>42</v>
      </c>
      <c r="G22" s="556">
        <v>2317761</v>
      </c>
      <c r="H22" s="557"/>
      <c r="I22" s="557"/>
      <c r="J22" s="557"/>
      <c r="K22" s="557"/>
      <c r="L22" s="44"/>
      <c r="M22" s="45"/>
      <c r="N22" s="898">
        <v>3072571</v>
      </c>
      <c r="O22" s="899"/>
      <c r="P22" s="899"/>
      <c r="Q22" s="899"/>
      <c r="R22" s="155"/>
      <c r="S22" s="810">
        <f>IF(AO21=0,IF(G22&gt;0,"皆増",0),IF(G22=0,"皆減",ROUND((G22-AO21)/AO21*100,1)))</f>
        <v>-24.6</v>
      </c>
      <c r="T22" s="811"/>
      <c r="U22" s="349" t="s">
        <v>43</v>
      </c>
      <c r="V22" s="350"/>
      <c r="W22" s="350"/>
      <c r="X22" s="350"/>
      <c r="Y22" s="351"/>
      <c r="Z22" s="67"/>
      <c r="AA22" s="828">
        <v>81.5</v>
      </c>
      <c r="AB22" s="828"/>
      <c r="AC22" s="828"/>
      <c r="AD22" s="68"/>
      <c r="AE22" s="69" t="s">
        <v>19</v>
      </c>
      <c r="AF22" s="138"/>
      <c r="AG22" s="912">
        <v>80.8</v>
      </c>
      <c r="AH22" s="912"/>
      <c r="AI22" s="912"/>
      <c r="AJ22" s="139"/>
      <c r="AK22" s="140" t="s">
        <v>19</v>
      </c>
      <c r="AL22" s="77"/>
      <c r="AO22" s="896"/>
      <c r="AP22" s="897"/>
      <c r="AQ22" s="897"/>
      <c r="AR22" s="897"/>
      <c r="AS22" s="897"/>
    </row>
    <row r="23" spans="1:45" ht="25.5" customHeight="1">
      <c r="A23" s="28"/>
      <c r="B23" s="334"/>
      <c r="C23" s="318"/>
      <c r="D23" s="318"/>
      <c r="E23" s="318"/>
      <c r="F23" s="319"/>
      <c r="G23" s="531"/>
      <c r="H23" s="532"/>
      <c r="I23" s="532"/>
      <c r="J23" s="532"/>
      <c r="K23" s="532"/>
      <c r="L23" s="49"/>
      <c r="M23" s="50"/>
      <c r="N23" s="896"/>
      <c r="O23" s="897"/>
      <c r="P23" s="897"/>
      <c r="Q23" s="897"/>
      <c r="R23" s="154"/>
      <c r="S23" s="812"/>
      <c r="T23" s="813"/>
      <c r="U23" s="352"/>
      <c r="V23" s="353"/>
      <c r="W23" s="353"/>
      <c r="X23" s="353"/>
      <c r="Y23" s="354"/>
      <c r="Z23" s="72"/>
      <c r="AA23" s="829"/>
      <c r="AB23" s="829"/>
      <c r="AC23" s="829"/>
      <c r="AD23" s="78"/>
      <c r="AE23" s="74"/>
      <c r="AF23" s="141"/>
      <c r="AG23" s="913"/>
      <c r="AH23" s="913"/>
      <c r="AI23" s="913"/>
      <c r="AJ23" s="144"/>
      <c r="AK23" s="143"/>
      <c r="AL23" s="77"/>
      <c r="AO23" s="894">
        <v>0</v>
      </c>
      <c r="AP23" s="895"/>
      <c r="AQ23" s="895"/>
      <c r="AR23" s="895"/>
      <c r="AS23" s="895"/>
    </row>
    <row r="24" spans="1:45" ht="25.5" customHeight="1">
      <c r="A24" s="28"/>
      <c r="B24" s="348" t="s">
        <v>44</v>
      </c>
      <c r="C24" s="347"/>
      <c r="D24" s="347"/>
      <c r="E24" s="347"/>
      <c r="F24" s="339" t="s">
        <v>45</v>
      </c>
      <c r="G24" s="556">
        <v>0</v>
      </c>
      <c r="H24" s="557"/>
      <c r="I24" s="557"/>
      <c r="J24" s="557"/>
      <c r="K24" s="557"/>
      <c r="L24" s="44"/>
      <c r="M24" s="45"/>
      <c r="N24" s="898">
        <v>0</v>
      </c>
      <c r="O24" s="899"/>
      <c r="P24" s="899"/>
      <c r="Q24" s="899"/>
      <c r="R24" s="155"/>
      <c r="S24" s="810">
        <f>IF(AO23=0,IF(G24&gt;0,"皆増",0),IF(G24=0,"皆減",ROUND((G24-AO23)/AO23*100,1)))</f>
        <v>0</v>
      </c>
      <c r="T24" s="811"/>
      <c r="U24" s="349" t="s">
        <v>47</v>
      </c>
      <c r="V24" s="350"/>
      <c r="W24" s="350"/>
      <c r="X24" s="350"/>
      <c r="Y24" s="351"/>
      <c r="Z24" s="830">
        <v>18638011</v>
      </c>
      <c r="AA24" s="831"/>
      <c r="AB24" s="831"/>
      <c r="AC24" s="831"/>
      <c r="AD24" s="62"/>
      <c r="AE24" s="56" t="s">
        <v>18</v>
      </c>
      <c r="AF24" s="914">
        <v>19947098</v>
      </c>
      <c r="AG24" s="915"/>
      <c r="AH24" s="915"/>
      <c r="AI24" s="915"/>
      <c r="AJ24" s="135"/>
      <c r="AK24" s="132" t="s">
        <v>18</v>
      </c>
      <c r="AL24" s="43"/>
      <c r="AO24" s="896"/>
      <c r="AP24" s="897"/>
      <c r="AQ24" s="897"/>
      <c r="AR24" s="897"/>
      <c r="AS24" s="897"/>
    </row>
    <row r="25" spans="1:45" ht="25.5" customHeight="1">
      <c r="A25" s="28"/>
      <c r="B25" s="334"/>
      <c r="C25" s="318"/>
      <c r="D25" s="318"/>
      <c r="E25" s="318"/>
      <c r="F25" s="319"/>
      <c r="G25" s="531"/>
      <c r="H25" s="532"/>
      <c r="I25" s="532"/>
      <c r="J25" s="532"/>
      <c r="K25" s="532"/>
      <c r="L25" s="49"/>
      <c r="M25" s="50"/>
      <c r="N25" s="896"/>
      <c r="O25" s="897"/>
      <c r="P25" s="897"/>
      <c r="Q25" s="897"/>
      <c r="R25" s="154"/>
      <c r="S25" s="812"/>
      <c r="T25" s="813"/>
      <c r="U25" s="352"/>
      <c r="V25" s="353"/>
      <c r="W25" s="353"/>
      <c r="X25" s="353"/>
      <c r="Y25" s="354"/>
      <c r="Z25" s="832"/>
      <c r="AA25" s="833"/>
      <c r="AB25" s="833"/>
      <c r="AC25" s="833"/>
      <c r="AD25" s="58"/>
      <c r="AE25" s="59"/>
      <c r="AF25" s="916"/>
      <c r="AG25" s="917"/>
      <c r="AH25" s="917"/>
      <c r="AI25" s="917"/>
      <c r="AJ25" s="133"/>
      <c r="AK25" s="134"/>
      <c r="AO25" s="894">
        <v>0</v>
      </c>
      <c r="AP25" s="895"/>
      <c r="AQ25" s="895"/>
      <c r="AR25" s="895"/>
      <c r="AS25" s="895"/>
    </row>
    <row r="26" spans="1:45" ht="25.5" customHeight="1">
      <c r="A26" s="28"/>
      <c r="B26" s="348" t="s">
        <v>48</v>
      </c>
      <c r="C26" s="347"/>
      <c r="D26" s="347"/>
      <c r="E26" s="347"/>
      <c r="F26" s="339" t="s">
        <v>49</v>
      </c>
      <c r="G26" s="556">
        <v>0</v>
      </c>
      <c r="H26" s="557"/>
      <c r="I26" s="557"/>
      <c r="J26" s="557"/>
      <c r="K26" s="557"/>
      <c r="L26" s="44"/>
      <c r="M26" s="45"/>
      <c r="N26" s="898">
        <v>0</v>
      </c>
      <c r="O26" s="899"/>
      <c r="P26" s="899"/>
      <c r="Q26" s="899"/>
      <c r="R26" s="155"/>
      <c r="S26" s="810">
        <f>IF(AO25=0,IF(G26&gt;0,"皆増",0),IF(G26=0,"皆減",ROUND((G26-AO25)/AO25*100,1)))</f>
        <v>0</v>
      </c>
      <c r="T26" s="811"/>
      <c r="U26" s="349" t="s">
        <v>50</v>
      </c>
      <c r="V26" s="350"/>
      <c r="W26" s="350"/>
      <c r="X26" s="350"/>
      <c r="Y26" s="351"/>
      <c r="Z26" s="830">
        <v>2225341</v>
      </c>
      <c r="AA26" s="831"/>
      <c r="AB26" s="831"/>
      <c r="AC26" s="831"/>
      <c r="AD26" s="62"/>
      <c r="AE26" s="56" t="s">
        <v>18</v>
      </c>
      <c r="AF26" s="914">
        <v>1211837</v>
      </c>
      <c r="AG26" s="915"/>
      <c r="AH26" s="915"/>
      <c r="AI26" s="915"/>
      <c r="AJ26" s="135"/>
      <c r="AK26" s="132" t="s">
        <v>18</v>
      </c>
      <c r="AL26" s="43"/>
      <c r="AO26" s="896"/>
      <c r="AP26" s="897"/>
      <c r="AQ26" s="897"/>
      <c r="AR26" s="897"/>
      <c r="AS26" s="897"/>
    </row>
    <row r="27" spans="1:45" ht="25.5" customHeight="1">
      <c r="A27" s="28"/>
      <c r="B27" s="334"/>
      <c r="C27" s="318"/>
      <c r="D27" s="318"/>
      <c r="E27" s="318"/>
      <c r="F27" s="319"/>
      <c r="G27" s="531"/>
      <c r="H27" s="532"/>
      <c r="I27" s="532"/>
      <c r="J27" s="532"/>
      <c r="K27" s="532"/>
      <c r="L27" s="49"/>
      <c r="M27" s="50"/>
      <c r="N27" s="896"/>
      <c r="O27" s="897"/>
      <c r="P27" s="897"/>
      <c r="Q27" s="897"/>
      <c r="R27" s="154"/>
      <c r="S27" s="812"/>
      <c r="T27" s="813"/>
      <c r="U27" s="352"/>
      <c r="V27" s="353"/>
      <c r="W27" s="353"/>
      <c r="X27" s="353"/>
      <c r="Y27" s="354"/>
      <c r="Z27" s="832"/>
      <c r="AA27" s="833"/>
      <c r="AB27" s="833"/>
      <c r="AC27" s="833"/>
      <c r="AD27" s="79"/>
      <c r="AE27" s="80"/>
      <c r="AF27" s="916"/>
      <c r="AG27" s="917"/>
      <c r="AH27" s="917"/>
      <c r="AI27" s="917"/>
      <c r="AJ27" s="145"/>
      <c r="AK27" s="146"/>
      <c r="AO27" s="898">
        <f>AO19+AO21+AO23-AO25</f>
        <v>1566100</v>
      </c>
      <c r="AP27" s="899"/>
      <c r="AQ27" s="899"/>
      <c r="AR27" s="899"/>
      <c r="AS27" s="899"/>
    </row>
    <row r="28" spans="1:45" ht="25.5" customHeight="1" thickBot="1">
      <c r="A28" s="28"/>
      <c r="B28" s="337" t="s">
        <v>51</v>
      </c>
      <c r="C28" s="338"/>
      <c r="D28" s="338"/>
      <c r="E28" s="338"/>
      <c r="F28" s="339" t="s">
        <v>52</v>
      </c>
      <c r="G28" s="605">
        <f>G20+G22+G24-G26</f>
        <v>1837955</v>
      </c>
      <c r="H28" s="606"/>
      <c r="I28" s="606"/>
      <c r="J28" s="606"/>
      <c r="K28" s="606"/>
      <c r="L28" s="44"/>
      <c r="M28" s="45"/>
      <c r="N28" s="894">
        <v>1566100</v>
      </c>
      <c r="O28" s="895"/>
      <c r="P28" s="895"/>
      <c r="Q28" s="895"/>
      <c r="S28" s="918"/>
      <c r="T28" s="91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  <c r="AO28" s="922"/>
      <c r="AP28" s="923"/>
      <c r="AQ28" s="923"/>
      <c r="AR28" s="923"/>
      <c r="AS28" s="923"/>
    </row>
    <row r="29" spans="1:45" ht="25.5" customHeight="1" thickBot="1">
      <c r="A29" s="28"/>
      <c r="B29" s="416" t="s">
        <v>53</v>
      </c>
      <c r="C29" s="417"/>
      <c r="D29" s="417"/>
      <c r="E29" s="417"/>
      <c r="F29" s="393"/>
      <c r="G29" s="608"/>
      <c r="H29" s="609"/>
      <c r="I29" s="609"/>
      <c r="J29" s="609"/>
      <c r="K29" s="609"/>
      <c r="L29" s="101"/>
      <c r="M29" s="102"/>
      <c r="N29" s="896"/>
      <c r="O29" s="897"/>
      <c r="P29" s="897"/>
      <c r="Q29" s="897"/>
      <c r="S29" s="924"/>
      <c r="T29" s="925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45" s="27" customFormat="1" ht="13.5" customHeight="1">
      <c r="A31" s="25"/>
      <c r="B31" s="419" t="s">
        <v>54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45" s="27" customFormat="1" ht="13.5" customHeight="1">
      <c r="A32" s="25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430" t="s">
        <v>12</v>
      </c>
      <c r="H33" s="428"/>
      <c r="I33" s="428"/>
      <c r="J33" s="428"/>
      <c r="K33" s="428"/>
      <c r="L33" s="428"/>
      <c r="M33" s="429"/>
      <c r="N33" s="431" t="s">
        <v>13</v>
      </c>
      <c r="O33" s="432"/>
      <c r="P33" s="432"/>
      <c r="Q33" s="432"/>
      <c r="R33" s="433"/>
      <c r="S33" s="434" t="s">
        <v>56</v>
      </c>
      <c r="T33" s="428"/>
      <c r="U33" s="428"/>
      <c r="V33" s="428"/>
      <c r="W33" s="428"/>
      <c r="X33" s="428"/>
      <c r="Y33" s="429"/>
      <c r="Z33" s="430" t="s">
        <v>12</v>
      </c>
      <c r="AA33" s="428"/>
      <c r="AB33" s="428"/>
      <c r="AC33" s="428"/>
      <c r="AD33" s="428"/>
      <c r="AE33" s="428"/>
      <c r="AF33" s="429"/>
      <c r="AG33" s="431" t="s">
        <v>13</v>
      </c>
      <c r="AH33" s="432"/>
      <c r="AI33" s="432"/>
      <c r="AJ33" s="432"/>
      <c r="AK33" s="435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834" t="s">
        <v>46</v>
      </c>
      <c r="I34" s="834"/>
      <c r="J34" s="834"/>
      <c r="K34" s="834"/>
      <c r="L34" s="44" t="s">
        <v>58</v>
      </c>
      <c r="M34" s="45"/>
      <c r="N34" s="156"/>
      <c r="O34" s="926" t="s">
        <v>33</v>
      </c>
      <c r="P34" s="926"/>
      <c r="Q34" s="926"/>
      <c r="R34" s="157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436">
        <v>-3.7</v>
      </c>
      <c r="AB34" s="436"/>
      <c r="AC34" s="436"/>
      <c r="AD34" s="68"/>
      <c r="AE34" s="69" t="s">
        <v>19</v>
      </c>
      <c r="AF34" s="68"/>
      <c r="AG34" s="440">
        <v>-3.8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820">
        <v>11.25</v>
      </c>
      <c r="J35" s="820"/>
      <c r="K35" s="51"/>
      <c r="L35" s="49" t="s">
        <v>61</v>
      </c>
      <c r="M35" s="50"/>
      <c r="N35" s="158" t="s">
        <v>60</v>
      </c>
      <c r="O35" s="927">
        <v>11.25</v>
      </c>
      <c r="P35" s="927"/>
      <c r="Q35" s="927"/>
      <c r="R35" s="159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437">
        <v>25</v>
      </c>
      <c r="AB35" s="437"/>
      <c r="AC35" s="437"/>
      <c r="AD35" s="78"/>
      <c r="AE35" s="74" t="s">
        <v>61</v>
      </c>
      <c r="AF35" s="75" t="s">
        <v>60</v>
      </c>
      <c r="AG35" s="836" t="s">
        <v>91</v>
      </c>
      <c r="AH35" s="836"/>
      <c r="AI35" s="836"/>
      <c r="AJ35" s="96" t="s">
        <v>61</v>
      </c>
      <c r="AK35" s="76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834" t="s">
        <v>46</v>
      </c>
      <c r="I36" s="834"/>
      <c r="J36" s="834"/>
      <c r="K36" s="834"/>
      <c r="L36" s="44" t="s">
        <v>58</v>
      </c>
      <c r="M36" s="45"/>
      <c r="N36" s="156"/>
      <c r="O36" s="926" t="s">
        <v>46</v>
      </c>
      <c r="P36" s="926"/>
      <c r="Q36" s="926"/>
      <c r="R36" s="157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436" t="s">
        <v>46</v>
      </c>
      <c r="AB36" s="436"/>
      <c r="AC36" s="436"/>
      <c r="AD36" s="68"/>
      <c r="AE36" s="69" t="s">
        <v>19</v>
      </c>
      <c r="AF36" s="97"/>
      <c r="AG36" s="440" t="s">
        <v>33</v>
      </c>
      <c r="AH36" s="440"/>
      <c r="AI36" s="440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843">
        <v>16.25</v>
      </c>
      <c r="J37" s="843"/>
      <c r="K37" s="81"/>
      <c r="L37" s="101" t="s">
        <v>61</v>
      </c>
      <c r="M37" s="102"/>
      <c r="N37" s="160" t="s">
        <v>60</v>
      </c>
      <c r="O37" s="928">
        <v>16.25</v>
      </c>
      <c r="P37" s="928"/>
      <c r="Q37" s="928"/>
      <c r="R37" s="161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844">
        <v>350</v>
      </c>
      <c r="AB37" s="844"/>
      <c r="AC37" s="844"/>
      <c r="AD37" s="105"/>
      <c r="AE37" s="106" t="s">
        <v>61</v>
      </c>
      <c r="AF37" s="100" t="s">
        <v>60</v>
      </c>
      <c r="AG37" s="845" t="s">
        <v>92</v>
      </c>
      <c r="AH37" s="845"/>
      <c r="AI37" s="84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</row>
    <row r="40" spans="1:40" ht="23.25" customHeight="1">
      <c r="A40" s="28"/>
      <c r="B40" s="348" t="s">
        <v>11</v>
      </c>
      <c r="C40" s="347"/>
      <c r="D40" s="339"/>
      <c r="E40" s="511" t="s">
        <v>69</v>
      </c>
      <c r="F40" s="512"/>
      <c r="G40" s="512"/>
      <c r="H40" s="512"/>
      <c r="I40" s="512"/>
      <c r="J40" s="512"/>
      <c r="K40" s="512"/>
      <c r="L40" s="512"/>
      <c r="M40" s="512"/>
      <c r="N40" s="513"/>
      <c r="O40" s="511" t="s">
        <v>10</v>
      </c>
      <c r="P40" s="512"/>
      <c r="Q40" s="512"/>
      <c r="R40" s="512"/>
      <c r="S40" s="514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95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846" t="s">
        <v>75</v>
      </c>
      <c r="V42" s="847"/>
      <c r="W42" s="847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848"/>
      <c r="V43" s="849"/>
      <c r="W43" s="849"/>
      <c r="X43" s="327">
        <v>30289201</v>
      </c>
      <c r="Y43" s="328"/>
      <c r="Z43" s="550"/>
      <c r="AA43" s="935">
        <v>5674538</v>
      </c>
      <c r="AB43" s="936"/>
      <c r="AC43" s="937"/>
      <c r="AD43" s="837">
        <v>14907718</v>
      </c>
      <c r="AE43" s="838"/>
      <c r="AF43" s="838"/>
      <c r="AG43" s="839"/>
      <c r="AH43" s="327">
        <v>50871457</v>
      </c>
      <c r="AI43" s="328"/>
      <c r="AJ43" s="328"/>
      <c r="AK43" s="529"/>
    </row>
    <row r="44" spans="1:40" ht="39" customHeight="1">
      <c r="A44" s="28"/>
      <c r="B44" s="587"/>
      <c r="C44" s="516" t="s">
        <v>78</v>
      </c>
      <c r="D44" s="319"/>
      <c r="E44" s="531">
        <v>2556</v>
      </c>
      <c r="F44" s="532"/>
      <c r="G44" s="50"/>
      <c r="H44" s="852">
        <v>297794</v>
      </c>
      <c r="I44" s="853"/>
      <c r="J44" s="853"/>
      <c r="K44" s="854"/>
      <c r="L44" s="531">
        <v>123</v>
      </c>
      <c r="M44" s="532"/>
      <c r="N44" s="50"/>
      <c r="O44" s="902">
        <v>2524</v>
      </c>
      <c r="P44" s="903"/>
      <c r="Q44" s="357">
        <v>301781</v>
      </c>
      <c r="R44" s="358"/>
      <c r="S44" s="855"/>
      <c r="T44" s="479"/>
      <c r="U44" s="850"/>
      <c r="V44" s="851"/>
      <c r="W44" s="851"/>
      <c r="X44" s="329"/>
      <c r="Y44" s="330"/>
      <c r="Z44" s="551"/>
      <c r="AA44" s="357"/>
      <c r="AB44" s="358"/>
      <c r="AC44" s="439"/>
      <c r="AD44" s="840"/>
      <c r="AE44" s="841"/>
      <c r="AF44" s="841"/>
      <c r="AG44" s="842"/>
      <c r="AH44" s="329"/>
      <c r="AI44" s="330"/>
      <c r="AJ44" s="330"/>
      <c r="AK44" s="530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570">
        <v>269</v>
      </c>
      <c r="F45" s="571"/>
      <c r="G45" s="50"/>
      <c r="H45" s="856">
        <v>292572</v>
      </c>
      <c r="I45" s="857"/>
      <c r="J45" s="857"/>
      <c r="K45" s="858"/>
      <c r="L45" s="570">
        <v>3</v>
      </c>
      <c r="M45" s="571"/>
      <c r="N45" s="50"/>
      <c r="O45" s="943">
        <v>276</v>
      </c>
      <c r="P45" s="944"/>
      <c r="Q45" s="859">
        <v>295897</v>
      </c>
      <c r="R45" s="860"/>
      <c r="S45" s="861"/>
      <c r="T45" s="479"/>
      <c r="U45" s="589" t="s">
        <v>96</v>
      </c>
      <c r="V45" s="559" t="s">
        <v>81</v>
      </c>
      <c r="W45" s="560"/>
      <c r="X45" s="929">
        <v>2317761</v>
      </c>
      <c r="Y45" s="930"/>
      <c r="Z45" s="931"/>
      <c r="AA45" s="929">
        <v>104438</v>
      </c>
      <c r="AB45" s="930"/>
      <c r="AC45" s="931"/>
      <c r="AD45" s="929">
        <v>2213962</v>
      </c>
      <c r="AE45" s="930"/>
      <c r="AF45" s="930"/>
      <c r="AG45" s="931"/>
      <c r="AH45" s="929">
        <v>4636161</v>
      </c>
      <c r="AI45" s="930"/>
      <c r="AJ45" s="930"/>
      <c r="AK45" s="938"/>
    </row>
    <row r="46" spans="1:40" ht="18.75" customHeight="1">
      <c r="A46" s="28"/>
      <c r="B46" s="587"/>
      <c r="C46" s="515" t="s">
        <v>82</v>
      </c>
      <c r="D46" s="339"/>
      <c r="E46" s="552">
        <v>73</v>
      </c>
      <c r="F46" s="553"/>
      <c r="G46" s="121"/>
      <c r="H46" s="863">
        <v>316090</v>
      </c>
      <c r="I46" s="834"/>
      <c r="J46" s="834"/>
      <c r="K46" s="864"/>
      <c r="L46" s="552">
        <v>7</v>
      </c>
      <c r="M46" s="553"/>
      <c r="N46" s="121"/>
      <c r="O46" s="900">
        <v>68</v>
      </c>
      <c r="P46" s="901"/>
      <c r="Q46" s="355">
        <v>319978</v>
      </c>
      <c r="R46" s="356"/>
      <c r="S46" s="862"/>
      <c r="T46" s="479"/>
      <c r="U46" s="590"/>
      <c r="V46" s="561"/>
      <c r="W46" s="562"/>
      <c r="X46" s="932"/>
      <c r="Y46" s="933"/>
      <c r="Z46" s="934"/>
      <c r="AA46" s="932"/>
      <c r="AB46" s="933"/>
      <c r="AC46" s="934"/>
      <c r="AD46" s="932"/>
      <c r="AE46" s="933"/>
      <c r="AF46" s="933"/>
      <c r="AG46" s="934"/>
      <c r="AH46" s="932"/>
      <c r="AI46" s="933"/>
      <c r="AJ46" s="933"/>
      <c r="AK46" s="939"/>
    </row>
    <row r="47" spans="1:40" ht="18.75" customHeight="1">
      <c r="A47" s="28"/>
      <c r="B47" s="587"/>
      <c r="C47" s="516"/>
      <c r="D47" s="319"/>
      <c r="E47" s="531"/>
      <c r="F47" s="532"/>
      <c r="G47" s="50"/>
      <c r="H47" s="852"/>
      <c r="I47" s="853"/>
      <c r="J47" s="853"/>
      <c r="K47" s="854"/>
      <c r="L47" s="531"/>
      <c r="M47" s="532"/>
      <c r="N47" s="50"/>
      <c r="O47" s="902"/>
      <c r="P47" s="903"/>
      <c r="Q47" s="357"/>
      <c r="R47" s="358"/>
      <c r="S47" s="855"/>
      <c r="T47" s="479"/>
      <c r="U47" s="590"/>
      <c r="V47" s="559" t="s">
        <v>83</v>
      </c>
      <c r="W47" s="560"/>
      <c r="X47" s="940">
        <v>0</v>
      </c>
      <c r="Y47" s="941"/>
      <c r="Z47" s="942"/>
      <c r="AA47" s="940">
        <v>0</v>
      </c>
      <c r="AB47" s="941"/>
      <c r="AC47" s="942"/>
      <c r="AD47" s="940">
        <v>65948</v>
      </c>
      <c r="AE47" s="941"/>
      <c r="AF47" s="941"/>
      <c r="AG47" s="942"/>
      <c r="AH47" s="940">
        <v>65948</v>
      </c>
      <c r="AI47" s="941"/>
      <c r="AJ47" s="941"/>
      <c r="AK47" s="947"/>
    </row>
    <row r="48" spans="1:40" ht="39" customHeight="1">
      <c r="A48" s="28"/>
      <c r="B48" s="587"/>
      <c r="C48" s="568" t="s">
        <v>84</v>
      </c>
      <c r="D48" s="569"/>
      <c r="E48" s="570">
        <v>0</v>
      </c>
      <c r="F48" s="571"/>
      <c r="G48" s="50"/>
      <c r="H48" s="856" t="s">
        <v>93</v>
      </c>
      <c r="I48" s="857"/>
      <c r="J48" s="857"/>
      <c r="K48" s="858"/>
      <c r="L48" s="570">
        <v>0</v>
      </c>
      <c r="M48" s="571"/>
      <c r="N48" s="50"/>
      <c r="O48" s="943">
        <v>0</v>
      </c>
      <c r="P48" s="944"/>
      <c r="Q48" s="859" t="s">
        <v>33</v>
      </c>
      <c r="R48" s="860"/>
      <c r="S48" s="861"/>
      <c r="T48" s="479"/>
      <c r="U48" s="590"/>
      <c r="V48" s="561"/>
      <c r="W48" s="562"/>
      <c r="X48" s="932"/>
      <c r="Y48" s="933"/>
      <c r="Z48" s="934"/>
      <c r="AA48" s="932"/>
      <c r="AB48" s="933"/>
      <c r="AC48" s="934"/>
      <c r="AD48" s="932"/>
      <c r="AE48" s="933"/>
      <c r="AF48" s="933"/>
      <c r="AG48" s="934"/>
      <c r="AH48" s="932"/>
      <c r="AI48" s="933"/>
      <c r="AJ48" s="933"/>
      <c r="AK48" s="939"/>
    </row>
    <row r="49" spans="1:40" ht="39" customHeight="1">
      <c r="A49" s="28"/>
      <c r="B49" s="588"/>
      <c r="C49" s="568" t="s">
        <v>85</v>
      </c>
      <c r="D49" s="569"/>
      <c r="E49" s="580">
        <f>E44+E46+E48</f>
        <v>2629</v>
      </c>
      <c r="F49" s="581"/>
      <c r="G49" s="50"/>
      <c r="H49" s="856">
        <v>298302</v>
      </c>
      <c r="I49" s="857"/>
      <c r="J49" s="857"/>
      <c r="K49" s="858"/>
      <c r="L49" s="580">
        <f>L44+L46+L48</f>
        <v>130</v>
      </c>
      <c r="M49" s="581"/>
      <c r="N49" s="50"/>
      <c r="O49" s="943">
        <f>O44+O46+O48</f>
        <v>2592</v>
      </c>
      <c r="P49" s="944"/>
      <c r="Q49" s="859">
        <v>302258</v>
      </c>
      <c r="R49" s="860"/>
      <c r="S49" s="861"/>
      <c r="T49" s="479"/>
      <c r="U49" s="590"/>
      <c r="V49" s="611" t="s">
        <v>86</v>
      </c>
      <c r="W49" s="612"/>
      <c r="X49" s="552">
        <v>0</v>
      </c>
      <c r="Y49" s="553"/>
      <c r="Z49" s="563"/>
      <c r="AA49" s="552">
        <v>0</v>
      </c>
      <c r="AB49" s="553"/>
      <c r="AC49" s="563"/>
      <c r="AD49" s="552">
        <v>1</v>
      </c>
      <c r="AE49" s="553"/>
      <c r="AF49" s="553"/>
      <c r="AG49" s="563"/>
      <c r="AH49" s="552">
        <v>1</v>
      </c>
      <c r="AI49" s="553"/>
      <c r="AJ49" s="553"/>
      <c r="AK49" s="554"/>
    </row>
    <row r="50" spans="1:40" ht="18.75" customHeight="1">
      <c r="A50" s="28"/>
      <c r="B50" s="348" t="s">
        <v>87</v>
      </c>
      <c r="C50" s="347"/>
      <c r="D50" s="339"/>
      <c r="E50" s="552">
        <v>161</v>
      </c>
      <c r="F50" s="553"/>
      <c r="G50" s="121"/>
      <c r="H50" s="863">
        <v>285416</v>
      </c>
      <c r="I50" s="834"/>
      <c r="J50" s="834"/>
      <c r="K50" s="864"/>
      <c r="L50" s="552">
        <v>8</v>
      </c>
      <c r="M50" s="553"/>
      <c r="N50" s="121"/>
      <c r="O50" s="900">
        <v>163</v>
      </c>
      <c r="P50" s="901"/>
      <c r="Q50" s="355">
        <v>289053</v>
      </c>
      <c r="R50" s="356"/>
      <c r="S50" s="862"/>
      <c r="T50" s="479"/>
      <c r="U50" s="591"/>
      <c r="V50" s="613"/>
      <c r="W50" s="614"/>
      <c r="X50" s="531"/>
      <c r="Y50" s="532"/>
      <c r="Z50" s="564"/>
      <c r="AA50" s="531"/>
      <c r="AB50" s="532"/>
      <c r="AC50" s="564"/>
      <c r="AD50" s="531"/>
      <c r="AE50" s="532"/>
      <c r="AF50" s="532"/>
      <c r="AG50" s="564"/>
      <c r="AH50" s="531"/>
      <c r="AI50" s="532"/>
      <c r="AJ50" s="532"/>
      <c r="AK50" s="555"/>
    </row>
    <row r="51" spans="1:40" ht="18.75" customHeight="1">
      <c r="A51" s="28"/>
      <c r="B51" s="334"/>
      <c r="C51" s="318"/>
      <c r="D51" s="319"/>
      <c r="E51" s="531"/>
      <c r="F51" s="532"/>
      <c r="G51" s="50"/>
      <c r="H51" s="852"/>
      <c r="I51" s="853"/>
      <c r="J51" s="853"/>
      <c r="K51" s="854"/>
      <c r="L51" s="531"/>
      <c r="M51" s="532"/>
      <c r="N51" s="50"/>
      <c r="O51" s="902"/>
      <c r="P51" s="903"/>
      <c r="Q51" s="357"/>
      <c r="R51" s="358"/>
      <c r="S51" s="855"/>
      <c r="T51" s="479"/>
      <c r="U51" s="846" t="s">
        <v>88</v>
      </c>
      <c r="V51" s="847"/>
      <c r="W51" s="877"/>
      <c r="X51" s="605">
        <f>X43+X45-X47+X49</f>
        <v>32606962</v>
      </c>
      <c r="Y51" s="606"/>
      <c r="Z51" s="607"/>
      <c r="AA51" s="605">
        <f>AA43+AA45-AA47+AA49</f>
        <v>5778976</v>
      </c>
      <c r="AB51" s="606"/>
      <c r="AC51" s="607"/>
      <c r="AD51" s="871">
        <f>AD43+AD45-AD47+AD49</f>
        <v>17055733</v>
      </c>
      <c r="AE51" s="872"/>
      <c r="AF51" s="872"/>
      <c r="AG51" s="873"/>
      <c r="AH51" s="605">
        <f>AH43+AH45-AH47+AH49</f>
        <v>55441671</v>
      </c>
      <c r="AI51" s="606"/>
      <c r="AJ51" s="606"/>
      <c r="AK51" s="621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626">
        <f>E49+E50</f>
        <v>2790</v>
      </c>
      <c r="F52" s="627"/>
      <c r="G52" s="102"/>
      <c r="H52" s="868">
        <v>297558</v>
      </c>
      <c r="I52" s="869"/>
      <c r="J52" s="869"/>
      <c r="K52" s="870"/>
      <c r="L52" s="626">
        <f>L49+L50</f>
        <v>138</v>
      </c>
      <c r="M52" s="627"/>
      <c r="N52" s="102"/>
      <c r="O52" s="945">
        <f>O49+O50</f>
        <v>2755</v>
      </c>
      <c r="P52" s="946"/>
      <c r="Q52" s="865">
        <v>301477</v>
      </c>
      <c r="R52" s="866"/>
      <c r="S52" s="867"/>
      <c r="T52" s="480"/>
      <c r="U52" s="878"/>
      <c r="V52" s="879"/>
      <c r="W52" s="880"/>
      <c r="X52" s="608"/>
      <c r="Y52" s="609"/>
      <c r="Z52" s="610"/>
      <c r="AA52" s="608"/>
      <c r="AB52" s="609"/>
      <c r="AC52" s="610"/>
      <c r="AD52" s="874"/>
      <c r="AE52" s="875"/>
      <c r="AF52" s="875"/>
      <c r="AG52" s="876"/>
      <c r="AH52" s="608"/>
      <c r="AI52" s="609"/>
      <c r="AJ52" s="609"/>
      <c r="AK52" s="62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9" t="s">
        <v>97</v>
      </c>
      <c r="C2" s="809"/>
      <c r="D2" s="809"/>
      <c r="E2" s="80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286" t="s">
        <v>5</v>
      </c>
      <c r="C5" s="287"/>
      <c r="D5" s="288">
        <v>198073</v>
      </c>
      <c r="E5" s="288"/>
      <c r="F5" s="288"/>
      <c r="G5" s="288"/>
      <c r="H5" s="288"/>
      <c r="I5" s="11" t="s">
        <v>6</v>
      </c>
      <c r="J5" s="320">
        <v>10.11</v>
      </c>
      <c r="K5" s="321"/>
      <c r="L5" s="321"/>
      <c r="M5" s="321"/>
      <c r="N5" s="12" t="s">
        <v>7</v>
      </c>
      <c r="O5" s="322">
        <v>19592</v>
      </c>
      <c r="P5" s="288"/>
      <c r="Q5" s="288"/>
      <c r="R5" s="288"/>
      <c r="S5" s="288"/>
      <c r="T5" s="288"/>
      <c r="U5" s="11" t="s">
        <v>6</v>
      </c>
      <c r="V5" s="322">
        <v>198073</v>
      </c>
      <c r="W5" s="288"/>
      <c r="X5" s="288"/>
      <c r="Y5" s="288"/>
      <c r="Z5" s="288"/>
      <c r="AA5" s="288"/>
      <c r="AB5" s="13" t="s">
        <v>6</v>
      </c>
      <c r="AC5" s="284" t="s">
        <v>8</v>
      </c>
      <c r="AD5" s="285"/>
      <c r="AE5" s="285"/>
      <c r="AF5" s="285"/>
      <c r="AG5" s="296">
        <v>202886</v>
      </c>
      <c r="AH5" s="296"/>
      <c r="AI5" s="296"/>
      <c r="AJ5" s="14"/>
      <c r="AK5" s="15" t="s">
        <v>6</v>
      </c>
    </row>
    <row r="6" spans="1:38" s="16" customFormat="1" ht="28.5" customHeight="1" thickBot="1">
      <c r="A6" s="10"/>
      <c r="B6" s="297" t="s">
        <v>9</v>
      </c>
      <c r="C6" s="298"/>
      <c r="D6" s="299">
        <v>175928</v>
      </c>
      <c r="E6" s="299"/>
      <c r="F6" s="299"/>
      <c r="G6" s="299"/>
      <c r="H6" s="299"/>
      <c r="I6" s="17" t="s">
        <v>6</v>
      </c>
      <c r="J6" s="300">
        <v>10.08</v>
      </c>
      <c r="K6" s="301"/>
      <c r="L6" s="301"/>
      <c r="M6" s="301"/>
      <c r="N6" s="18" t="s">
        <v>7</v>
      </c>
      <c r="O6" s="302">
        <v>17453</v>
      </c>
      <c r="P6" s="299"/>
      <c r="Q6" s="299"/>
      <c r="R6" s="299"/>
      <c r="S6" s="299"/>
      <c r="T6" s="299"/>
      <c r="U6" s="17" t="s">
        <v>6</v>
      </c>
      <c r="V6" s="302">
        <v>175928</v>
      </c>
      <c r="W6" s="299"/>
      <c r="X6" s="299"/>
      <c r="Y6" s="299"/>
      <c r="Z6" s="299"/>
      <c r="AA6" s="299"/>
      <c r="AB6" s="19" t="s">
        <v>6</v>
      </c>
      <c r="AC6" s="284" t="s">
        <v>10</v>
      </c>
      <c r="AD6" s="285"/>
      <c r="AE6" s="285"/>
      <c r="AF6" s="285"/>
      <c r="AG6" s="305">
        <v>200003</v>
      </c>
      <c r="AH6" s="305"/>
      <c r="AI6" s="30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280" t="s">
        <v>12</v>
      </c>
      <c r="H8" s="281"/>
      <c r="I8" s="281"/>
      <c r="J8" s="281"/>
      <c r="K8" s="281"/>
      <c r="L8" s="281"/>
      <c r="M8" s="282"/>
      <c r="N8" s="291" t="s">
        <v>13</v>
      </c>
      <c r="O8" s="292"/>
      <c r="P8" s="292"/>
      <c r="Q8" s="292"/>
      <c r="R8" s="293"/>
      <c r="S8" s="291" t="s">
        <v>14</v>
      </c>
      <c r="T8" s="331"/>
      <c r="U8" s="332" t="s">
        <v>15</v>
      </c>
      <c r="V8" s="281"/>
      <c r="W8" s="281"/>
      <c r="X8" s="281"/>
      <c r="Y8" s="282"/>
      <c r="Z8" s="280" t="s">
        <v>12</v>
      </c>
      <c r="AA8" s="281"/>
      <c r="AB8" s="281"/>
      <c r="AC8" s="281"/>
      <c r="AD8" s="281"/>
      <c r="AE8" s="281"/>
      <c r="AF8" s="282"/>
      <c r="AG8" s="291" t="s">
        <v>13</v>
      </c>
      <c r="AH8" s="292"/>
      <c r="AI8" s="292"/>
      <c r="AJ8" s="292"/>
      <c r="AK8" s="893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556">
        <v>108168137</v>
      </c>
      <c r="H10" s="557"/>
      <c r="I10" s="557"/>
      <c r="J10" s="557"/>
      <c r="K10" s="557"/>
      <c r="L10" s="44"/>
      <c r="M10" s="45"/>
      <c r="N10" s="306">
        <v>102273177</v>
      </c>
      <c r="O10" s="307"/>
      <c r="P10" s="307"/>
      <c r="Q10" s="307"/>
      <c r="R10" s="20"/>
      <c r="S10" s="810">
        <v>5.8</v>
      </c>
      <c r="T10" s="811"/>
      <c r="U10" s="314" t="s">
        <v>22</v>
      </c>
      <c r="V10" s="315"/>
      <c r="W10" s="315"/>
      <c r="X10" s="315"/>
      <c r="Y10" s="316"/>
      <c r="Z10" s="556">
        <v>53055272</v>
      </c>
      <c r="AA10" s="557"/>
      <c r="AB10" s="557"/>
      <c r="AC10" s="557"/>
      <c r="AD10" s="46"/>
      <c r="AE10" s="47"/>
      <c r="AF10" s="327">
        <v>50531171</v>
      </c>
      <c r="AG10" s="328"/>
      <c r="AH10" s="328"/>
      <c r="AI10" s="328"/>
      <c r="AJ10" s="46"/>
      <c r="AK10" s="48"/>
    </row>
    <row r="11" spans="1:38" ht="25.5" customHeight="1">
      <c r="A11" s="28"/>
      <c r="B11" s="334"/>
      <c r="C11" s="318"/>
      <c r="D11" s="318"/>
      <c r="E11" s="318"/>
      <c r="F11" s="319"/>
      <c r="G11" s="531"/>
      <c r="H11" s="532"/>
      <c r="I11" s="532"/>
      <c r="J11" s="532"/>
      <c r="K11" s="532"/>
      <c r="L11" s="49"/>
      <c r="M11" s="50"/>
      <c r="N11" s="308"/>
      <c r="O11" s="309"/>
      <c r="P11" s="309"/>
      <c r="Q11" s="309"/>
      <c r="R11" s="51"/>
      <c r="S11" s="812"/>
      <c r="T11" s="813"/>
      <c r="U11" s="317"/>
      <c r="V11" s="318"/>
      <c r="W11" s="318"/>
      <c r="X11" s="318"/>
      <c r="Y11" s="319"/>
      <c r="Z11" s="531"/>
      <c r="AA11" s="532"/>
      <c r="AB11" s="532"/>
      <c r="AC11" s="532"/>
      <c r="AD11" s="52"/>
      <c r="AE11" s="53"/>
      <c r="AF11" s="329"/>
      <c r="AG11" s="330"/>
      <c r="AH11" s="330"/>
      <c r="AI11" s="330"/>
      <c r="AJ11" s="52"/>
      <c r="AK11" s="54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556">
        <v>104147276</v>
      </c>
      <c r="H12" s="557"/>
      <c r="I12" s="557"/>
      <c r="J12" s="557"/>
      <c r="K12" s="557"/>
      <c r="L12" s="44"/>
      <c r="M12" s="45"/>
      <c r="N12" s="306">
        <v>98377842</v>
      </c>
      <c r="O12" s="307"/>
      <c r="P12" s="307"/>
      <c r="Q12" s="307"/>
      <c r="R12" s="20"/>
      <c r="S12" s="810">
        <v>5.9</v>
      </c>
      <c r="T12" s="811"/>
      <c r="U12" s="346" t="s">
        <v>25</v>
      </c>
      <c r="V12" s="347"/>
      <c r="W12" s="347"/>
      <c r="X12" s="347"/>
      <c r="Y12" s="339"/>
      <c r="Z12" s="556">
        <v>24736758</v>
      </c>
      <c r="AA12" s="557"/>
      <c r="AB12" s="557"/>
      <c r="AC12" s="557"/>
      <c r="AD12" s="55"/>
      <c r="AE12" s="56" t="s">
        <v>18</v>
      </c>
      <c r="AF12" s="327">
        <v>23802297</v>
      </c>
      <c r="AG12" s="328"/>
      <c r="AH12" s="328"/>
      <c r="AI12" s="328"/>
      <c r="AJ12" s="55"/>
      <c r="AK12" s="57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531"/>
      <c r="H13" s="532"/>
      <c r="I13" s="532"/>
      <c r="J13" s="532"/>
      <c r="K13" s="532"/>
      <c r="L13" s="49"/>
      <c r="M13" s="50"/>
      <c r="N13" s="308"/>
      <c r="O13" s="309"/>
      <c r="P13" s="309"/>
      <c r="Q13" s="309"/>
      <c r="R13" s="51"/>
      <c r="S13" s="812"/>
      <c r="T13" s="813"/>
      <c r="U13" s="317"/>
      <c r="V13" s="318"/>
      <c r="W13" s="318"/>
      <c r="X13" s="318"/>
      <c r="Y13" s="319"/>
      <c r="Z13" s="531"/>
      <c r="AA13" s="532"/>
      <c r="AB13" s="532"/>
      <c r="AC13" s="532"/>
      <c r="AD13" s="58"/>
      <c r="AE13" s="59"/>
      <c r="AF13" s="329"/>
      <c r="AG13" s="330"/>
      <c r="AH13" s="330"/>
      <c r="AI13" s="330"/>
      <c r="AJ13" s="58"/>
      <c r="AK13" s="60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605">
        <f>G10-G12</f>
        <v>4020861</v>
      </c>
      <c r="H14" s="606"/>
      <c r="I14" s="606"/>
      <c r="J14" s="606"/>
      <c r="K14" s="606"/>
      <c r="L14" s="44"/>
      <c r="M14" s="45"/>
      <c r="N14" s="340">
        <v>3895335</v>
      </c>
      <c r="O14" s="341"/>
      <c r="P14" s="341"/>
      <c r="Q14" s="341"/>
      <c r="R14" s="61"/>
      <c r="S14" s="810">
        <v>3.2</v>
      </c>
      <c r="T14" s="811"/>
      <c r="U14" s="346" t="s">
        <v>28</v>
      </c>
      <c r="V14" s="347"/>
      <c r="W14" s="347"/>
      <c r="X14" s="347"/>
      <c r="Y14" s="339"/>
      <c r="Z14" s="556">
        <v>56911182</v>
      </c>
      <c r="AA14" s="557"/>
      <c r="AB14" s="557"/>
      <c r="AC14" s="557"/>
      <c r="AD14" s="62"/>
      <c r="AE14" s="56" t="s">
        <v>18</v>
      </c>
      <c r="AF14" s="327">
        <v>54234488</v>
      </c>
      <c r="AG14" s="328"/>
      <c r="AH14" s="328"/>
      <c r="AI14" s="328"/>
      <c r="AJ14" s="62"/>
      <c r="AK14" s="57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814"/>
      <c r="H15" s="815"/>
      <c r="I15" s="815"/>
      <c r="J15" s="815"/>
      <c r="K15" s="815"/>
      <c r="L15" s="49"/>
      <c r="M15" s="50"/>
      <c r="N15" s="308"/>
      <c r="O15" s="309"/>
      <c r="P15" s="309"/>
      <c r="Q15" s="309"/>
      <c r="R15" s="51"/>
      <c r="S15" s="812"/>
      <c r="T15" s="813"/>
      <c r="U15" s="317"/>
      <c r="V15" s="318"/>
      <c r="W15" s="318"/>
      <c r="X15" s="318"/>
      <c r="Y15" s="319"/>
      <c r="Z15" s="531"/>
      <c r="AA15" s="532"/>
      <c r="AB15" s="532"/>
      <c r="AC15" s="532"/>
      <c r="AD15" s="58"/>
      <c r="AE15" s="59"/>
      <c r="AF15" s="329"/>
      <c r="AG15" s="330"/>
      <c r="AH15" s="330"/>
      <c r="AI15" s="330"/>
      <c r="AJ15" s="58"/>
      <c r="AK15" s="60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556">
        <v>47492</v>
      </c>
      <c r="H16" s="557"/>
      <c r="I16" s="557"/>
      <c r="J16" s="557"/>
      <c r="K16" s="557"/>
      <c r="L16" s="44"/>
      <c r="M16" s="45"/>
      <c r="N16" s="306">
        <v>41925</v>
      </c>
      <c r="O16" s="307"/>
      <c r="P16" s="307"/>
      <c r="Q16" s="307"/>
      <c r="R16" s="20"/>
      <c r="S16" s="810">
        <v>13.3</v>
      </c>
      <c r="T16" s="811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355" t="s">
        <v>33</v>
      </c>
      <c r="AG16" s="356"/>
      <c r="AH16" s="356"/>
      <c r="AI16" s="356"/>
      <c r="AJ16" s="62"/>
      <c r="AK16" s="57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531"/>
      <c r="H17" s="532"/>
      <c r="I17" s="532"/>
      <c r="J17" s="532"/>
      <c r="K17" s="532"/>
      <c r="L17" s="49"/>
      <c r="M17" s="50"/>
      <c r="N17" s="308"/>
      <c r="O17" s="309"/>
      <c r="P17" s="309"/>
      <c r="Q17" s="309"/>
      <c r="R17" s="51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357"/>
      <c r="AG17" s="358"/>
      <c r="AH17" s="358"/>
      <c r="AI17" s="358"/>
      <c r="AJ17" s="64"/>
      <c r="AK17" s="66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605">
        <f>G14-G16</f>
        <v>3973369</v>
      </c>
      <c r="H18" s="606"/>
      <c r="I18" s="606"/>
      <c r="J18" s="606"/>
      <c r="K18" s="606"/>
      <c r="L18" s="44"/>
      <c r="M18" s="45"/>
      <c r="N18" s="340">
        <v>3853410</v>
      </c>
      <c r="O18" s="341"/>
      <c r="P18" s="341"/>
      <c r="Q18" s="341"/>
      <c r="R18" s="61"/>
      <c r="S18" s="810">
        <v>3.1</v>
      </c>
      <c r="T18" s="811"/>
      <c r="U18" s="346" t="s">
        <v>37</v>
      </c>
      <c r="V18" s="347"/>
      <c r="W18" s="347"/>
      <c r="X18" s="347"/>
      <c r="Y18" s="339"/>
      <c r="Z18" s="816">
        <v>0.47</v>
      </c>
      <c r="AA18" s="817"/>
      <c r="AB18" s="817"/>
      <c r="AC18" s="817"/>
      <c r="AD18" s="817"/>
      <c r="AE18" s="818"/>
      <c r="AF18" s="367">
        <v>0.47</v>
      </c>
      <c r="AG18" s="368"/>
      <c r="AH18" s="368"/>
      <c r="AI18" s="368"/>
      <c r="AJ18" s="368"/>
      <c r="AK18" s="369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814"/>
      <c r="H19" s="815"/>
      <c r="I19" s="815"/>
      <c r="J19" s="815"/>
      <c r="K19" s="815"/>
      <c r="L19" s="49"/>
      <c r="M19" s="50"/>
      <c r="N19" s="308"/>
      <c r="O19" s="309"/>
      <c r="P19" s="309"/>
      <c r="Q19" s="309"/>
      <c r="R19" s="51"/>
      <c r="S19" s="812"/>
      <c r="T19" s="813"/>
      <c r="U19" s="317"/>
      <c r="V19" s="318"/>
      <c r="W19" s="318"/>
      <c r="X19" s="318"/>
      <c r="Y19" s="319"/>
      <c r="Z19" s="819"/>
      <c r="AA19" s="820"/>
      <c r="AB19" s="820"/>
      <c r="AC19" s="820"/>
      <c r="AD19" s="820"/>
      <c r="AE19" s="821"/>
      <c r="AF19" s="370"/>
      <c r="AG19" s="371"/>
      <c r="AH19" s="371"/>
      <c r="AI19" s="371"/>
      <c r="AJ19" s="371"/>
      <c r="AK19" s="372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556">
        <v>119959</v>
      </c>
      <c r="H20" s="557"/>
      <c r="I20" s="557"/>
      <c r="J20" s="557"/>
      <c r="K20" s="557"/>
      <c r="L20" s="44"/>
      <c r="M20" s="45"/>
      <c r="N20" s="306">
        <v>147825</v>
      </c>
      <c r="O20" s="307"/>
      <c r="P20" s="307"/>
      <c r="Q20" s="307"/>
      <c r="R20" s="20"/>
      <c r="S20" s="398"/>
      <c r="T20" s="399"/>
      <c r="U20" s="349" t="s">
        <v>40</v>
      </c>
      <c r="V20" s="350"/>
      <c r="W20" s="350"/>
      <c r="X20" s="350"/>
      <c r="Y20" s="351"/>
      <c r="Z20" s="67"/>
      <c r="AA20" s="826">
        <v>7</v>
      </c>
      <c r="AB20" s="826"/>
      <c r="AC20" s="826"/>
      <c r="AD20" s="68"/>
      <c r="AE20" s="69" t="s">
        <v>19</v>
      </c>
      <c r="AF20" s="70"/>
      <c r="AG20" s="379">
        <v>7.1</v>
      </c>
      <c r="AH20" s="379"/>
      <c r="AI20" s="379"/>
      <c r="AJ20" s="68"/>
      <c r="AK20" s="71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531"/>
      <c r="H21" s="532"/>
      <c r="I21" s="532"/>
      <c r="J21" s="532"/>
      <c r="K21" s="532"/>
      <c r="L21" s="49"/>
      <c r="M21" s="50"/>
      <c r="N21" s="308"/>
      <c r="O21" s="309"/>
      <c r="P21" s="309"/>
      <c r="Q21" s="309"/>
      <c r="R21" s="51"/>
      <c r="S21" s="824"/>
      <c r="T21" s="825"/>
      <c r="U21" s="352"/>
      <c r="V21" s="353"/>
      <c r="W21" s="353"/>
      <c r="X21" s="353"/>
      <c r="Y21" s="354"/>
      <c r="Z21" s="72"/>
      <c r="AA21" s="827"/>
      <c r="AB21" s="827"/>
      <c r="AC21" s="827"/>
      <c r="AD21" s="73"/>
      <c r="AE21" s="74"/>
      <c r="AF21" s="75"/>
      <c r="AG21" s="380"/>
      <c r="AH21" s="380"/>
      <c r="AI21" s="380"/>
      <c r="AJ21" s="73"/>
      <c r="AK21" s="76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556">
        <v>1982044</v>
      </c>
      <c r="H22" s="557"/>
      <c r="I22" s="557"/>
      <c r="J22" s="557"/>
      <c r="K22" s="557"/>
      <c r="L22" s="44"/>
      <c r="M22" s="45"/>
      <c r="N22" s="306">
        <v>526500</v>
      </c>
      <c r="O22" s="307"/>
      <c r="P22" s="307"/>
      <c r="Q22" s="307"/>
      <c r="R22" s="20"/>
      <c r="S22" s="810">
        <v>276.5</v>
      </c>
      <c r="T22" s="811"/>
      <c r="U22" s="349" t="s">
        <v>43</v>
      </c>
      <c r="V22" s="350"/>
      <c r="W22" s="350"/>
      <c r="X22" s="350"/>
      <c r="Y22" s="351"/>
      <c r="Z22" s="67"/>
      <c r="AA22" s="828">
        <v>84.3</v>
      </c>
      <c r="AB22" s="828"/>
      <c r="AC22" s="828"/>
      <c r="AD22" s="68"/>
      <c r="AE22" s="69" t="s">
        <v>19</v>
      </c>
      <c r="AF22" s="70"/>
      <c r="AG22" s="383">
        <v>84.5</v>
      </c>
      <c r="AH22" s="383"/>
      <c r="AI22" s="383"/>
      <c r="AJ22" s="68"/>
      <c r="AK22" s="71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531"/>
      <c r="H23" s="532"/>
      <c r="I23" s="532"/>
      <c r="J23" s="532"/>
      <c r="K23" s="532"/>
      <c r="L23" s="49"/>
      <c r="M23" s="50"/>
      <c r="N23" s="308"/>
      <c r="O23" s="309"/>
      <c r="P23" s="309"/>
      <c r="Q23" s="309"/>
      <c r="R23" s="51"/>
      <c r="S23" s="812"/>
      <c r="T23" s="813"/>
      <c r="U23" s="352"/>
      <c r="V23" s="353"/>
      <c r="W23" s="353"/>
      <c r="X23" s="353"/>
      <c r="Y23" s="354"/>
      <c r="Z23" s="72"/>
      <c r="AA23" s="829"/>
      <c r="AB23" s="829"/>
      <c r="AC23" s="829"/>
      <c r="AD23" s="78"/>
      <c r="AE23" s="74"/>
      <c r="AF23" s="75"/>
      <c r="AG23" s="384"/>
      <c r="AH23" s="384"/>
      <c r="AI23" s="384"/>
      <c r="AJ23" s="78"/>
      <c r="AK23" s="76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556">
        <v>0</v>
      </c>
      <c r="H24" s="557"/>
      <c r="I24" s="557"/>
      <c r="J24" s="557"/>
      <c r="K24" s="557"/>
      <c r="L24" s="44"/>
      <c r="M24" s="45"/>
      <c r="N24" s="306">
        <v>0</v>
      </c>
      <c r="O24" s="307"/>
      <c r="P24" s="307"/>
      <c r="Q24" s="307"/>
      <c r="R24" s="20"/>
      <c r="S24" s="810">
        <v>0</v>
      </c>
      <c r="T24" s="811"/>
      <c r="U24" s="349" t="s">
        <v>47</v>
      </c>
      <c r="V24" s="350"/>
      <c r="W24" s="350"/>
      <c r="X24" s="350"/>
      <c r="Y24" s="351"/>
      <c r="Z24" s="830">
        <v>12200545</v>
      </c>
      <c r="AA24" s="831"/>
      <c r="AB24" s="831"/>
      <c r="AC24" s="831"/>
      <c r="AD24" s="62"/>
      <c r="AE24" s="56" t="s">
        <v>18</v>
      </c>
      <c r="AF24" s="389">
        <v>11812236</v>
      </c>
      <c r="AG24" s="390"/>
      <c r="AH24" s="390"/>
      <c r="AI24" s="390"/>
      <c r="AJ24" s="62"/>
      <c r="AK24" s="57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531"/>
      <c r="H25" s="532"/>
      <c r="I25" s="532"/>
      <c r="J25" s="532"/>
      <c r="K25" s="532"/>
      <c r="L25" s="49"/>
      <c r="M25" s="50"/>
      <c r="N25" s="308"/>
      <c r="O25" s="309"/>
      <c r="P25" s="309"/>
      <c r="Q25" s="309"/>
      <c r="R25" s="51"/>
      <c r="S25" s="812"/>
      <c r="T25" s="813"/>
      <c r="U25" s="352"/>
      <c r="V25" s="353"/>
      <c r="W25" s="353"/>
      <c r="X25" s="353"/>
      <c r="Y25" s="354"/>
      <c r="Z25" s="832"/>
      <c r="AA25" s="833"/>
      <c r="AB25" s="833"/>
      <c r="AC25" s="833"/>
      <c r="AD25" s="58"/>
      <c r="AE25" s="59"/>
      <c r="AF25" s="391"/>
      <c r="AG25" s="392"/>
      <c r="AH25" s="392"/>
      <c r="AI25" s="392"/>
      <c r="AJ25" s="58"/>
      <c r="AK25" s="60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556">
        <v>1178660</v>
      </c>
      <c r="H26" s="557"/>
      <c r="I26" s="557"/>
      <c r="J26" s="557"/>
      <c r="K26" s="557"/>
      <c r="L26" s="44"/>
      <c r="M26" s="45"/>
      <c r="N26" s="306">
        <v>0</v>
      </c>
      <c r="O26" s="307"/>
      <c r="P26" s="307"/>
      <c r="Q26" s="307"/>
      <c r="R26" s="20"/>
      <c r="S26" s="810" t="s">
        <v>98</v>
      </c>
      <c r="T26" s="811"/>
      <c r="U26" s="349" t="s">
        <v>50</v>
      </c>
      <c r="V26" s="350"/>
      <c r="W26" s="350"/>
      <c r="X26" s="350"/>
      <c r="Y26" s="351"/>
      <c r="Z26" s="830">
        <v>4375617</v>
      </c>
      <c r="AA26" s="831"/>
      <c r="AB26" s="831"/>
      <c r="AC26" s="831"/>
      <c r="AD26" s="62"/>
      <c r="AE26" s="56" t="s">
        <v>18</v>
      </c>
      <c r="AF26" s="389">
        <v>2924456</v>
      </c>
      <c r="AG26" s="390"/>
      <c r="AH26" s="390"/>
      <c r="AI26" s="390"/>
      <c r="AJ26" s="62"/>
      <c r="AK26" s="57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531"/>
      <c r="H27" s="532"/>
      <c r="I27" s="532"/>
      <c r="J27" s="532"/>
      <c r="K27" s="532"/>
      <c r="L27" s="49"/>
      <c r="M27" s="50"/>
      <c r="N27" s="308"/>
      <c r="O27" s="309"/>
      <c r="P27" s="309"/>
      <c r="Q27" s="309"/>
      <c r="R27" s="51"/>
      <c r="S27" s="812"/>
      <c r="T27" s="813"/>
      <c r="U27" s="352"/>
      <c r="V27" s="353"/>
      <c r="W27" s="353"/>
      <c r="X27" s="353"/>
      <c r="Y27" s="354"/>
      <c r="Z27" s="832"/>
      <c r="AA27" s="833"/>
      <c r="AB27" s="833"/>
      <c r="AC27" s="833"/>
      <c r="AD27" s="79"/>
      <c r="AE27" s="80"/>
      <c r="AF27" s="391"/>
      <c r="AG27" s="392"/>
      <c r="AH27" s="392"/>
      <c r="AI27" s="392"/>
      <c r="AJ27" s="79"/>
      <c r="AK27" s="163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605">
        <f>G20+G22+G24-G26</f>
        <v>923343</v>
      </c>
      <c r="H28" s="606"/>
      <c r="I28" s="606"/>
      <c r="J28" s="606"/>
      <c r="K28" s="606"/>
      <c r="L28" s="44"/>
      <c r="M28" s="45"/>
      <c r="N28" s="340">
        <v>674325</v>
      </c>
      <c r="O28" s="341"/>
      <c r="P28" s="341"/>
      <c r="Q28" s="341"/>
      <c r="R28" s="61"/>
      <c r="S28" s="398"/>
      <c r="T28" s="39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608"/>
      <c r="H29" s="609"/>
      <c r="I29" s="609"/>
      <c r="J29" s="609"/>
      <c r="K29" s="609"/>
      <c r="L29" s="101"/>
      <c r="M29" s="102"/>
      <c r="N29" s="396"/>
      <c r="O29" s="397"/>
      <c r="P29" s="397"/>
      <c r="Q29" s="397"/>
      <c r="R29" s="81"/>
      <c r="S29" s="400"/>
      <c r="T29" s="401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419" t="s">
        <v>54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430" t="s">
        <v>12</v>
      </c>
      <c r="H33" s="428"/>
      <c r="I33" s="428"/>
      <c r="J33" s="428"/>
      <c r="K33" s="428"/>
      <c r="L33" s="428"/>
      <c r="M33" s="429"/>
      <c r="N33" s="431" t="s">
        <v>13</v>
      </c>
      <c r="O33" s="432"/>
      <c r="P33" s="432"/>
      <c r="Q33" s="432"/>
      <c r="R33" s="433"/>
      <c r="S33" s="434" t="s">
        <v>56</v>
      </c>
      <c r="T33" s="428"/>
      <c r="U33" s="428"/>
      <c r="V33" s="428"/>
      <c r="W33" s="428"/>
      <c r="X33" s="428"/>
      <c r="Y33" s="429"/>
      <c r="Z33" s="430" t="s">
        <v>12</v>
      </c>
      <c r="AA33" s="428"/>
      <c r="AB33" s="428"/>
      <c r="AC33" s="428"/>
      <c r="AD33" s="428"/>
      <c r="AE33" s="428"/>
      <c r="AF33" s="429"/>
      <c r="AG33" s="431" t="s">
        <v>13</v>
      </c>
      <c r="AH33" s="432"/>
      <c r="AI33" s="432"/>
      <c r="AJ33" s="432"/>
      <c r="AK33" s="435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834" t="s">
        <v>90</v>
      </c>
      <c r="I34" s="834"/>
      <c r="J34" s="834"/>
      <c r="K34" s="834"/>
      <c r="L34" s="44" t="s">
        <v>58</v>
      </c>
      <c r="M34" s="45"/>
      <c r="N34" s="91"/>
      <c r="O34" s="452" t="s">
        <v>46</v>
      </c>
      <c r="P34" s="452"/>
      <c r="Q34" s="452"/>
      <c r="R34" s="92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436">
        <v>-2.4</v>
      </c>
      <c r="AB34" s="436"/>
      <c r="AC34" s="436"/>
      <c r="AD34" s="68"/>
      <c r="AE34" s="69" t="s">
        <v>19</v>
      </c>
      <c r="AF34" s="68"/>
      <c r="AG34" s="440">
        <v>-1.9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820">
        <v>11.25</v>
      </c>
      <c r="J35" s="820"/>
      <c r="K35" s="51"/>
      <c r="L35" s="49" t="s">
        <v>61</v>
      </c>
      <c r="M35" s="50"/>
      <c r="N35" s="94" t="s">
        <v>60</v>
      </c>
      <c r="O35" s="835">
        <v>11.25</v>
      </c>
      <c r="P35" s="835"/>
      <c r="Q35" s="835"/>
      <c r="R35" s="95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437">
        <v>25</v>
      </c>
      <c r="AB35" s="437"/>
      <c r="AC35" s="437"/>
      <c r="AD35" s="78"/>
      <c r="AE35" s="74" t="s">
        <v>61</v>
      </c>
      <c r="AF35" s="75" t="s">
        <v>60</v>
      </c>
      <c r="AG35" s="836" t="s">
        <v>91</v>
      </c>
      <c r="AH35" s="836"/>
      <c r="AI35" s="836"/>
      <c r="AJ35" s="96" t="s">
        <v>61</v>
      </c>
      <c r="AK35" s="76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834" t="s">
        <v>90</v>
      </c>
      <c r="I36" s="834"/>
      <c r="J36" s="834"/>
      <c r="K36" s="834"/>
      <c r="L36" s="44" t="s">
        <v>58</v>
      </c>
      <c r="M36" s="45"/>
      <c r="N36" s="91"/>
      <c r="O36" s="452" t="s">
        <v>46</v>
      </c>
      <c r="P36" s="452"/>
      <c r="Q36" s="452"/>
      <c r="R36" s="92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436" t="s">
        <v>90</v>
      </c>
      <c r="AB36" s="436"/>
      <c r="AC36" s="436"/>
      <c r="AD36" s="68"/>
      <c r="AE36" s="69" t="s">
        <v>19</v>
      </c>
      <c r="AF36" s="97"/>
      <c r="AG36" s="440" t="s">
        <v>33</v>
      </c>
      <c r="AH36" s="440"/>
      <c r="AI36" s="440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843">
        <v>16.25</v>
      </c>
      <c r="J37" s="843"/>
      <c r="K37" s="81"/>
      <c r="L37" s="101" t="s">
        <v>61</v>
      </c>
      <c r="M37" s="102"/>
      <c r="N37" s="103" t="s">
        <v>60</v>
      </c>
      <c r="O37" s="450">
        <v>16.25</v>
      </c>
      <c r="P37" s="450"/>
      <c r="Q37" s="450"/>
      <c r="R37" s="104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844">
        <v>350</v>
      </c>
      <c r="AB37" s="844"/>
      <c r="AC37" s="844"/>
      <c r="AD37" s="105"/>
      <c r="AE37" s="106" t="s">
        <v>61</v>
      </c>
      <c r="AF37" s="100" t="s">
        <v>60</v>
      </c>
      <c r="AG37" s="845" t="s">
        <v>92</v>
      </c>
      <c r="AH37" s="845"/>
      <c r="AI37" s="84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</row>
    <row r="40" spans="1:40" ht="23.25" customHeight="1">
      <c r="A40" s="28"/>
      <c r="B40" s="348" t="s">
        <v>11</v>
      </c>
      <c r="C40" s="347"/>
      <c r="D40" s="339"/>
      <c r="E40" s="511" t="s">
        <v>69</v>
      </c>
      <c r="F40" s="512"/>
      <c r="G40" s="512"/>
      <c r="H40" s="512"/>
      <c r="I40" s="512"/>
      <c r="J40" s="512"/>
      <c r="K40" s="512"/>
      <c r="L40" s="512"/>
      <c r="M40" s="512"/>
      <c r="N40" s="513"/>
      <c r="O40" s="511" t="s">
        <v>10</v>
      </c>
      <c r="P40" s="512"/>
      <c r="Q40" s="512"/>
      <c r="R40" s="512"/>
      <c r="S40" s="514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846" t="s">
        <v>75</v>
      </c>
      <c r="V42" s="847"/>
      <c r="W42" s="847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848"/>
      <c r="V43" s="849"/>
      <c r="W43" s="849"/>
      <c r="X43" s="327">
        <v>10038348</v>
      </c>
      <c r="Y43" s="328"/>
      <c r="Z43" s="550"/>
      <c r="AA43" s="935">
        <v>6282857</v>
      </c>
      <c r="AB43" s="936"/>
      <c r="AC43" s="937"/>
      <c r="AD43" s="837">
        <v>29398654</v>
      </c>
      <c r="AE43" s="838"/>
      <c r="AF43" s="838"/>
      <c r="AG43" s="839"/>
      <c r="AH43" s="327">
        <v>45719859</v>
      </c>
      <c r="AI43" s="328"/>
      <c r="AJ43" s="328"/>
      <c r="AK43" s="529"/>
    </row>
    <row r="44" spans="1:40" ht="39" customHeight="1">
      <c r="A44" s="28"/>
      <c r="B44" s="587"/>
      <c r="C44" s="516" t="s">
        <v>78</v>
      </c>
      <c r="D44" s="319"/>
      <c r="E44" s="531">
        <v>1727</v>
      </c>
      <c r="F44" s="532"/>
      <c r="G44" s="50"/>
      <c r="H44" s="852">
        <v>291997</v>
      </c>
      <c r="I44" s="853"/>
      <c r="J44" s="853"/>
      <c r="K44" s="854"/>
      <c r="L44" s="531">
        <v>89</v>
      </c>
      <c r="M44" s="532"/>
      <c r="N44" s="50"/>
      <c r="O44" s="357">
        <v>1678</v>
      </c>
      <c r="P44" s="358"/>
      <c r="Q44" s="357">
        <v>295607</v>
      </c>
      <c r="R44" s="358"/>
      <c r="S44" s="855"/>
      <c r="T44" s="479"/>
      <c r="U44" s="850"/>
      <c r="V44" s="851"/>
      <c r="W44" s="851"/>
      <c r="X44" s="329"/>
      <c r="Y44" s="330"/>
      <c r="Z44" s="551"/>
      <c r="AA44" s="357"/>
      <c r="AB44" s="358"/>
      <c r="AC44" s="439"/>
      <c r="AD44" s="840"/>
      <c r="AE44" s="841"/>
      <c r="AF44" s="841"/>
      <c r="AG44" s="842"/>
      <c r="AH44" s="329"/>
      <c r="AI44" s="330"/>
      <c r="AJ44" s="330"/>
      <c r="AK44" s="530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570">
        <v>103</v>
      </c>
      <c r="F45" s="571"/>
      <c r="G45" s="50"/>
      <c r="H45" s="856">
        <v>296414</v>
      </c>
      <c r="I45" s="857"/>
      <c r="J45" s="857"/>
      <c r="K45" s="858"/>
      <c r="L45" s="570">
        <v>0</v>
      </c>
      <c r="M45" s="571"/>
      <c r="N45" s="50"/>
      <c r="O45" s="859">
        <v>105</v>
      </c>
      <c r="P45" s="860"/>
      <c r="Q45" s="859">
        <v>300702</v>
      </c>
      <c r="R45" s="860"/>
      <c r="S45" s="861"/>
      <c r="T45" s="479"/>
      <c r="U45" s="589" t="s">
        <v>80</v>
      </c>
      <c r="V45" s="559" t="s">
        <v>81</v>
      </c>
      <c r="W45" s="560"/>
      <c r="X45" s="556">
        <v>1982044</v>
      </c>
      <c r="Y45" s="557"/>
      <c r="Z45" s="594"/>
      <c r="AA45" s="556">
        <v>53283</v>
      </c>
      <c r="AB45" s="557"/>
      <c r="AC45" s="594"/>
      <c r="AD45" s="556">
        <v>4917075</v>
      </c>
      <c r="AE45" s="557"/>
      <c r="AF45" s="557"/>
      <c r="AG45" s="594"/>
      <c r="AH45" s="556">
        <f>X45+AA45+AD45</f>
        <v>6952402</v>
      </c>
      <c r="AI45" s="557"/>
      <c r="AJ45" s="557"/>
      <c r="AK45" s="558"/>
    </row>
    <row r="46" spans="1:40" ht="18.75" customHeight="1">
      <c r="A46" s="28"/>
      <c r="B46" s="587"/>
      <c r="C46" s="515" t="s">
        <v>82</v>
      </c>
      <c r="D46" s="339"/>
      <c r="E46" s="552">
        <v>61</v>
      </c>
      <c r="F46" s="553"/>
      <c r="G46" s="121"/>
      <c r="H46" s="863">
        <v>328386</v>
      </c>
      <c r="I46" s="834"/>
      <c r="J46" s="834"/>
      <c r="K46" s="864"/>
      <c r="L46" s="552">
        <v>6</v>
      </c>
      <c r="M46" s="553"/>
      <c r="N46" s="121"/>
      <c r="O46" s="355">
        <v>60</v>
      </c>
      <c r="P46" s="356"/>
      <c r="Q46" s="355">
        <v>329962</v>
      </c>
      <c r="R46" s="356"/>
      <c r="S46" s="862"/>
      <c r="T46" s="479"/>
      <c r="U46" s="590"/>
      <c r="V46" s="561"/>
      <c r="W46" s="562"/>
      <c r="X46" s="531"/>
      <c r="Y46" s="532"/>
      <c r="Z46" s="564"/>
      <c r="AA46" s="531"/>
      <c r="AB46" s="532"/>
      <c r="AC46" s="564"/>
      <c r="AD46" s="531"/>
      <c r="AE46" s="532"/>
      <c r="AF46" s="532"/>
      <c r="AG46" s="564"/>
      <c r="AH46" s="531"/>
      <c r="AI46" s="532"/>
      <c r="AJ46" s="532"/>
      <c r="AK46" s="555"/>
    </row>
    <row r="47" spans="1:40" ht="18.75" customHeight="1">
      <c r="A47" s="28"/>
      <c r="B47" s="587"/>
      <c r="C47" s="516"/>
      <c r="D47" s="319"/>
      <c r="E47" s="531"/>
      <c r="F47" s="532"/>
      <c r="G47" s="50"/>
      <c r="H47" s="852"/>
      <c r="I47" s="853"/>
      <c r="J47" s="853"/>
      <c r="K47" s="854"/>
      <c r="L47" s="531"/>
      <c r="M47" s="532"/>
      <c r="N47" s="50"/>
      <c r="O47" s="357"/>
      <c r="P47" s="358"/>
      <c r="Q47" s="357"/>
      <c r="R47" s="358"/>
      <c r="S47" s="855"/>
      <c r="T47" s="479"/>
      <c r="U47" s="590"/>
      <c r="V47" s="559" t="s">
        <v>83</v>
      </c>
      <c r="W47" s="560"/>
      <c r="X47" s="552">
        <v>1178660</v>
      </c>
      <c r="Y47" s="553"/>
      <c r="Z47" s="563"/>
      <c r="AA47" s="863">
        <v>800000</v>
      </c>
      <c r="AB47" s="834"/>
      <c r="AC47" s="864"/>
      <c r="AD47" s="552">
        <v>1798250</v>
      </c>
      <c r="AE47" s="553"/>
      <c r="AF47" s="553"/>
      <c r="AG47" s="563"/>
      <c r="AH47" s="556">
        <f>X47+AA47+AD47</f>
        <v>3776910</v>
      </c>
      <c r="AI47" s="557"/>
      <c r="AJ47" s="557"/>
      <c r="AK47" s="558"/>
    </row>
    <row r="48" spans="1:40" ht="39" customHeight="1">
      <c r="A48" s="28"/>
      <c r="B48" s="587"/>
      <c r="C48" s="568" t="s">
        <v>84</v>
      </c>
      <c r="D48" s="569"/>
      <c r="E48" s="570">
        <v>0</v>
      </c>
      <c r="F48" s="571"/>
      <c r="G48" s="50"/>
      <c r="H48" s="856" t="s">
        <v>90</v>
      </c>
      <c r="I48" s="857"/>
      <c r="J48" s="857"/>
      <c r="K48" s="858"/>
      <c r="L48" s="570">
        <v>0</v>
      </c>
      <c r="M48" s="571"/>
      <c r="N48" s="50"/>
      <c r="O48" s="859">
        <v>0</v>
      </c>
      <c r="P48" s="860"/>
      <c r="Q48" s="859" t="s">
        <v>33</v>
      </c>
      <c r="R48" s="860"/>
      <c r="S48" s="861"/>
      <c r="T48" s="479"/>
      <c r="U48" s="590"/>
      <c r="V48" s="561"/>
      <c r="W48" s="562"/>
      <c r="X48" s="531"/>
      <c r="Y48" s="532"/>
      <c r="Z48" s="564"/>
      <c r="AA48" s="852"/>
      <c r="AB48" s="853"/>
      <c r="AC48" s="854"/>
      <c r="AD48" s="531"/>
      <c r="AE48" s="532"/>
      <c r="AF48" s="532"/>
      <c r="AG48" s="564"/>
      <c r="AH48" s="531"/>
      <c r="AI48" s="532"/>
      <c r="AJ48" s="532"/>
      <c r="AK48" s="555"/>
    </row>
    <row r="49" spans="1:40" ht="39" customHeight="1">
      <c r="A49" s="28"/>
      <c r="B49" s="588"/>
      <c r="C49" s="568" t="s">
        <v>85</v>
      </c>
      <c r="D49" s="569"/>
      <c r="E49" s="580">
        <f>E44+E46+E48</f>
        <v>1788</v>
      </c>
      <c r="F49" s="581"/>
      <c r="G49" s="50"/>
      <c r="H49" s="856">
        <v>293238</v>
      </c>
      <c r="I49" s="857"/>
      <c r="J49" s="857"/>
      <c r="K49" s="858"/>
      <c r="L49" s="580">
        <f>L44+L46+L48</f>
        <v>95</v>
      </c>
      <c r="M49" s="581"/>
      <c r="N49" s="50"/>
      <c r="O49" s="859">
        <f>O44+O46+O48</f>
        <v>1738</v>
      </c>
      <c r="P49" s="860"/>
      <c r="Q49" s="859">
        <v>296793</v>
      </c>
      <c r="R49" s="860"/>
      <c r="S49" s="861"/>
      <c r="T49" s="479"/>
      <c r="U49" s="590"/>
      <c r="V49" s="611" t="s">
        <v>86</v>
      </c>
      <c r="W49" s="612"/>
      <c r="X49" s="940">
        <v>0</v>
      </c>
      <c r="Y49" s="941"/>
      <c r="Z49" s="942"/>
      <c r="AA49" s="940">
        <v>0</v>
      </c>
      <c r="AB49" s="941"/>
      <c r="AC49" s="942"/>
      <c r="AD49" s="940">
        <v>0</v>
      </c>
      <c r="AE49" s="941"/>
      <c r="AF49" s="941"/>
      <c r="AG49" s="942"/>
      <c r="AH49" s="929">
        <f>X49+AA49+AD49</f>
        <v>0</v>
      </c>
      <c r="AI49" s="930"/>
      <c r="AJ49" s="930"/>
      <c r="AK49" s="938"/>
    </row>
    <row r="50" spans="1:40" ht="18.75" customHeight="1">
      <c r="A50" s="28"/>
      <c r="B50" s="348" t="s">
        <v>87</v>
      </c>
      <c r="C50" s="347"/>
      <c r="D50" s="339"/>
      <c r="E50" s="552">
        <v>101</v>
      </c>
      <c r="F50" s="553"/>
      <c r="G50" s="121"/>
      <c r="H50" s="863">
        <v>283311</v>
      </c>
      <c r="I50" s="834"/>
      <c r="J50" s="834"/>
      <c r="K50" s="864"/>
      <c r="L50" s="552">
        <v>5</v>
      </c>
      <c r="M50" s="553"/>
      <c r="N50" s="121"/>
      <c r="O50" s="355">
        <v>99</v>
      </c>
      <c r="P50" s="356"/>
      <c r="Q50" s="355">
        <v>285143</v>
      </c>
      <c r="R50" s="356"/>
      <c r="S50" s="862"/>
      <c r="T50" s="479"/>
      <c r="U50" s="591"/>
      <c r="V50" s="613"/>
      <c r="W50" s="614"/>
      <c r="X50" s="932"/>
      <c r="Y50" s="933"/>
      <c r="Z50" s="934"/>
      <c r="AA50" s="932"/>
      <c r="AB50" s="933"/>
      <c r="AC50" s="934"/>
      <c r="AD50" s="932"/>
      <c r="AE50" s="933"/>
      <c r="AF50" s="933"/>
      <c r="AG50" s="934"/>
      <c r="AH50" s="932"/>
      <c r="AI50" s="933"/>
      <c r="AJ50" s="933"/>
      <c r="AK50" s="939"/>
    </row>
    <row r="51" spans="1:40" ht="18.75" customHeight="1">
      <c r="A51" s="28"/>
      <c r="B51" s="334"/>
      <c r="C51" s="318"/>
      <c r="D51" s="319"/>
      <c r="E51" s="531"/>
      <c r="F51" s="532"/>
      <c r="G51" s="50"/>
      <c r="H51" s="852"/>
      <c r="I51" s="853"/>
      <c r="J51" s="853"/>
      <c r="K51" s="854"/>
      <c r="L51" s="531"/>
      <c r="M51" s="532"/>
      <c r="N51" s="50"/>
      <c r="O51" s="357"/>
      <c r="P51" s="358"/>
      <c r="Q51" s="357"/>
      <c r="R51" s="358"/>
      <c r="S51" s="855"/>
      <c r="T51" s="479"/>
      <c r="U51" s="846" t="s">
        <v>88</v>
      </c>
      <c r="V51" s="847"/>
      <c r="W51" s="877"/>
      <c r="X51" s="948">
        <f>X43+X45-X47+X49</f>
        <v>10841732</v>
      </c>
      <c r="Y51" s="949"/>
      <c r="Z51" s="950"/>
      <c r="AA51" s="948">
        <f>AA43+AA45-AA47+AA49</f>
        <v>5536140</v>
      </c>
      <c r="AB51" s="949"/>
      <c r="AC51" s="950"/>
      <c r="AD51" s="954">
        <f>AD43+AD45-AD47+AD49</f>
        <v>32517479</v>
      </c>
      <c r="AE51" s="955"/>
      <c r="AF51" s="955"/>
      <c r="AG51" s="956"/>
      <c r="AH51" s="948">
        <f>AH43+AH45-AH47+AH49</f>
        <v>48895351</v>
      </c>
      <c r="AI51" s="949"/>
      <c r="AJ51" s="949"/>
      <c r="AK51" s="960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626">
        <f>E49+E50</f>
        <v>1889</v>
      </c>
      <c r="F52" s="627"/>
      <c r="G52" s="102"/>
      <c r="H52" s="868">
        <v>292707</v>
      </c>
      <c r="I52" s="869"/>
      <c r="J52" s="869"/>
      <c r="K52" s="870"/>
      <c r="L52" s="626">
        <f>L49+L50</f>
        <v>100</v>
      </c>
      <c r="M52" s="627"/>
      <c r="N52" s="102"/>
      <c r="O52" s="865">
        <f>O49+O50</f>
        <v>1837</v>
      </c>
      <c r="P52" s="866"/>
      <c r="Q52" s="865">
        <v>296165</v>
      </c>
      <c r="R52" s="866"/>
      <c r="S52" s="867"/>
      <c r="T52" s="480"/>
      <c r="U52" s="878"/>
      <c r="V52" s="879"/>
      <c r="W52" s="880"/>
      <c r="X52" s="951"/>
      <c r="Y52" s="952"/>
      <c r="Z52" s="953"/>
      <c r="AA52" s="951"/>
      <c r="AB52" s="952"/>
      <c r="AC52" s="953"/>
      <c r="AD52" s="957"/>
      <c r="AE52" s="958"/>
      <c r="AF52" s="958"/>
      <c r="AG52" s="959"/>
      <c r="AH52" s="951"/>
      <c r="AI52" s="952"/>
      <c r="AJ52" s="952"/>
      <c r="AK52" s="96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9" t="s">
        <v>99</v>
      </c>
      <c r="C2" s="809"/>
      <c r="D2" s="809"/>
      <c r="E2" s="80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881" t="s">
        <v>5</v>
      </c>
      <c r="C5" s="882"/>
      <c r="D5" s="883">
        <v>563997</v>
      </c>
      <c r="E5" s="883"/>
      <c r="F5" s="883"/>
      <c r="G5" s="883"/>
      <c r="H5" s="883"/>
      <c r="I5" s="147" t="s">
        <v>6</v>
      </c>
      <c r="J5" s="884">
        <v>34.06</v>
      </c>
      <c r="K5" s="885"/>
      <c r="L5" s="885"/>
      <c r="M5" s="885"/>
      <c r="N5" s="148" t="s">
        <v>7</v>
      </c>
      <c r="O5" s="886">
        <v>16559</v>
      </c>
      <c r="P5" s="883"/>
      <c r="Q5" s="883"/>
      <c r="R5" s="883"/>
      <c r="S5" s="883"/>
      <c r="T5" s="883"/>
      <c r="U5" s="147" t="s">
        <v>6</v>
      </c>
      <c r="V5" s="886">
        <v>563997</v>
      </c>
      <c r="W5" s="883"/>
      <c r="X5" s="883"/>
      <c r="Y5" s="883"/>
      <c r="Z5" s="883"/>
      <c r="AA5" s="883"/>
      <c r="AB5" s="149" t="s">
        <v>6</v>
      </c>
      <c r="AC5" s="284" t="s">
        <v>8</v>
      </c>
      <c r="AD5" s="285"/>
      <c r="AE5" s="285"/>
      <c r="AF5" s="285"/>
      <c r="AG5" s="296">
        <v>576093</v>
      </c>
      <c r="AH5" s="296"/>
      <c r="AI5" s="296"/>
      <c r="AJ5" s="14"/>
      <c r="AK5" s="15" t="s">
        <v>6</v>
      </c>
    </row>
    <row r="6" spans="1:38" s="16" customFormat="1" ht="28.5" customHeight="1" thickBot="1">
      <c r="A6" s="10"/>
      <c r="B6" s="887" t="s">
        <v>9</v>
      </c>
      <c r="C6" s="888"/>
      <c r="D6" s="889">
        <v>549569</v>
      </c>
      <c r="E6" s="889"/>
      <c r="F6" s="889"/>
      <c r="G6" s="889"/>
      <c r="H6" s="889"/>
      <c r="I6" s="150" t="s">
        <v>6</v>
      </c>
      <c r="J6" s="890">
        <v>34.020000000000003</v>
      </c>
      <c r="K6" s="891"/>
      <c r="L6" s="891"/>
      <c r="M6" s="891"/>
      <c r="N6" s="151" t="s">
        <v>7</v>
      </c>
      <c r="O6" s="892">
        <v>16154</v>
      </c>
      <c r="P6" s="889"/>
      <c r="Q6" s="889"/>
      <c r="R6" s="889"/>
      <c r="S6" s="889"/>
      <c r="T6" s="889"/>
      <c r="U6" s="150" t="s">
        <v>6</v>
      </c>
      <c r="V6" s="892">
        <v>549569</v>
      </c>
      <c r="W6" s="889"/>
      <c r="X6" s="889"/>
      <c r="Y6" s="889"/>
      <c r="Z6" s="889"/>
      <c r="AA6" s="889"/>
      <c r="AB6" s="152" t="s">
        <v>6</v>
      </c>
      <c r="AC6" s="284" t="s">
        <v>10</v>
      </c>
      <c r="AD6" s="285"/>
      <c r="AE6" s="285"/>
      <c r="AF6" s="285"/>
      <c r="AG6" s="305">
        <v>571512</v>
      </c>
      <c r="AH6" s="305"/>
      <c r="AI6" s="30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280" t="s">
        <v>12</v>
      </c>
      <c r="H8" s="281"/>
      <c r="I8" s="281"/>
      <c r="J8" s="281"/>
      <c r="K8" s="281"/>
      <c r="L8" s="281"/>
      <c r="M8" s="282"/>
      <c r="N8" s="291" t="s">
        <v>13</v>
      </c>
      <c r="O8" s="292"/>
      <c r="P8" s="292"/>
      <c r="Q8" s="292"/>
      <c r="R8" s="293"/>
      <c r="S8" s="291" t="s">
        <v>14</v>
      </c>
      <c r="T8" s="331"/>
      <c r="U8" s="332" t="s">
        <v>15</v>
      </c>
      <c r="V8" s="281"/>
      <c r="W8" s="281"/>
      <c r="X8" s="281"/>
      <c r="Y8" s="282"/>
      <c r="Z8" s="280" t="s">
        <v>12</v>
      </c>
      <c r="AA8" s="281"/>
      <c r="AB8" s="281"/>
      <c r="AC8" s="281"/>
      <c r="AD8" s="281"/>
      <c r="AE8" s="281"/>
      <c r="AF8" s="282"/>
      <c r="AG8" s="291" t="s">
        <v>13</v>
      </c>
      <c r="AH8" s="292"/>
      <c r="AI8" s="292"/>
      <c r="AJ8" s="292"/>
      <c r="AK8" s="29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556">
        <v>205368165</v>
      </c>
      <c r="H10" s="557"/>
      <c r="I10" s="557"/>
      <c r="J10" s="557"/>
      <c r="K10" s="557"/>
      <c r="L10" s="44"/>
      <c r="M10" s="45"/>
      <c r="N10" s="306">
        <v>195660277</v>
      </c>
      <c r="O10" s="307"/>
      <c r="P10" s="307"/>
      <c r="Q10" s="307"/>
      <c r="R10" s="20"/>
      <c r="S10" s="810">
        <f>IF(N10=0,IF(G10&gt;0,"皆増",0),IF(G10=0,"皆減",ROUND((G10-N10)/N10*100,1)))</f>
        <v>5</v>
      </c>
      <c r="T10" s="811"/>
      <c r="U10" s="314" t="s">
        <v>22</v>
      </c>
      <c r="V10" s="315"/>
      <c r="W10" s="315"/>
      <c r="X10" s="315"/>
      <c r="Y10" s="316"/>
      <c r="Z10" s="556">
        <v>116034743</v>
      </c>
      <c r="AA10" s="557"/>
      <c r="AB10" s="557"/>
      <c r="AC10" s="557"/>
      <c r="AD10" s="46"/>
      <c r="AE10" s="47"/>
      <c r="AF10" s="894">
        <v>109992598</v>
      </c>
      <c r="AG10" s="895"/>
      <c r="AH10" s="895"/>
      <c r="AI10" s="895"/>
      <c r="AJ10" s="127"/>
      <c r="AK10" s="164"/>
    </row>
    <row r="11" spans="1:38" ht="25.5" customHeight="1">
      <c r="A11" s="28"/>
      <c r="B11" s="334"/>
      <c r="C11" s="318"/>
      <c r="D11" s="318"/>
      <c r="E11" s="318"/>
      <c r="F11" s="319"/>
      <c r="G11" s="531"/>
      <c r="H11" s="532"/>
      <c r="I11" s="532"/>
      <c r="J11" s="532"/>
      <c r="K11" s="532"/>
      <c r="L11" s="49"/>
      <c r="M11" s="50"/>
      <c r="N11" s="308"/>
      <c r="O11" s="309"/>
      <c r="P11" s="309"/>
      <c r="Q11" s="309"/>
      <c r="R11" s="51"/>
      <c r="S11" s="812"/>
      <c r="T11" s="813"/>
      <c r="U11" s="317"/>
      <c r="V11" s="318"/>
      <c r="W11" s="318"/>
      <c r="X11" s="318"/>
      <c r="Y11" s="319"/>
      <c r="Z11" s="531"/>
      <c r="AA11" s="532"/>
      <c r="AB11" s="532"/>
      <c r="AC11" s="532"/>
      <c r="AD11" s="52"/>
      <c r="AE11" s="53"/>
      <c r="AF11" s="896"/>
      <c r="AG11" s="897"/>
      <c r="AH11" s="897"/>
      <c r="AI11" s="897"/>
      <c r="AJ11" s="129"/>
      <c r="AK11" s="165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556">
        <v>198137078</v>
      </c>
      <c r="H12" s="557"/>
      <c r="I12" s="557"/>
      <c r="J12" s="557"/>
      <c r="K12" s="557"/>
      <c r="L12" s="44"/>
      <c r="M12" s="45"/>
      <c r="N12" s="306">
        <v>187521247</v>
      </c>
      <c r="O12" s="307"/>
      <c r="P12" s="307"/>
      <c r="Q12" s="307"/>
      <c r="R12" s="20"/>
      <c r="S12" s="810">
        <f>IF(N12=0,IF(G12&gt;0,"皆増",0),IF(G12=0,"皆減",ROUND((G12-N12)/N12*100,1)))</f>
        <v>5.7</v>
      </c>
      <c r="T12" s="811"/>
      <c r="U12" s="346" t="s">
        <v>25</v>
      </c>
      <c r="V12" s="347"/>
      <c r="W12" s="347"/>
      <c r="X12" s="347"/>
      <c r="Y12" s="339"/>
      <c r="Z12" s="556">
        <v>69069455</v>
      </c>
      <c r="AA12" s="557"/>
      <c r="AB12" s="557"/>
      <c r="AC12" s="557"/>
      <c r="AD12" s="55"/>
      <c r="AE12" s="56" t="s">
        <v>18</v>
      </c>
      <c r="AF12" s="894">
        <v>67091966</v>
      </c>
      <c r="AG12" s="895"/>
      <c r="AH12" s="895"/>
      <c r="AI12" s="895"/>
      <c r="AJ12" s="131"/>
      <c r="AK12" s="166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531"/>
      <c r="H13" s="532"/>
      <c r="I13" s="532"/>
      <c r="J13" s="532"/>
      <c r="K13" s="532"/>
      <c r="L13" s="49"/>
      <c r="M13" s="50"/>
      <c r="N13" s="308"/>
      <c r="O13" s="309"/>
      <c r="P13" s="309"/>
      <c r="Q13" s="309"/>
      <c r="R13" s="51"/>
      <c r="S13" s="812"/>
      <c r="T13" s="813"/>
      <c r="U13" s="317"/>
      <c r="V13" s="318"/>
      <c r="W13" s="318"/>
      <c r="X13" s="318"/>
      <c r="Y13" s="319"/>
      <c r="Z13" s="531"/>
      <c r="AA13" s="532"/>
      <c r="AB13" s="532"/>
      <c r="AC13" s="532"/>
      <c r="AD13" s="58"/>
      <c r="AE13" s="59"/>
      <c r="AF13" s="896"/>
      <c r="AG13" s="897"/>
      <c r="AH13" s="897"/>
      <c r="AI13" s="897"/>
      <c r="AJ13" s="133"/>
      <c r="AK13" s="167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605">
        <f>G10-G12</f>
        <v>7231087</v>
      </c>
      <c r="H14" s="606"/>
      <c r="I14" s="606"/>
      <c r="J14" s="606"/>
      <c r="K14" s="606"/>
      <c r="L14" s="44"/>
      <c r="M14" s="45"/>
      <c r="N14" s="340">
        <v>8139030</v>
      </c>
      <c r="O14" s="341"/>
      <c r="P14" s="341"/>
      <c r="Q14" s="341"/>
      <c r="R14" s="61"/>
      <c r="S14" s="810">
        <f>IF(N14=0,IF(G14&gt;0,"皆増",0),IF(G14=0,"皆減",ROUND((G14-N14)/N14*100,1)))</f>
        <v>-11.2</v>
      </c>
      <c r="T14" s="811"/>
      <c r="U14" s="346" t="s">
        <v>28</v>
      </c>
      <c r="V14" s="347"/>
      <c r="W14" s="347"/>
      <c r="X14" s="347"/>
      <c r="Y14" s="339"/>
      <c r="Z14" s="556">
        <v>127665262</v>
      </c>
      <c r="AA14" s="557"/>
      <c r="AB14" s="557"/>
      <c r="AC14" s="557"/>
      <c r="AD14" s="62"/>
      <c r="AE14" s="56" t="s">
        <v>18</v>
      </c>
      <c r="AF14" s="894">
        <v>121218340</v>
      </c>
      <c r="AG14" s="895"/>
      <c r="AH14" s="895"/>
      <c r="AI14" s="895"/>
      <c r="AJ14" s="135"/>
      <c r="AK14" s="166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814"/>
      <c r="H15" s="815"/>
      <c r="I15" s="815"/>
      <c r="J15" s="815"/>
      <c r="K15" s="815"/>
      <c r="L15" s="49"/>
      <c r="M15" s="50"/>
      <c r="N15" s="308"/>
      <c r="O15" s="309"/>
      <c r="P15" s="309"/>
      <c r="Q15" s="309"/>
      <c r="R15" s="51"/>
      <c r="S15" s="812"/>
      <c r="T15" s="813"/>
      <c r="U15" s="317"/>
      <c r="V15" s="318"/>
      <c r="W15" s="318"/>
      <c r="X15" s="318"/>
      <c r="Y15" s="319"/>
      <c r="Z15" s="531"/>
      <c r="AA15" s="532"/>
      <c r="AB15" s="532"/>
      <c r="AC15" s="532"/>
      <c r="AD15" s="58"/>
      <c r="AE15" s="59"/>
      <c r="AF15" s="896"/>
      <c r="AG15" s="897"/>
      <c r="AH15" s="897"/>
      <c r="AI15" s="897"/>
      <c r="AJ15" s="133"/>
      <c r="AK15" s="167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556">
        <v>472455</v>
      </c>
      <c r="H16" s="557"/>
      <c r="I16" s="557"/>
      <c r="J16" s="557"/>
      <c r="K16" s="557"/>
      <c r="L16" s="44"/>
      <c r="M16" s="45"/>
      <c r="N16" s="306">
        <v>504422</v>
      </c>
      <c r="O16" s="307"/>
      <c r="P16" s="307"/>
      <c r="Q16" s="307"/>
      <c r="R16" s="20"/>
      <c r="S16" s="810">
        <f>IF(N16=0,IF(G16&gt;0,"皆増",0),IF(G16=0,"皆減",ROUND((G16-N16)/N16*100,1)))</f>
        <v>-6.3</v>
      </c>
      <c r="T16" s="811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900" t="s">
        <v>33</v>
      </c>
      <c r="AG16" s="901"/>
      <c r="AH16" s="901"/>
      <c r="AI16" s="901"/>
      <c r="AJ16" s="135"/>
      <c r="AK16" s="166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531"/>
      <c r="H17" s="532"/>
      <c r="I17" s="532"/>
      <c r="J17" s="532"/>
      <c r="K17" s="532"/>
      <c r="L17" s="49"/>
      <c r="M17" s="50"/>
      <c r="N17" s="308"/>
      <c r="O17" s="309"/>
      <c r="P17" s="309"/>
      <c r="Q17" s="309"/>
      <c r="R17" s="51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902"/>
      <c r="AG17" s="903"/>
      <c r="AH17" s="903"/>
      <c r="AI17" s="903"/>
      <c r="AJ17" s="136"/>
      <c r="AK17" s="168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605">
        <f>G14-G16</f>
        <v>6758632</v>
      </c>
      <c r="H18" s="606"/>
      <c r="I18" s="606"/>
      <c r="J18" s="606"/>
      <c r="K18" s="606"/>
      <c r="L18" s="44"/>
      <c r="M18" s="45"/>
      <c r="N18" s="340">
        <v>7634608</v>
      </c>
      <c r="O18" s="341"/>
      <c r="P18" s="341"/>
      <c r="Q18" s="341"/>
      <c r="R18" s="61"/>
      <c r="S18" s="810">
        <f>IF(N18=0,IF(G18&gt;0,"皆増",0),IF(G18=0,"皆減",ROUND((G18-N18)/N18*100,1)))</f>
        <v>-11.5</v>
      </c>
      <c r="T18" s="811"/>
      <c r="U18" s="346" t="s">
        <v>37</v>
      </c>
      <c r="V18" s="347"/>
      <c r="W18" s="347"/>
      <c r="X18" s="347"/>
      <c r="Y18" s="339"/>
      <c r="Z18" s="816">
        <v>0.61</v>
      </c>
      <c r="AA18" s="817"/>
      <c r="AB18" s="817"/>
      <c r="AC18" s="817"/>
      <c r="AD18" s="817"/>
      <c r="AE18" s="818"/>
      <c r="AF18" s="904">
        <v>0.63</v>
      </c>
      <c r="AG18" s="905"/>
      <c r="AH18" s="905"/>
      <c r="AI18" s="905"/>
      <c r="AJ18" s="905"/>
      <c r="AK18" s="962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814"/>
      <c r="H19" s="815"/>
      <c r="I19" s="815"/>
      <c r="J19" s="815"/>
      <c r="K19" s="815"/>
      <c r="L19" s="49"/>
      <c r="M19" s="50"/>
      <c r="N19" s="308"/>
      <c r="O19" s="309"/>
      <c r="P19" s="309"/>
      <c r="Q19" s="309"/>
      <c r="R19" s="51"/>
      <c r="S19" s="812"/>
      <c r="T19" s="813"/>
      <c r="U19" s="317"/>
      <c r="V19" s="318"/>
      <c r="W19" s="318"/>
      <c r="X19" s="318"/>
      <c r="Y19" s="319"/>
      <c r="Z19" s="819"/>
      <c r="AA19" s="820"/>
      <c r="AB19" s="820"/>
      <c r="AC19" s="820"/>
      <c r="AD19" s="820"/>
      <c r="AE19" s="821"/>
      <c r="AF19" s="907"/>
      <c r="AG19" s="908"/>
      <c r="AH19" s="908"/>
      <c r="AI19" s="908"/>
      <c r="AJ19" s="908"/>
      <c r="AK19" s="963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556">
        <v>-875976</v>
      </c>
      <c r="H20" s="557"/>
      <c r="I20" s="557"/>
      <c r="J20" s="557"/>
      <c r="K20" s="557"/>
      <c r="L20" s="44"/>
      <c r="M20" s="45"/>
      <c r="N20" s="306">
        <v>-1147091</v>
      </c>
      <c r="O20" s="307"/>
      <c r="P20" s="307"/>
      <c r="Q20" s="307"/>
      <c r="R20" s="20"/>
      <c r="S20" s="918"/>
      <c r="T20" s="919"/>
      <c r="U20" s="349" t="s">
        <v>40</v>
      </c>
      <c r="V20" s="350"/>
      <c r="W20" s="350"/>
      <c r="X20" s="350"/>
      <c r="Y20" s="351"/>
      <c r="Z20" s="67"/>
      <c r="AA20" s="826">
        <v>5.3</v>
      </c>
      <c r="AB20" s="826"/>
      <c r="AC20" s="826"/>
      <c r="AD20" s="68"/>
      <c r="AE20" s="69" t="s">
        <v>19</v>
      </c>
      <c r="AF20" s="138"/>
      <c r="AG20" s="910">
        <v>6.3</v>
      </c>
      <c r="AH20" s="910"/>
      <c r="AI20" s="910"/>
      <c r="AJ20" s="139"/>
      <c r="AK20" s="169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531"/>
      <c r="H21" s="532"/>
      <c r="I21" s="532"/>
      <c r="J21" s="532"/>
      <c r="K21" s="532"/>
      <c r="L21" s="49"/>
      <c r="M21" s="50"/>
      <c r="N21" s="308"/>
      <c r="O21" s="309"/>
      <c r="P21" s="309"/>
      <c r="Q21" s="309"/>
      <c r="R21" s="51"/>
      <c r="S21" s="920"/>
      <c r="T21" s="921"/>
      <c r="U21" s="352"/>
      <c r="V21" s="353"/>
      <c r="W21" s="353"/>
      <c r="X21" s="353"/>
      <c r="Y21" s="354"/>
      <c r="Z21" s="72"/>
      <c r="AA21" s="827"/>
      <c r="AB21" s="827"/>
      <c r="AC21" s="827"/>
      <c r="AD21" s="73"/>
      <c r="AE21" s="74"/>
      <c r="AF21" s="141"/>
      <c r="AG21" s="911"/>
      <c r="AH21" s="911"/>
      <c r="AI21" s="911"/>
      <c r="AJ21" s="142"/>
      <c r="AK21" s="170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556">
        <v>5756680</v>
      </c>
      <c r="H22" s="557"/>
      <c r="I22" s="557"/>
      <c r="J22" s="557"/>
      <c r="K22" s="557"/>
      <c r="L22" s="44"/>
      <c r="M22" s="45"/>
      <c r="N22" s="306">
        <v>8317328</v>
      </c>
      <c r="O22" s="307"/>
      <c r="P22" s="307"/>
      <c r="Q22" s="307"/>
      <c r="R22" s="20"/>
      <c r="S22" s="810">
        <f>IF(N22=0,IF(G22&gt;0,"皆増",0),IF(G22=0,"皆減",ROUND((G22-N22)/N22*100,1)))</f>
        <v>-30.8</v>
      </c>
      <c r="T22" s="811"/>
      <c r="U22" s="349" t="s">
        <v>43</v>
      </c>
      <c r="V22" s="350"/>
      <c r="W22" s="350"/>
      <c r="X22" s="350"/>
      <c r="Y22" s="351"/>
      <c r="Z22" s="67"/>
      <c r="AA22" s="828">
        <v>82.1</v>
      </c>
      <c r="AB22" s="828"/>
      <c r="AC22" s="828"/>
      <c r="AD22" s="68"/>
      <c r="AE22" s="69" t="s">
        <v>19</v>
      </c>
      <c r="AF22" s="138"/>
      <c r="AG22" s="912">
        <v>81.7</v>
      </c>
      <c r="AH22" s="912"/>
      <c r="AI22" s="912"/>
      <c r="AJ22" s="139"/>
      <c r="AK22" s="169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531"/>
      <c r="H23" s="532"/>
      <c r="I23" s="532"/>
      <c r="J23" s="532"/>
      <c r="K23" s="532"/>
      <c r="L23" s="49"/>
      <c r="M23" s="50"/>
      <c r="N23" s="308"/>
      <c r="O23" s="309"/>
      <c r="P23" s="309"/>
      <c r="Q23" s="309"/>
      <c r="R23" s="51"/>
      <c r="S23" s="812"/>
      <c r="T23" s="813"/>
      <c r="U23" s="352"/>
      <c r="V23" s="353"/>
      <c r="W23" s="353"/>
      <c r="X23" s="353"/>
      <c r="Y23" s="354"/>
      <c r="Z23" s="72"/>
      <c r="AA23" s="829"/>
      <c r="AB23" s="829"/>
      <c r="AC23" s="829"/>
      <c r="AD23" s="78"/>
      <c r="AE23" s="74"/>
      <c r="AF23" s="141"/>
      <c r="AG23" s="913"/>
      <c r="AH23" s="913"/>
      <c r="AI23" s="913"/>
      <c r="AJ23" s="144"/>
      <c r="AK23" s="170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556">
        <v>0</v>
      </c>
      <c r="H24" s="557"/>
      <c r="I24" s="557"/>
      <c r="J24" s="557"/>
      <c r="K24" s="557"/>
      <c r="L24" s="44"/>
      <c r="M24" s="45"/>
      <c r="N24" s="306">
        <v>0</v>
      </c>
      <c r="O24" s="307"/>
      <c r="P24" s="307"/>
      <c r="Q24" s="307"/>
      <c r="R24" s="20"/>
      <c r="S24" s="810" t="s">
        <v>90</v>
      </c>
      <c r="T24" s="811"/>
      <c r="U24" s="349" t="s">
        <v>47</v>
      </c>
      <c r="V24" s="350"/>
      <c r="W24" s="350"/>
      <c r="X24" s="350"/>
      <c r="Y24" s="351"/>
      <c r="Z24" s="830">
        <v>33351016</v>
      </c>
      <c r="AA24" s="831"/>
      <c r="AB24" s="831"/>
      <c r="AC24" s="831"/>
      <c r="AD24" s="62"/>
      <c r="AE24" s="56" t="s">
        <v>18</v>
      </c>
      <c r="AF24" s="914">
        <v>30593974</v>
      </c>
      <c r="AG24" s="915"/>
      <c r="AH24" s="915"/>
      <c r="AI24" s="915"/>
      <c r="AJ24" s="135"/>
      <c r="AK24" s="166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531"/>
      <c r="H25" s="532"/>
      <c r="I25" s="532"/>
      <c r="J25" s="532"/>
      <c r="K25" s="532"/>
      <c r="L25" s="49"/>
      <c r="M25" s="50"/>
      <c r="N25" s="308"/>
      <c r="O25" s="309"/>
      <c r="P25" s="309"/>
      <c r="Q25" s="309"/>
      <c r="R25" s="51"/>
      <c r="S25" s="812"/>
      <c r="T25" s="813"/>
      <c r="U25" s="352"/>
      <c r="V25" s="353"/>
      <c r="W25" s="353"/>
      <c r="X25" s="353"/>
      <c r="Y25" s="354"/>
      <c r="Z25" s="832"/>
      <c r="AA25" s="833"/>
      <c r="AB25" s="833"/>
      <c r="AC25" s="833"/>
      <c r="AD25" s="58"/>
      <c r="AE25" s="59"/>
      <c r="AF25" s="916"/>
      <c r="AG25" s="917"/>
      <c r="AH25" s="917"/>
      <c r="AI25" s="917"/>
      <c r="AJ25" s="133"/>
      <c r="AK25" s="167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556">
        <v>2451438</v>
      </c>
      <c r="H26" s="557"/>
      <c r="I26" s="557"/>
      <c r="J26" s="557"/>
      <c r="K26" s="557"/>
      <c r="L26" s="44"/>
      <c r="M26" s="45"/>
      <c r="N26" s="306">
        <v>2400000</v>
      </c>
      <c r="O26" s="307"/>
      <c r="P26" s="307"/>
      <c r="Q26" s="307"/>
      <c r="R26" s="20"/>
      <c r="S26" s="810">
        <f>IF(N26=0,IF(G26&gt;0,"皆増",0),IF(G26=0,"皆減",ROUND((G26-N26)/N26*100,1)))</f>
        <v>2.1</v>
      </c>
      <c r="T26" s="811"/>
      <c r="U26" s="349" t="s">
        <v>50</v>
      </c>
      <c r="V26" s="350"/>
      <c r="W26" s="350"/>
      <c r="X26" s="350"/>
      <c r="Y26" s="351"/>
      <c r="Z26" s="830">
        <v>34155644</v>
      </c>
      <c r="AA26" s="831"/>
      <c r="AB26" s="831"/>
      <c r="AC26" s="831"/>
      <c r="AD26" s="62"/>
      <c r="AE26" s="56" t="s">
        <v>18</v>
      </c>
      <c r="AF26" s="914">
        <v>38966539</v>
      </c>
      <c r="AG26" s="915"/>
      <c r="AH26" s="915"/>
      <c r="AI26" s="915"/>
      <c r="AJ26" s="135"/>
      <c r="AK26" s="166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531"/>
      <c r="H27" s="532"/>
      <c r="I27" s="532"/>
      <c r="J27" s="532"/>
      <c r="K27" s="532"/>
      <c r="L27" s="49"/>
      <c r="M27" s="50"/>
      <c r="N27" s="308"/>
      <c r="O27" s="309"/>
      <c r="P27" s="309"/>
      <c r="Q27" s="309"/>
      <c r="R27" s="51"/>
      <c r="S27" s="812"/>
      <c r="T27" s="813"/>
      <c r="U27" s="352"/>
      <c r="V27" s="353"/>
      <c r="W27" s="353"/>
      <c r="X27" s="353"/>
      <c r="Y27" s="354"/>
      <c r="Z27" s="832"/>
      <c r="AA27" s="833"/>
      <c r="AB27" s="833"/>
      <c r="AC27" s="833"/>
      <c r="AD27" s="79"/>
      <c r="AE27" s="80"/>
      <c r="AF27" s="916"/>
      <c r="AG27" s="917"/>
      <c r="AH27" s="917"/>
      <c r="AI27" s="917"/>
      <c r="AJ27" s="145"/>
      <c r="AK27" s="171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605">
        <f>G20+G22+G24-G26</f>
        <v>2429266</v>
      </c>
      <c r="H28" s="606"/>
      <c r="I28" s="606"/>
      <c r="J28" s="606"/>
      <c r="K28" s="606"/>
      <c r="L28" s="44"/>
      <c r="M28" s="45"/>
      <c r="N28" s="340">
        <v>4770237</v>
      </c>
      <c r="O28" s="341"/>
      <c r="P28" s="341"/>
      <c r="Q28" s="341"/>
      <c r="R28" s="61"/>
      <c r="S28" s="918"/>
      <c r="T28" s="91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608"/>
      <c r="H29" s="609"/>
      <c r="I29" s="609"/>
      <c r="J29" s="609"/>
      <c r="K29" s="609"/>
      <c r="L29" s="49"/>
      <c r="M29" s="50"/>
      <c r="N29" s="396"/>
      <c r="O29" s="397"/>
      <c r="P29" s="397"/>
      <c r="Q29" s="397"/>
      <c r="R29" s="81"/>
      <c r="S29" s="924"/>
      <c r="T29" s="925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419" t="s">
        <v>54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430" t="s">
        <v>12</v>
      </c>
      <c r="H33" s="428"/>
      <c r="I33" s="428"/>
      <c r="J33" s="428"/>
      <c r="K33" s="428"/>
      <c r="L33" s="428"/>
      <c r="M33" s="429"/>
      <c r="N33" s="431" t="s">
        <v>13</v>
      </c>
      <c r="O33" s="432"/>
      <c r="P33" s="432"/>
      <c r="Q33" s="432"/>
      <c r="R33" s="433"/>
      <c r="S33" s="434" t="s">
        <v>56</v>
      </c>
      <c r="T33" s="428"/>
      <c r="U33" s="428"/>
      <c r="V33" s="428"/>
      <c r="W33" s="428"/>
      <c r="X33" s="428"/>
      <c r="Y33" s="429"/>
      <c r="Z33" s="430" t="s">
        <v>12</v>
      </c>
      <c r="AA33" s="428"/>
      <c r="AB33" s="428"/>
      <c r="AC33" s="428"/>
      <c r="AD33" s="428"/>
      <c r="AE33" s="428"/>
      <c r="AF33" s="429"/>
      <c r="AG33" s="431" t="s">
        <v>13</v>
      </c>
      <c r="AH33" s="432"/>
      <c r="AI33" s="432"/>
      <c r="AJ33" s="432"/>
      <c r="AK33" s="435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964" t="s">
        <v>93</v>
      </c>
      <c r="I34" s="964"/>
      <c r="J34" s="964"/>
      <c r="K34" s="964"/>
      <c r="L34" s="44" t="s">
        <v>58</v>
      </c>
      <c r="M34" s="45"/>
      <c r="N34" s="91"/>
      <c r="O34" s="452" t="s">
        <v>33</v>
      </c>
      <c r="P34" s="452"/>
      <c r="Q34" s="452"/>
      <c r="R34" s="92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965">
        <v>-6</v>
      </c>
      <c r="AB34" s="965"/>
      <c r="AC34" s="965"/>
      <c r="AD34" s="68"/>
      <c r="AE34" s="69" t="s">
        <v>19</v>
      </c>
      <c r="AF34" s="68"/>
      <c r="AG34" s="440">
        <v>-6.2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820">
        <v>11.25</v>
      </c>
      <c r="J35" s="820"/>
      <c r="K35" s="51"/>
      <c r="L35" s="49" t="s">
        <v>61</v>
      </c>
      <c r="M35" s="50"/>
      <c r="N35" s="94" t="s">
        <v>60</v>
      </c>
      <c r="O35" s="966">
        <v>11.25</v>
      </c>
      <c r="P35" s="966"/>
      <c r="Q35" s="966"/>
      <c r="R35" s="95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437">
        <v>25</v>
      </c>
      <c r="AB35" s="437"/>
      <c r="AC35" s="437"/>
      <c r="AD35" s="78"/>
      <c r="AE35" s="74" t="s">
        <v>61</v>
      </c>
      <c r="AF35" s="75" t="s">
        <v>60</v>
      </c>
      <c r="AG35" s="836" t="s">
        <v>91</v>
      </c>
      <c r="AH35" s="836"/>
      <c r="AI35" s="836"/>
      <c r="AJ35" s="96" t="s">
        <v>61</v>
      </c>
      <c r="AK35" s="76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964" t="s">
        <v>93</v>
      </c>
      <c r="I36" s="964"/>
      <c r="J36" s="964"/>
      <c r="K36" s="964"/>
      <c r="L36" s="44" t="s">
        <v>58</v>
      </c>
      <c r="M36" s="45"/>
      <c r="N36" s="91"/>
      <c r="O36" s="452" t="s">
        <v>46</v>
      </c>
      <c r="P36" s="452"/>
      <c r="Q36" s="452"/>
      <c r="R36" s="92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965" t="s">
        <v>93</v>
      </c>
      <c r="AB36" s="965"/>
      <c r="AC36" s="965"/>
      <c r="AD36" s="68"/>
      <c r="AE36" s="69" t="s">
        <v>19</v>
      </c>
      <c r="AF36" s="97"/>
      <c r="AG36" s="440" t="s">
        <v>33</v>
      </c>
      <c r="AH36" s="440"/>
      <c r="AI36" s="440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843">
        <v>16.25</v>
      </c>
      <c r="J37" s="843"/>
      <c r="K37" s="81"/>
      <c r="L37" s="101" t="s">
        <v>61</v>
      </c>
      <c r="M37" s="102"/>
      <c r="N37" s="103" t="s">
        <v>60</v>
      </c>
      <c r="O37" s="967">
        <v>16.25</v>
      </c>
      <c r="P37" s="967"/>
      <c r="Q37" s="967"/>
      <c r="R37" s="104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844">
        <v>350</v>
      </c>
      <c r="AB37" s="844"/>
      <c r="AC37" s="844"/>
      <c r="AD37" s="105"/>
      <c r="AE37" s="106" t="s">
        <v>61</v>
      </c>
      <c r="AF37" s="100" t="s">
        <v>60</v>
      </c>
      <c r="AG37" s="845" t="s">
        <v>92</v>
      </c>
      <c r="AH37" s="845"/>
      <c r="AI37" s="84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</row>
    <row r="40" spans="1:40" ht="23.25" customHeight="1">
      <c r="A40" s="28"/>
      <c r="B40" s="348" t="s">
        <v>11</v>
      </c>
      <c r="C40" s="347"/>
      <c r="D40" s="339"/>
      <c r="E40" s="511" t="s">
        <v>69</v>
      </c>
      <c r="F40" s="512"/>
      <c r="G40" s="512"/>
      <c r="H40" s="512"/>
      <c r="I40" s="512"/>
      <c r="J40" s="512"/>
      <c r="K40" s="512"/>
      <c r="L40" s="512"/>
      <c r="M40" s="512"/>
      <c r="N40" s="513"/>
      <c r="O40" s="511" t="s">
        <v>10</v>
      </c>
      <c r="P40" s="512"/>
      <c r="Q40" s="512"/>
      <c r="R40" s="512"/>
      <c r="S40" s="514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846" t="s">
        <v>75</v>
      </c>
      <c r="V42" s="847"/>
      <c r="W42" s="847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848"/>
      <c r="V43" s="849"/>
      <c r="W43" s="849"/>
      <c r="X43" s="327">
        <v>42501143</v>
      </c>
      <c r="Y43" s="328"/>
      <c r="Z43" s="550"/>
      <c r="AA43" s="968">
        <v>16269</v>
      </c>
      <c r="AB43" s="969"/>
      <c r="AC43" s="970"/>
      <c r="AD43" s="837">
        <v>10427276</v>
      </c>
      <c r="AE43" s="838"/>
      <c r="AF43" s="838"/>
      <c r="AG43" s="839"/>
      <c r="AH43" s="327">
        <v>52944688</v>
      </c>
      <c r="AI43" s="328"/>
      <c r="AJ43" s="328"/>
      <c r="AK43" s="529"/>
    </row>
    <row r="44" spans="1:40" ht="39" customHeight="1">
      <c r="A44" s="28"/>
      <c r="B44" s="587"/>
      <c r="C44" s="516" t="s">
        <v>78</v>
      </c>
      <c r="D44" s="319"/>
      <c r="E44" s="531">
        <v>3304</v>
      </c>
      <c r="F44" s="532"/>
      <c r="G44" s="50"/>
      <c r="H44" s="852">
        <v>300600</v>
      </c>
      <c r="I44" s="853"/>
      <c r="J44" s="853"/>
      <c r="K44" s="854"/>
      <c r="L44" s="531">
        <v>171</v>
      </c>
      <c r="M44" s="532"/>
      <c r="N44" s="50"/>
      <c r="O44" s="902">
        <v>3260</v>
      </c>
      <c r="P44" s="903"/>
      <c r="Q44" s="357">
        <v>308200</v>
      </c>
      <c r="R44" s="358"/>
      <c r="S44" s="855"/>
      <c r="T44" s="479"/>
      <c r="U44" s="850"/>
      <c r="V44" s="851"/>
      <c r="W44" s="851"/>
      <c r="X44" s="329"/>
      <c r="Y44" s="330"/>
      <c r="Z44" s="551"/>
      <c r="AA44" s="971"/>
      <c r="AB44" s="972"/>
      <c r="AC44" s="973"/>
      <c r="AD44" s="840"/>
      <c r="AE44" s="841"/>
      <c r="AF44" s="841"/>
      <c r="AG44" s="842"/>
      <c r="AH44" s="329"/>
      <c r="AI44" s="330"/>
      <c r="AJ44" s="330"/>
      <c r="AK44" s="530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570">
        <v>353</v>
      </c>
      <c r="F45" s="571"/>
      <c r="G45" s="50"/>
      <c r="H45" s="856">
        <v>303600</v>
      </c>
      <c r="I45" s="857"/>
      <c r="J45" s="857"/>
      <c r="K45" s="858"/>
      <c r="L45" s="570">
        <v>0</v>
      </c>
      <c r="M45" s="571"/>
      <c r="N45" s="50"/>
      <c r="O45" s="943">
        <v>368</v>
      </c>
      <c r="P45" s="944"/>
      <c r="Q45" s="859">
        <v>307900</v>
      </c>
      <c r="R45" s="860"/>
      <c r="S45" s="861"/>
      <c r="T45" s="479"/>
      <c r="U45" s="589" t="s">
        <v>80</v>
      </c>
      <c r="V45" s="559" t="s">
        <v>81</v>
      </c>
      <c r="W45" s="560"/>
      <c r="X45" s="556">
        <v>5756680</v>
      </c>
      <c r="Y45" s="557"/>
      <c r="Z45" s="594"/>
      <c r="AA45" s="929">
        <v>1011</v>
      </c>
      <c r="AB45" s="930"/>
      <c r="AC45" s="931"/>
      <c r="AD45" s="556">
        <v>4185365</v>
      </c>
      <c r="AE45" s="557"/>
      <c r="AF45" s="557"/>
      <c r="AG45" s="594"/>
      <c r="AH45" s="556">
        <v>9943056</v>
      </c>
      <c r="AI45" s="557"/>
      <c r="AJ45" s="557"/>
      <c r="AK45" s="558"/>
    </row>
    <row r="46" spans="1:40" ht="18.75" customHeight="1">
      <c r="A46" s="28"/>
      <c r="B46" s="587"/>
      <c r="C46" s="515" t="s">
        <v>82</v>
      </c>
      <c r="D46" s="339"/>
      <c r="E46" s="552">
        <v>105</v>
      </c>
      <c r="F46" s="553"/>
      <c r="G46" s="121"/>
      <c r="H46" s="863">
        <v>336400</v>
      </c>
      <c r="I46" s="834"/>
      <c r="J46" s="834"/>
      <c r="K46" s="864"/>
      <c r="L46" s="552">
        <v>7</v>
      </c>
      <c r="M46" s="553"/>
      <c r="N46" s="121"/>
      <c r="O46" s="900">
        <v>102</v>
      </c>
      <c r="P46" s="901"/>
      <c r="Q46" s="355">
        <v>336300</v>
      </c>
      <c r="R46" s="356"/>
      <c r="S46" s="862"/>
      <c r="T46" s="479"/>
      <c r="U46" s="590"/>
      <c r="V46" s="561"/>
      <c r="W46" s="562"/>
      <c r="X46" s="531"/>
      <c r="Y46" s="532"/>
      <c r="Z46" s="564"/>
      <c r="AA46" s="932"/>
      <c r="AB46" s="933"/>
      <c r="AC46" s="934"/>
      <c r="AD46" s="531"/>
      <c r="AE46" s="532"/>
      <c r="AF46" s="532"/>
      <c r="AG46" s="564"/>
      <c r="AH46" s="531"/>
      <c r="AI46" s="532"/>
      <c r="AJ46" s="532"/>
      <c r="AK46" s="555"/>
    </row>
    <row r="47" spans="1:40" ht="18.75" customHeight="1">
      <c r="A47" s="28"/>
      <c r="B47" s="587"/>
      <c r="C47" s="516"/>
      <c r="D47" s="319"/>
      <c r="E47" s="531"/>
      <c r="F47" s="532"/>
      <c r="G47" s="50"/>
      <c r="H47" s="852"/>
      <c r="I47" s="853"/>
      <c r="J47" s="853"/>
      <c r="K47" s="854"/>
      <c r="L47" s="531"/>
      <c r="M47" s="532"/>
      <c r="N47" s="50"/>
      <c r="O47" s="902"/>
      <c r="P47" s="903"/>
      <c r="Q47" s="357"/>
      <c r="R47" s="358"/>
      <c r="S47" s="855"/>
      <c r="T47" s="479"/>
      <c r="U47" s="590"/>
      <c r="V47" s="559" t="s">
        <v>83</v>
      </c>
      <c r="W47" s="560"/>
      <c r="X47" s="552">
        <v>2451438</v>
      </c>
      <c r="Y47" s="553"/>
      <c r="Z47" s="563"/>
      <c r="AA47" s="940">
        <v>0</v>
      </c>
      <c r="AB47" s="941"/>
      <c r="AC47" s="942"/>
      <c r="AD47" s="552">
        <v>2501629</v>
      </c>
      <c r="AE47" s="553"/>
      <c r="AF47" s="553"/>
      <c r="AG47" s="563"/>
      <c r="AH47" s="552">
        <v>4953067</v>
      </c>
      <c r="AI47" s="553"/>
      <c r="AJ47" s="553"/>
      <c r="AK47" s="554"/>
    </row>
    <row r="48" spans="1:40" ht="39" customHeight="1">
      <c r="A48" s="28"/>
      <c r="B48" s="587"/>
      <c r="C48" s="568" t="s">
        <v>84</v>
      </c>
      <c r="D48" s="569"/>
      <c r="E48" s="570">
        <v>0</v>
      </c>
      <c r="F48" s="571"/>
      <c r="G48" s="50"/>
      <c r="H48" s="856" t="s">
        <v>93</v>
      </c>
      <c r="I48" s="857"/>
      <c r="J48" s="857"/>
      <c r="K48" s="858"/>
      <c r="L48" s="570">
        <v>0</v>
      </c>
      <c r="M48" s="571"/>
      <c r="N48" s="50"/>
      <c r="O48" s="943">
        <v>0</v>
      </c>
      <c r="P48" s="944"/>
      <c r="Q48" s="859" t="s">
        <v>33</v>
      </c>
      <c r="R48" s="860"/>
      <c r="S48" s="861"/>
      <c r="T48" s="479"/>
      <c r="U48" s="590"/>
      <c r="V48" s="561"/>
      <c r="W48" s="562"/>
      <c r="X48" s="531"/>
      <c r="Y48" s="532"/>
      <c r="Z48" s="564"/>
      <c r="AA48" s="932"/>
      <c r="AB48" s="933"/>
      <c r="AC48" s="934"/>
      <c r="AD48" s="531"/>
      <c r="AE48" s="532"/>
      <c r="AF48" s="532"/>
      <c r="AG48" s="564"/>
      <c r="AH48" s="531"/>
      <c r="AI48" s="532"/>
      <c r="AJ48" s="532"/>
      <c r="AK48" s="555"/>
    </row>
    <row r="49" spans="1:40" ht="39" customHeight="1">
      <c r="A49" s="28"/>
      <c r="B49" s="588"/>
      <c r="C49" s="568" t="s">
        <v>85</v>
      </c>
      <c r="D49" s="569"/>
      <c r="E49" s="580">
        <f>E44+E46+E48</f>
        <v>3409</v>
      </c>
      <c r="F49" s="581"/>
      <c r="G49" s="50"/>
      <c r="H49" s="856">
        <v>301700</v>
      </c>
      <c r="I49" s="857"/>
      <c r="J49" s="857"/>
      <c r="K49" s="858"/>
      <c r="L49" s="580">
        <f>L44+L46+L48</f>
        <v>178</v>
      </c>
      <c r="M49" s="581"/>
      <c r="N49" s="50"/>
      <c r="O49" s="943">
        <f>O44+O46+O48</f>
        <v>3362</v>
      </c>
      <c r="P49" s="944"/>
      <c r="Q49" s="859">
        <v>309100</v>
      </c>
      <c r="R49" s="860"/>
      <c r="S49" s="861"/>
      <c r="T49" s="479"/>
      <c r="U49" s="590"/>
      <c r="V49" s="611" t="s">
        <v>86</v>
      </c>
      <c r="W49" s="612"/>
      <c r="X49" s="552">
        <v>0</v>
      </c>
      <c r="Y49" s="553"/>
      <c r="Z49" s="563"/>
      <c r="AA49" s="940">
        <v>0</v>
      </c>
      <c r="AB49" s="941"/>
      <c r="AC49" s="942"/>
      <c r="AD49" s="552">
        <v>0</v>
      </c>
      <c r="AE49" s="553"/>
      <c r="AF49" s="553"/>
      <c r="AG49" s="563"/>
      <c r="AH49" s="552">
        <v>0</v>
      </c>
      <c r="AI49" s="553"/>
      <c r="AJ49" s="553"/>
      <c r="AK49" s="554"/>
    </row>
    <row r="50" spans="1:40" ht="18.75" customHeight="1">
      <c r="A50" s="28"/>
      <c r="B50" s="348" t="s">
        <v>87</v>
      </c>
      <c r="C50" s="347"/>
      <c r="D50" s="339"/>
      <c r="E50" s="552">
        <v>107</v>
      </c>
      <c r="F50" s="553"/>
      <c r="G50" s="121"/>
      <c r="H50" s="863">
        <v>314200</v>
      </c>
      <c r="I50" s="834"/>
      <c r="J50" s="834"/>
      <c r="K50" s="864"/>
      <c r="L50" s="552">
        <v>1</v>
      </c>
      <c r="M50" s="553"/>
      <c r="N50" s="121"/>
      <c r="O50" s="900">
        <v>106</v>
      </c>
      <c r="P50" s="901"/>
      <c r="Q50" s="355">
        <v>312200</v>
      </c>
      <c r="R50" s="356"/>
      <c r="S50" s="862"/>
      <c r="T50" s="479"/>
      <c r="U50" s="591"/>
      <c r="V50" s="613"/>
      <c r="W50" s="614"/>
      <c r="X50" s="531"/>
      <c r="Y50" s="532"/>
      <c r="Z50" s="564"/>
      <c r="AA50" s="932"/>
      <c r="AB50" s="933"/>
      <c r="AC50" s="934"/>
      <c r="AD50" s="531"/>
      <c r="AE50" s="532"/>
      <c r="AF50" s="532"/>
      <c r="AG50" s="564"/>
      <c r="AH50" s="531"/>
      <c r="AI50" s="532"/>
      <c r="AJ50" s="532"/>
      <c r="AK50" s="555"/>
    </row>
    <row r="51" spans="1:40" ht="18.75" customHeight="1">
      <c r="A51" s="28"/>
      <c r="B51" s="334"/>
      <c r="C51" s="318"/>
      <c r="D51" s="319"/>
      <c r="E51" s="531"/>
      <c r="F51" s="532"/>
      <c r="G51" s="50"/>
      <c r="H51" s="852"/>
      <c r="I51" s="853"/>
      <c r="J51" s="853"/>
      <c r="K51" s="854"/>
      <c r="L51" s="531"/>
      <c r="M51" s="532"/>
      <c r="N51" s="50"/>
      <c r="O51" s="902"/>
      <c r="P51" s="903"/>
      <c r="Q51" s="357"/>
      <c r="R51" s="358"/>
      <c r="S51" s="855"/>
      <c r="T51" s="479"/>
      <c r="U51" s="846" t="s">
        <v>88</v>
      </c>
      <c r="V51" s="847"/>
      <c r="W51" s="877"/>
      <c r="X51" s="605">
        <f>X43+X45-X47+X49</f>
        <v>45806385</v>
      </c>
      <c r="Y51" s="606"/>
      <c r="Z51" s="607"/>
      <c r="AA51" s="948">
        <f>AA43+AA45-AA47+AA49</f>
        <v>17280</v>
      </c>
      <c r="AB51" s="949"/>
      <c r="AC51" s="950"/>
      <c r="AD51" s="871">
        <f>AD43+AD45-AD47+AD49</f>
        <v>12111012</v>
      </c>
      <c r="AE51" s="872"/>
      <c r="AF51" s="872"/>
      <c r="AG51" s="873"/>
      <c r="AH51" s="605">
        <f>AH43+AH45-AH47+AH49</f>
        <v>57934677</v>
      </c>
      <c r="AI51" s="606"/>
      <c r="AJ51" s="606"/>
      <c r="AK51" s="621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626">
        <f>E49+E50</f>
        <v>3516</v>
      </c>
      <c r="F52" s="627"/>
      <c r="G52" s="102"/>
      <c r="H52" s="868">
        <v>302100</v>
      </c>
      <c r="I52" s="869"/>
      <c r="J52" s="869"/>
      <c r="K52" s="870"/>
      <c r="L52" s="626">
        <f>L49+L50</f>
        <v>179</v>
      </c>
      <c r="M52" s="627"/>
      <c r="N52" s="102"/>
      <c r="O52" s="945">
        <f>O49+O50</f>
        <v>3468</v>
      </c>
      <c r="P52" s="946"/>
      <c r="Q52" s="865">
        <v>309100</v>
      </c>
      <c r="R52" s="866"/>
      <c r="S52" s="867"/>
      <c r="T52" s="480"/>
      <c r="U52" s="878"/>
      <c r="V52" s="879"/>
      <c r="W52" s="880"/>
      <c r="X52" s="608"/>
      <c r="Y52" s="609"/>
      <c r="Z52" s="610"/>
      <c r="AA52" s="951"/>
      <c r="AB52" s="952"/>
      <c r="AC52" s="953"/>
      <c r="AD52" s="874"/>
      <c r="AE52" s="875"/>
      <c r="AF52" s="875"/>
      <c r="AG52" s="876"/>
      <c r="AH52" s="608"/>
      <c r="AI52" s="609"/>
      <c r="AJ52" s="609"/>
      <c r="AK52" s="62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6" t="s">
        <v>105</v>
      </c>
      <c r="C2" s="976"/>
      <c r="D2" s="976"/>
      <c r="E2" s="9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286" t="s">
        <v>5</v>
      </c>
      <c r="C5" s="287"/>
      <c r="D5" s="860" t="s">
        <v>33</v>
      </c>
      <c r="E5" s="860"/>
      <c r="F5" s="860"/>
      <c r="G5" s="860"/>
      <c r="H5" s="860"/>
      <c r="I5" s="11" t="s">
        <v>6</v>
      </c>
      <c r="J5" s="982" t="s">
        <v>33</v>
      </c>
      <c r="K5" s="983"/>
      <c r="L5" s="983"/>
      <c r="M5" s="983"/>
      <c r="N5" s="12" t="s">
        <v>7</v>
      </c>
      <c r="O5" s="859" t="s">
        <v>33</v>
      </c>
      <c r="P5" s="860"/>
      <c r="Q5" s="860"/>
      <c r="R5" s="860"/>
      <c r="S5" s="860"/>
      <c r="T5" s="860"/>
      <c r="U5" s="11" t="s">
        <v>6</v>
      </c>
      <c r="V5" s="859" t="s">
        <v>33</v>
      </c>
      <c r="W5" s="860"/>
      <c r="X5" s="860"/>
      <c r="Y5" s="860"/>
      <c r="Z5" s="860"/>
      <c r="AA5" s="860"/>
      <c r="AB5" s="13" t="s">
        <v>6</v>
      </c>
      <c r="AC5" s="974" t="s">
        <v>8</v>
      </c>
      <c r="AD5" s="975"/>
      <c r="AE5" s="975"/>
      <c r="AF5" s="975"/>
      <c r="AG5" s="860" t="s">
        <v>33</v>
      </c>
      <c r="AH5" s="860"/>
      <c r="AI5" s="860"/>
      <c r="AJ5" s="14"/>
      <c r="AK5" s="15" t="s">
        <v>6</v>
      </c>
    </row>
    <row r="6" spans="1:38" s="16" customFormat="1" ht="28.5" customHeight="1" thickBot="1">
      <c r="A6" s="10"/>
      <c r="B6" s="297" t="s">
        <v>9</v>
      </c>
      <c r="C6" s="298"/>
      <c r="D6" s="866" t="s">
        <v>33</v>
      </c>
      <c r="E6" s="866"/>
      <c r="F6" s="866"/>
      <c r="G6" s="866"/>
      <c r="H6" s="866"/>
      <c r="I6" s="17" t="s">
        <v>6</v>
      </c>
      <c r="J6" s="980" t="s">
        <v>33</v>
      </c>
      <c r="K6" s="981"/>
      <c r="L6" s="981"/>
      <c r="M6" s="981"/>
      <c r="N6" s="18" t="s">
        <v>7</v>
      </c>
      <c r="O6" s="865" t="s">
        <v>33</v>
      </c>
      <c r="P6" s="866"/>
      <c r="Q6" s="866"/>
      <c r="R6" s="866"/>
      <c r="S6" s="866"/>
      <c r="T6" s="866"/>
      <c r="U6" s="17" t="s">
        <v>6</v>
      </c>
      <c r="V6" s="865" t="s">
        <v>33</v>
      </c>
      <c r="W6" s="866"/>
      <c r="X6" s="866"/>
      <c r="Y6" s="866"/>
      <c r="Z6" s="866"/>
      <c r="AA6" s="866"/>
      <c r="AB6" s="19" t="s">
        <v>6</v>
      </c>
      <c r="AC6" s="974" t="s">
        <v>10</v>
      </c>
      <c r="AD6" s="975"/>
      <c r="AE6" s="975"/>
      <c r="AF6" s="975"/>
      <c r="AG6" s="866" t="s">
        <v>46</v>
      </c>
      <c r="AH6" s="866"/>
      <c r="AI6" s="86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988" t="s">
        <v>101</v>
      </c>
      <c r="H8" s="989"/>
      <c r="I8" s="989"/>
      <c r="J8" s="989"/>
      <c r="K8" s="989"/>
      <c r="L8" s="989"/>
      <c r="M8" s="990"/>
      <c r="N8" s="977" t="s">
        <v>13</v>
      </c>
      <c r="O8" s="978"/>
      <c r="P8" s="978"/>
      <c r="Q8" s="978"/>
      <c r="R8" s="991"/>
      <c r="S8" s="291" t="s">
        <v>14</v>
      </c>
      <c r="T8" s="331"/>
      <c r="U8" s="332" t="s">
        <v>15</v>
      </c>
      <c r="V8" s="281"/>
      <c r="W8" s="281"/>
      <c r="X8" s="281"/>
      <c r="Y8" s="282"/>
      <c r="Z8" s="988" t="s">
        <v>12</v>
      </c>
      <c r="AA8" s="989"/>
      <c r="AB8" s="989"/>
      <c r="AC8" s="989"/>
      <c r="AD8" s="989"/>
      <c r="AE8" s="990"/>
      <c r="AF8" s="977" t="s">
        <v>102</v>
      </c>
      <c r="AG8" s="978"/>
      <c r="AH8" s="978"/>
      <c r="AI8" s="978"/>
      <c r="AJ8" s="978"/>
      <c r="AK8" s="97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992">
        <v>669057</v>
      </c>
      <c r="H10" s="993"/>
      <c r="I10" s="993"/>
      <c r="J10" s="993"/>
      <c r="K10" s="993"/>
      <c r="L10" s="44"/>
      <c r="M10" s="45"/>
      <c r="N10" s="306">
        <v>892870</v>
      </c>
      <c r="O10" s="307"/>
      <c r="P10" s="307"/>
      <c r="Q10" s="307"/>
      <c r="R10" s="20"/>
      <c r="S10" s="810">
        <v>-25.1</v>
      </c>
      <c r="T10" s="811"/>
      <c r="U10" s="314" t="s">
        <v>22</v>
      </c>
      <c r="V10" s="315"/>
      <c r="W10" s="315"/>
      <c r="X10" s="315"/>
      <c r="Y10" s="316"/>
      <c r="Z10" s="984" t="s">
        <v>33</v>
      </c>
      <c r="AA10" s="985"/>
      <c r="AB10" s="985"/>
      <c r="AC10" s="985"/>
      <c r="AD10" s="46"/>
      <c r="AE10" s="47"/>
      <c r="AF10" s="935" t="s">
        <v>33</v>
      </c>
      <c r="AG10" s="936"/>
      <c r="AH10" s="936"/>
      <c r="AI10" s="936"/>
      <c r="AJ10" s="46"/>
      <c r="AK10" s="47"/>
    </row>
    <row r="11" spans="1:38" ht="25.5" customHeight="1">
      <c r="A11" s="28"/>
      <c r="B11" s="334"/>
      <c r="C11" s="318"/>
      <c r="D11" s="318"/>
      <c r="E11" s="318"/>
      <c r="F11" s="319"/>
      <c r="G11" s="994"/>
      <c r="H11" s="995"/>
      <c r="I11" s="995"/>
      <c r="J11" s="995"/>
      <c r="K11" s="995"/>
      <c r="L11" s="49"/>
      <c r="M11" s="50"/>
      <c r="N11" s="308"/>
      <c r="O11" s="309"/>
      <c r="P11" s="309"/>
      <c r="Q11" s="309"/>
      <c r="R11" s="51"/>
      <c r="S11" s="812"/>
      <c r="T11" s="813"/>
      <c r="U11" s="317"/>
      <c r="V11" s="318"/>
      <c r="W11" s="318"/>
      <c r="X11" s="318"/>
      <c r="Y11" s="319"/>
      <c r="Z11" s="986"/>
      <c r="AA11" s="987"/>
      <c r="AB11" s="987"/>
      <c r="AC11" s="987"/>
      <c r="AD11" s="52"/>
      <c r="AE11" s="53"/>
      <c r="AF11" s="357"/>
      <c r="AG11" s="358"/>
      <c r="AH11" s="358"/>
      <c r="AI11" s="358"/>
      <c r="AJ11" s="52"/>
      <c r="AK11" s="53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992">
        <v>591128</v>
      </c>
      <c r="H12" s="993"/>
      <c r="I12" s="993"/>
      <c r="J12" s="993"/>
      <c r="K12" s="993"/>
      <c r="L12" s="44"/>
      <c r="M12" s="45"/>
      <c r="N12" s="306">
        <v>819797</v>
      </c>
      <c r="O12" s="307"/>
      <c r="P12" s="307"/>
      <c r="Q12" s="307"/>
      <c r="R12" s="20"/>
      <c r="S12" s="996">
        <v>-27.9</v>
      </c>
      <c r="T12" s="997"/>
      <c r="U12" s="346" t="s">
        <v>25</v>
      </c>
      <c r="V12" s="347"/>
      <c r="W12" s="347"/>
      <c r="X12" s="347"/>
      <c r="Y12" s="339"/>
      <c r="Z12" s="984" t="s">
        <v>33</v>
      </c>
      <c r="AA12" s="985"/>
      <c r="AB12" s="985"/>
      <c r="AC12" s="985"/>
      <c r="AD12" s="55"/>
      <c r="AE12" s="56" t="s">
        <v>18</v>
      </c>
      <c r="AF12" s="935" t="s">
        <v>33</v>
      </c>
      <c r="AG12" s="936"/>
      <c r="AH12" s="936"/>
      <c r="AI12" s="936"/>
      <c r="AJ12" s="55"/>
      <c r="AK12" s="56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994"/>
      <c r="H13" s="995"/>
      <c r="I13" s="995"/>
      <c r="J13" s="995"/>
      <c r="K13" s="995"/>
      <c r="L13" s="49"/>
      <c r="M13" s="50"/>
      <c r="N13" s="308"/>
      <c r="O13" s="309"/>
      <c r="P13" s="309"/>
      <c r="Q13" s="309"/>
      <c r="R13" s="51"/>
      <c r="S13" s="812"/>
      <c r="T13" s="813"/>
      <c r="U13" s="317"/>
      <c r="V13" s="318"/>
      <c r="W13" s="318"/>
      <c r="X13" s="318"/>
      <c r="Y13" s="319"/>
      <c r="Z13" s="986"/>
      <c r="AA13" s="987"/>
      <c r="AB13" s="987"/>
      <c r="AC13" s="987"/>
      <c r="AD13" s="58"/>
      <c r="AE13" s="59"/>
      <c r="AF13" s="357"/>
      <c r="AG13" s="358"/>
      <c r="AH13" s="358"/>
      <c r="AI13" s="358"/>
      <c r="AJ13" s="58"/>
      <c r="AK13" s="59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998">
        <v>77929</v>
      </c>
      <c r="H14" s="999"/>
      <c r="I14" s="999"/>
      <c r="J14" s="999"/>
      <c r="K14" s="999"/>
      <c r="L14" s="44"/>
      <c r="M14" s="45"/>
      <c r="N14" s="340">
        <v>73073</v>
      </c>
      <c r="O14" s="341"/>
      <c r="P14" s="341"/>
      <c r="Q14" s="341"/>
      <c r="R14" s="61"/>
      <c r="S14" s="996">
        <v>6.6</v>
      </c>
      <c r="T14" s="997"/>
      <c r="U14" s="346" t="s">
        <v>28</v>
      </c>
      <c r="V14" s="347"/>
      <c r="W14" s="347"/>
      <c r="X14" s="347"/>
      <c r="Y14" s="339"/>
      <c r="Z14" s="984" t="s">
        <v>33</v>
      </c>
      <c r="AA14" s="985"/>
      <c r="AB14" s="985"/>
      <c r="AC14" s="985"/>
      <c r="AD14" s="62"/>
      <c r="AE14" s="56" t="s">
        <v>18</v>
      </c>
      <c r="AF14" s="935" t="s">
        <v>33</v>
      </c>
      <c r="AG14" s="936"/>
      <c r="AH14" s="936"/>
      <c r="AI14" s="936"/>
      <c r="AJ14" s="62"/>
      <c r="AK14" s="56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1000"/>
      <c r="H15" s="1001"/>
      <c r="I15" s="1001"/>
      <c r="J15" s="1001"/>
      <c r="K15" s="1001"/>
      <c r="L15" s="49"/>
      <c r="M15" s="50"/>
      <c r="N15" s="308"/>
      <c r="O15" s="309"/>
      <c r="P15" s="309"/>
      <c r="Q15" s="309"/>
      <c r="R15" s="51"/>
      <c r="S15" s="812"/>
      <c r="T15" s="813"/>
      <c r="U15" s="317"/>
      <c r="V15" s="318"/>
      <c r="W15" s="318"/>
      <c r="X15" s="318"/>
      <c r="Y15" s="319"/>
      <c r="Z15" s="986"/>
      <c r="AA15" s="987"/>
      <c r="AB15" s="987"/>
      <c r="AC15" s="987"/>
      <c r="AD15" s="58"/>
      <c r="AE15" s="59"/>
      <c r="AF15" s="357"/>
      <c r="AG15" s="358"/>
      <c r="AH15" s="358"/>
      <c r="AI15" s="358"/>
      <c r="AJ15" s="58"/>
      <c r="AK15" s="59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992">
        <v>0</v>
      </c>
      <c r="H16" s="993"/>
      <c r="I16" s="993"/>
      <c r="J16" s="993"/>
      <c r="K16" s="993"/>
      <c r="L16" s="44"/>
      <c r="M16" s="45"/>
      <c r="N16" s="306">
        <v>0</v>
      </c>
      <c r="O16" s="307"/>
      <c r="P16" s="307"/>
      <c r="Q16" s="307"/>
      <c r="R16" s="20"/>
      <c r="S16" s="996">
        <v>0</v>
      </c>
      <c r="T16" s="997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355" t="s">
        <v>33</v>
      </c>
      <c r="AG16" s="356"/>
      <c r="AH16" s="356"/>
      <c r="AI16" s="356"/>
      <c r="AJ16" s="62"/>
      <c r="AK16" s="56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994"/>
      <c r="H17" s="995"/>
      <c r="I17" s="995"/>
      <c r="J17" s="995"/>
      <c r="K17" s="995"/>
      <c r="L17" s="49"/>
      <c r="M17" s="50"/>
      <c r="N17" s="308"/>
      <c r="O17" s="309"/>
      <c r="P17" s="309"/>
      <c r="Q17" s="309"/>
      <c r="R17" s="51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357"/>
      <c r="AG17" s="358"/>
      <c r="AH17" s="358"/>
      <c r="AI17" s="358"/>
      <c r="AJ17" s="64"/>
      <c r="AK17" s="65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998">
        <v>77929</v>
      </c>
      <c r="H18" s="999"/>
      <c r="I18" s="999"/>
      <c r="J18" s="999"/>
      <c r="K18" s="999"/>
      <c r="L18" s="44"/>
      <c r="M18" s="45"/>
      <c r="N18" s="340">
        <v>73073</v>
      </c>
      <c r="O18" s="341"/>
      <c r="P18" s="341"/>
      <c r="Q18" s="341"/>
      <c r="R18" s="61"/>
      <c r="S18" s="996">
        <v>6.6</v>
      </c>
      <c r="T18" s="997"/>
      <c r="U18" s="346" t="s">
        <v>37</v>
      </c>
      <c r="V18" s="347"/>
      <c r="W18" s="347"/>
      <c r="X18" s="347"/>
      <c r="Y18" s="339"/>
      <c r="Z18" s="1002" t="s">
        <v>33</v>
      </c>
      <c r="AA18" s="1003"/>
      <c r="AB18" s="1003"/>
      <c r="AC18" s="1003"/>
      <c r="AD18" s="1003"/>
      <c r="AE18" s="1004"/>
      <c r="AF18" s="367" t="s">
        <v>33</v>
      </c>
      <c r="AG18" s="368"/>
      <c r="AH18" s="368"/>
      <c r="AI18" s="368"/>
      <c r="AJ18" s="368"/>
      <c r="AK18" s="822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1000"/>
      <c r="H19" s="1001"/>
      <c r="I19" s="1001"/>
      <c r="J19" s="1001"/>
      <c r="K19" s="1001"/>
      <c r="L19" s="49"/>
      <c r="M19" s="50"/>
      <c r="N19" s="308"/>
      <c r="O19" s="309"/>
      <c r="P19" s="309"/>
      <c r="Q19" s="309"/>
      <c r="R19" s="51"/>
      <c r="S19" s="812"/>
      <c r="T19" s="813"/>
      <c r="U19" s="317"/>
      <c r="V19" s="318"/>
      <c r="W19" s="318"/>
      <c r="X19" s="318"/>
      <c r="Y19" s="319"/>
      <c r="Z19" s="1005"/>
      <c r="AA19" s="1006"/>
      <c r="AB19" s="1006"/>
      <c r="AC19" s="1006"/>
      <c r="AD19" s="1006"/>
      <c r="AE19" s="1007"/>
      <c r="AF19" s="370"/>
      <c r="AG19" s="371"/>
      <c r="AH19" s="371"/>
      <c r="AI19" s="371"/>
      <c r="AJ19" s="371"/>
      <c r="AK19" s="823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992">
        <v>4855</v>
      </c>
      <c r="H20" s="993"/>
      <c r="I20" s="993"/>
      <c r="J20" s="993"/>
      <c r="K20" s="993"/>
      <c r="L20" s="44"/>
      <c r="M20" s="45"/>
      <c r="N20" s="306">
        <v>18834</v>
      </c>
      <c r="O20" s="307"/>
      <c r="P20" s="307"/>
      <c r="Q20" s="307"/>
      <c r="R20" s="20"/>
      <c r="S20" s="1008"/>
      <c r="T20" s="1009"/>
      <c r="U20" s="349" t="s">
        <v>40</v>
      </c>
      <c r="V20" s="350"/>
      <c r="W20" s="350"/>
      <c r="X20" s="350"/>
      <c r="Y20" s="351"/>
      <c r="Z20" s="70"/>
      <c r="AA20" s="1012" t="s">
        <v>33</v>
      </c>
      <c r="AB20" s="1012"/>
      <c r="AC20" s="1012"/>
      <c r="AD20" s="68"/>
      <c r="AE20" s="69" t="s">
        <v>19</v>
      </c>
      <c r="AF20" s="70"/>
      <c r="AG20" s="379" t="s">
        <v>33</v>
      </c>
      <c r="AH20" s="379"/>
      <c r="AI20" s="379"/>
      <c r="AJ20" s="68"/>
      <c r="AK20" s="69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994"/>
      <c r="H21" s="995"/>
      <c r="I21" s="995"/>
      <c r="J21" s="995"/>
      <c r="K21" s="995"/>
      <c r="L21" s="49"/>
      <c r="M21" s="50"/>
      <c r="N21" s="308"/>
      <c r="O21" s="309"/>
      <c r="P21" s="309"/>
      <c r="Q21" s="309"/>
      <c r="R21" s="51"/>
      <c r="S21" s="1010"/>
      <c r="T21" s="1011"/>
      <c r="U21" s="352"/>
      <c r="V21" s="353"/>
      <c r="W21" s="353"/>
      <c r="X21" s="353"/>
      <c r="Y21" s="354"/>
      <c r="Z21" s="75"/>
      <c r="AA21" s="1013"/>
      <c r="AB21" s="1013"/>
      <c r="AC21" s="1013"/>
      <c r="AD21" s="73"/>
      <c r="AE21" s="74"/>
      <c r="AF21" s="75"/>
      <c r="AG21" s="380"/>
      <c r="AH21" s="380"/>
      <c r="AI21" s="380"/>
      <c r="AJ21" s="73"/>
      <c r="AK21" s="74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992">
        <v>0</v>
      </c>
      <c r="H22" s="993"/>
      <c r="I22" s="993"/>
      <c r="J22" s="993"/>
      <c r="K22" s="993"/>
      <c r="L22" s="44"/>
      <c r="M22" s="45"/>
      <c r="N22" s="306">
        <v>0</v>
      </c>
      <c r="O22" s="307"/>
      <c r="P22" s="307"/>
      <c r="Q22" s="307"/>
      <c r="R22" s="20"/>
      <c r="S22" s="810" t="s">
        <v>90</v>
      </c>
      <c r="T22" s="811"/>
      <c r="U22" s="349" t="s">
        <v>43</v>
      </c>
      <c r="V22" s="350"/>
      <c r="W22" s="350"/>
      <c r="X22" s="350"/>
      <c r="Y22" s="351"/>
      <c r="Z22" s="70"/>
      <c r="AA22" s="1014" t="s">
        <v>33</v>
      </c>
      <c r="AB22" s="1014"/>
      <c r="AC22" s="1014"/>
      <c r="AD22" s="68"/>
      <c r="AE22" s="69" t="s">
        <v>19</v>
      </c>
      <c r="AF22" s="70"/>
      <c r="AG22" s="383" t="s">
        <v>33</v>
      </c>
      <c r="AH22" s="383"/>
      <c r="AI22" s="383"/>
      <c r="AJ22" s="68"/>
      <c r="AK22" s="69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994"/>
      <c r="H23" s="995"/>
      <c r="I23" s="995"/>
      <c r="J23" s="995"/>
      <c r="K23" s="995"/>
      <c r="L23" s="49"/>
      <c r="M23" s="50"/>
      <c r="N23" s="308"/>
      <c r="O23" s="309"/>
      <c r="P23" s="309"/>
      <c r="Q23" s="309"/>
      <c r="R23" s="51"/>
      <c r="S23" s="812"/>
      <c r="T23" s="813"/>
      <c r="U23" s="352"/>
      <c r="V23" s="353"/>
      <c r="W23" s="353"/>
      <c r="X23" s="353"/>
      <c r="Y23" s="354"/>
      <c r="Z23" s="75"/>
      <c r="AA23" s="1015"/>
      <c r="AB23" s="1015"/>
      <c r="AC23" s="1015"/>
      <c r="AD23" s="78"/>
      <c r="AE23" s="74"/>
      <c r="AF23" s="75"/>
      <c r="AG23" s="384"/>
      <c r="AH23" s="384"/>
      <c r="AI23" s="384"/>
      <c r="AJ23" s="78"/>
      <c r="AK23" s="74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992">
        <v>0</v>
      </c>
      <c r="H24" s="993"/>
      <c r="I24" s="993"/>
      <c r="J24" s="993"/>
      <c r="K24" s="993"/>
      <c r="L24" s="44"/>
      <c r="M24" s="45"/>
      <c r="N24" s="306">
        <v>0</v>
      </c>
      <c r="O24" s="307"/>
      <c r="P24" s="307"/>
      <c r="Q24" s="307"/>
      <c r="R24" s="20"/>
      <c r="S24" s="810" t="s">
        <v>90</v>
      </c>
      <c r="T24" s="811"/>
      <c r="U24" s="349" t="s">
        <v>47</v>
      </c>
      <c r="V24" s="350"/>
      <c r="W24" s="350"/>
      <c r="X24" s="350"/>
      <c r="Y24" s="351"/>
      <c r="Z24" s="1016">
        <v>0</v>
      </c>
      <c r="AA24" s="1017"/>
      <c r="AB24" s="1017"/>
      <c r="AC24" s="1017"/>
      <c r="AD24" s="62"/>
      <c r="AE24" s="56" t="s">
        <v>18</v>
      </c>
      <c r="AF24" s="389">
        <v>0</v>
      </c>
      <c r="AG24" s="390"/>
      <c r="AH24" s="390"/>
      <c r="AI24" s="390"/>
      <c r="AJ24" s="62"/>
      <c r="AK24" s="56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994"/>
      <c r="H25" s="995"/>
      <c r="I25" s="995"/>
      <c r="J25" s="995"/>
      <c r="K25" s="995"/>
      <c r="L25" s="49"/>
      <c r="M25" s="50"/>
      <c r="N25" s="308"/>
      <c r="O25" s="309"/>
      <c r="P25" s="309"/>
      <c r="Q25" s="309"/>
      <c r="R25" s="51"/>
      <c r="S25" s="812"/>
      <c r="T25" s="813"/>
      <c r="U25" s="352"/>
      <c r="V25" s="353"/>
      <c r="W25" s="353"/>
      <c r="X25" s="353"/>
      <c r="Y25" s="354"/>
      <c r="Z25" s="1018"/>
      <c r="AA25" s="1019"/>
      <c r="AB25" s="1019"/>
      <c r="AC25" s="1019"/>
      <c r="AD25" s="58"/>
      <c r="AE25" s="59"/>
      <c r="AF25" s="391"/>
      <c r="AG25" s="392"/>
      <c r="AH25" s="392"/>
      <c r="AI25" s="392"/>
      <c r="AJ25" s="58"/>
      <c r="AK25" s="59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992">
        <v>0</v>
      </c>
      <c r="H26" s="993"/>
      <c r="I26" s="993"/>
      <c r="J26" s="993"/>
      <c r="K26" s="993"/>
      <c r="L26" s="44"/>
      <c r="M26" s="45"/>
      <c r="N26" s="306">
        <v>0</v>
      </c>
      <c r="O26" s="307"/>
      <c r="P26" s="307"/>
      <c r="Q26" s="307"/>
      <c r="R26" s="20"/>
      <c r="S26" s="810" t="s">
        <v>90</v>
      </c>
      <c r="T26" s="811"/>
      <c r="U26" s="349" t="s">
        <v>50</v>
      </c>
      <c r="V26" s="350"/>
      <c r="W26" s="350"/>
      <c r="X26" s="350"/>
      <c r="Y26" s="351"/>
      <c r="Z26" s="1020" t="s">
        <v>33</v>
      </c>
      <c r="AA26" s="1021"/>
      <c r="AB26" s="1021"/>
      <c r="AC26" s="1021"/>
      <c r="AD26" s="62"/>
      <c r="AE26" s="56" t="s">
        <v>18</v>
      </c>
      <c r="AF26" s="1024" t="s">
        <v>33</v>
      </c>
      <c r="AG26" s="1025"/>
      <c r="AH26" s="1025"/>
      <c r="AI26" s="1025"/>
      <c r="AJ26" s="62"/>
      <c r="AK26" s="56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994"/>
      <c r="H27" s="995"/>
      <c r="I27" s="995"/>
      <c r="J27" s="995"/>
      <c r="K27" s="995"/>
      <c r="L27" s="49"/>
      <c r="M27" s="50"/>
      <c r="N27" s="308"/>
      <c r="O27" s="309"/>
      <c r="P27" s="309"/>
      <c r="Q27" s="309"/>
      <c r="R27" s="51"/>
      <c r="S27" s="812"/>
      <c r="T27" s="813"/>
      <c r="U27" s="352"/>
      <c r="V27" s="353"/>
      <c r="W27" s="353"/>
      <c r="X27" s="353"/>
      <c r="Y27" s="354"/>
      <c r="Z27" s="1022"/>
      <c r="AA27" s="1023"/>
      <c r="AB27" s="1023"/>
      <c r="AC27" s="1023"/>
      <c r="AD27" s="79"/>
      <c r="AE27" s="80"/>
      <c r="AF27" s="1026"/>
      <c r="AG27" s="1027"/>
      <c r="AH27" s="1027"/>
      <c r="AI27" s="1027"/>
      <c r="AJ27" s="79"/>
      <c r="AK27" s="80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998">
        <v>4855</v>
      </c>
      <c r="H28" s="999"/>
      <c r="I28" s="999"/>
      <c r="J28" s="999"/>
      <c r="K28" s="999"/>
      <c r="L28" s="44"/>
      <c r="M28" s="45"/>
      <c r="N28" s="340">
        <v>18834</v>
      </c>
      <c r="O28" s="341"/>
      <c r="P28" s="341"/>
      <c r="Q28" s="341"/>
      <c r="R28" s="61"/>
      <c r="S28" s="1008"/>
      <c r="T28" s="100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1028"/>
      <c r="H29" s="1029"/>
      <c r="I29" s="1029"/>
      <c r="J29" s="1029"/>
      <c r="K29" s="1029"/>
      <c r="L29" s="49"/>
      <c r="M29" s="50"/>
      <c r="N29" s="396"/>
      <c r="O29" s="397"/>
      <c r="P29" s="397"/>
      <c r="Q29" s="397"/>
      <c r="R29" s="81"/>
      <c r="S29" s="1030"/>
      <c r="T29" s="1031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1032" t="s">
        <v>54</v>
      </c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1034"/>
      <c r="C32" s="1035"/>
      <c r="D32" s="1035"/>
      <c r="E32" s="1035"/>
      <c r="F32" s="1035"/>
      <c r="G32" s="1035"/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1035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1036" t="s">
        <v>12</v>
      </c>
      <c r="H33" s="1037"/>
      <c r="I33" s="1037"/>
      <c r="J33" s="1037"/>
      <c r="K33" s="1037"/>
      <c r="L33" s="1037"/>
      <c r="M33" s="1038"/>
      <c r="N33" s="1039" t="s">
        <v>13</v>
      </c>
      <c r="O33" s="1040"/>
      <c r="P33" s="1040"/>
      <c r="Q33" s="1040"/>
      <c r="R33" s="1041"/>
      <c r="S33" s="434" t="s">
        <v>56</v>
      </c>
      <c r="T33" s="428"/>
      <c r="U33" s="428"/>
      <c r="V33" s="428"/>
      <c r="W33" s="428"/>
      <c r="X33" s="428"/>
      <c r="Y33" s="429"/>
      <c r="Z33" s="1036" t="s">
        <v>101</v>
      </c>
      <c r="AA33" s="1037"/>
      <c r="AB33" s="1037"/>
      <c r="AC33" s="1037"/>
      <c r="AD33" s="1037"/>
      <c r="AE33" s="1038"/>
      <c r="AF33" s="1039" t="s">
        <v>102</v>
      </c>
      <c r="AG33" s="1040"/>
      <c r="AH33" s="1040"/>
      <c r="AI33" s="1040"/>
      <c r="AJ33" s="1040"/>
      <c r="AK33" s="1042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1043" t="s">
        <v>33</v>
      </c>
      <c r="I34" s="1043"/>
      <c r="J34" s="1043"/>
      <c r="K34" s="1043"/>
      <c r="L34" s="44" t="s">
        <v>58</v>
      </c>
      <c r="M34" s="45"/>
      <c r="N34" s="91"/>
      <c r="O34" s="452" t="s">
        <v>46</v>
      </c>
      <c r="P34" s="452"/>
      <c r="Q34" s="452"/>
      <c r="R34" s="92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1044" t="s">
        <v>33</v>
      </c>
      <c r="AB34" s="1044"/>
      <c r="AC34" s="1044"/>
      <c r="AD34" s="68"/>
      <c r="AE34" s="69" t="s">
        <v>19</v>
      </c>
      <c r="AF34" s="68"/>
      <c r="AG34" s="440" t="s">
        <v>46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1006" t="s">
        <v>33</v>
      </c>
      <c r="J35" s="1006"/>
      <c r="K35" s="51"/>
      <c r="L35" s="49" t="s">
        <v>61</v>
      </c>
      <c r="M35" s="50"/>
      <c r="N35" s="94" t="s">
        <v>60</v>
      </c>
      <c r="O35" s="835" t="s">
        <v>46</v>
      </c>
      <c r="P35" s="835"/>
      <c r="Q35" s="835"/>
      <c r="R35" s="95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1044" t="s">
        <v>33</v>
      </c>
      <c r="AB35" s="1044"/>
      <c r="AC35" s="1044"/>
      <c r="AD35" s="78"/>
      <c r="AE35" s="74" t="s">
        <v>61</v>
      </c>
      <c r="AF35" s="75"/>
      <c r="AG35" s="172" t="s">
        <v>103</v>
      </c>
      <c r="AH35" s="1045" t="s">
        <v>33</v>
      </c>
      <c r="AI35" s="1045"/>
      <c r="AJ35" s="78"/>
      <c r="AK35" s="76" t="s">
        <v>61</v>
      </c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1043" t="s">
        <v>33</v>
      </c>
      <c r="I36" s="1043"/>
      <c r="J36" s="1043"/>
      <c r="K36" s="1043"/>
      <c r="L36" s="44" t="s">
        <v>58</v>
      </c>
      <c r="M36" s="45"/>
      <c r="N36" s="91"/>
      <c r="O36" s="452" t="s">
        <v>46</v>
      </c>
      <c r="P36" s="452"/>
      <c r="Q36" s="452"/>
      <c r="R36" s="92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52" t="s">
        <v>46</v>
      </c>
      <c r="AH36" s="452"/>
      <c r="AI36" s="452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50" t="s">
        <v>46</v>
      </c>
      <c r="P37" s="450"/>
      <c r="Q37" s="450"/>
      <c r="R37" s="104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1048" t="s">
        <v>33</v>
      </c>
      <c r="AB37" s="1048"/>
      <c r="AC37" s="1048"/>
      <c r="AD37" s="105"/>
      <c r="AE37" s="106" t="s">
        <v>61</v>
      </c>
      <c r="AF37" s="100" t="s">
        <v>60</v>
      </c>
      <c r="AG37" s="173" t="s">
        <v>103</v>
      </c>
      <c r="AH37" s="1049" t="s">
        <v>33</v>
      </c>
      <c r="AI37" s="1049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  <c r="AL39" s="175"/>
    </row>
    <row r="40" spans="1:40" ht="23.25" customHeight="1">
      <c r="A40" s="28"/>
      <c r="B40" s="348" t="s">
        <v>11</v>
      </c>
      <c r="C40" s="347"/>
      <c r="D40" s="339"/>
      <c r="E40" s="1057" t="s">
        <v>69</v>
      </c>
      <c r="F40" s="1058"/>
      <c r="G40" s="1058"/>
      <c r="H40" s="1058"/>
      <c r="I40" s="1058"/>
      <c r="J40" s="1058"/>
      <c r="K40" s="1058"/>
      <c r="L40" s="1058"/>
      <c r="M40" s="1058"/>
      <c r="N40" s="1059"/>
      <c r="O40" s="1057" t="s">
        <v>10</v>
      </c>
      <c r="P40" s="1058"/>
      <c r="Q40" s="1058"/>
      <c r="R40" s="1058"/>
      <c r="S40" s="1060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  <c r="AL40" s="175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  <c r="AL41" s="175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1063" t="s">
        <v>75</v>
      </c>
      <c r="V42" s="1064"/>
      <c r="W42" s="1065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1066"/>
      <c r="V43" s="1067"/>
      <c r="W43" s="1068"/>
      <c r="X43" s="327">
        <v>0</v>
      </c>
      <c r="Y43" s="328"/>
      <c r="Z43" s="550"/>
      <c r="AA43" s="935" t="s">
        <v>33</v>
      </c>
      <c r="AB43" s="936"/>
      <c r="AC43" s="937"/>
      <c r="AD43" s="327">
        <v>132707</v>
      </c>
      <c r="AE43" s="328"/>
      <c r="AF43" s="328"/>
      <c r="AG43" s="550"/>
      <c r="AH43" s="327">
        <v>132707</v>
      </c>
      <c r="AI43" s="328"/>
      <c r="AJ43" s="328"/>
      <c r="AK43" s="529"/>
      <c r="AL43" s="175"/>
    </row>
    <row r="44" spans="1:40" ht="39" customHeight="1">
      <c r="A44" s="28"/>
      <c r="B44" s="587"/>
      <c r="C44" s="516" t="s">
        <v>78</v>
      </c>
      <c r="D44" s="319"/>
      <c r="E44" s="994">
        <v>4</v>
      </c>
      <c r="F44" s="995"/>
      <c r="G44" s="50"/>
      <c r="H44" s="986">
        <v>376050</v>
      </c>
      <c r="I44" s="987"/>
      <c r="J44" s="987"/>
      <c r="K44" s="1056"/>
      <c r="L44" s="994">
        <v>0</v>
      </c>
      <c r="M44" s="995"/>
      <c r="N44" s="50"/>
      <c r="O44" s="357">
        <v>4</v>
      </c>
      <c r="P44" s="358"/>
      <c r="Q44" s="357">
        <v>377550</v>
      </c>
      <c r="R44" s="358"/>
      <c r="S44" s="855"/>
      <c r="T44" s="479"/>
      <c r="U44" s="1069"/>
      <c r="V44" s="1070"/>
      <c r="W44" s="1071"/>
      <c r="X44" s="329"/>
      <c r="Y44" s="330"/>
      <c r="Z44" s="551"/>
      <c r="AA44" s="357"/>
      <c r="AB44" s="358"/>
      <c r="AC44" s="439"/>
      <c r="AD44" s="329"/>
      <c r="AE44" s="330"/>
      <c r="AF44" s="330"/>
      <c r="AG44" s="551"/>
      <c r="AH44" s="329"/>
      <c r="AI44" s="330"/>
      <c r="AJ44" s="330"/>
      <c r="AK44" s="530"/>
      <c r="AL44" s="175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1061">
        <v>0</v>
      </c>
      <c r="F45" s="1062"/>
      <c r="G45" s="50"/>
      <c r="H45" s="1082" t="s">
        <v>33</v>
      </c>
      <c r="I45" s="1083"/>
      <c r="J45" s="1083"/>
      <c r="K45" s="1084"/>
      <c r="L45" s="1061">
        <v>0</v>
      </c>
      <c r="M45" s="1062"/>
      <c r="N45" s="50"/>
      <c r="O45" s="859">
        <v>0</v>
      </c>
      <c r="P45" s="860"/>
      <c r="Q45" s="859" t="s">
        <v>33</v>
      </c>
      <c r="R45" s="860"/>
      <c r="S45" s="861"/>
      <c r="T45" s="479"/>
      <c r="U45" s="1085" t="s">
        <v>80</v>
      </c>
      <c r="V45" s="1078" t="s">
        <v>81</v>
      </c>
      <c r="W45" s="1079"/>
      <c r="X45" s="1050">
        <v>0</v>
      </c>
      <c r="Y45" s="1051"/>
      <c r="Z45" s="1052"/>
      <c r="AA45" s="1054" t="s">
        <v>33</v>
      </c>
      <c r="AB45" s="1043"/>
      <c r="AC45" s="1055"/>
      <c r="AD45" s="1050">
        <v>158438</v>
      </c>
      <c r="AE45" s="1051"/>
      <c r="AF45" s="1051"/>
      <c r="AG45" s="1052"/>
      <c r="AH45" s="1072">
        <v>158438</v>
      </c>
      <c r="AI45" s="1073"/>
      <c r="AJ45" s="1073"/>
      <c r="AK45" s="1074"/>
      <c r="AL45" s="175"/>
    </row>
    <row r="46" spans="1:40" ht="18.75" customHeight="1">
      <c r="A46" s="28"/>
      <c r="B46" s="587"/>
      <c r="C46" s="515" t="s">
        <v>82</v>
      </c>
      <c r="D46" s="339"/>
      <c r="E46" s="1050">
        <v>0</v>
      </c>
      <c r="F46" s="1051"/>
      <c r="G46" s="121"/>
      <c r="H46" s="1054" t="s">
        <v>33</v>
      </c>
      <c r="I46" s="1043"/>
      <c r="J46" s="1043"/>
      <c r="K46" s="1055"/>
      <c r="L46" s="1050">
        <v>0</v>
      </c>
      <c r="M46" s="1051"/>
      <c r="N46" s="121"/>
      <c r="O46" s="355">
        <v>0</v>
      </c>
      <c r="P46" s="356"/>
      <c r="Q46" s="355" t="s">
        <v>33</v>
      </c>
      <c r="R46" s="356"/>
      <c r="S46" s="862"/>
      <c r="T46" s="479"/>
      <c r="U46" s="1086"/>
      <c r="V46" s="1080"/>
      <c r="W46" s="1081"/>
      <c r="X46" s="994"/>
      <c r="Y46" s="995"/>
      <c r="Z46" s="1053"/>
      <c r="AA46" s="986"/>
      <c r="AB46" s="987"/>
      <c r="AC46" s="1056"/>
      <c r="AD46" s="994"/>
      <c r="AE46" s="995"/>
      <c r="AF46" s="995"/>
      <c r="AG46" s="1053"/>
      <c r="AH46" s="1075"/>
      <c r="AI46" s="1076"/>
      <c r="AJ46" s="1076"/>
      <c r="AK46" s="1077"/>
      <c r="AL46" s="175"/>
    </row>
    <row r="47" spans="1:40" ht="18.75" customHeight="1">
      <c r="A47" s="28"/>
      <c r="B47" s="587"/>
      <c r="C47" s="516"/>
      <c r="D47" s="319"/>
      <c r="E47" s="994"/>
      <c r="F47" s="995"/>
      <c r="G47" s="50"/>
      <c r="H47" s="986"/>
      <c r="I47" s="987"/>
      <c r="J47" s="987"/>
      <c r="K47" s="1056"/>
      <c r="L47" s="994"/>
      <c r="M47" s="995"/>
      <c r="N47" s="50"/>
      <c r="O47" s="357"/>
      <c r="P47" s="358"/>
      <c r="Q47" s="357"/>
      <c r="R47" s="358"/>
      <c r="S47" s="855"/>
      <c r="T47" s="479"/>
      <c r="U47" s="1086"/>
      <c r="V47" s="1078" t="s">
        <v>83</v>
      </c>
      <c r="W47" s="1079"/>
      <c r="X47" s="1050">
        <v>0</v>
      </c>
      <c r="Y47" s="1051"/>
      <c r="Z47" s="1052"/>
      <c r="AA47" s="1054" t="s">
        <v>33</v>
      </c>
      <c r="AB47" s="1043"/>
      <c r="AC47" s="1055"/>
      <c r="AD47" s="1050">
        <v>0</v>
      </c>
      <c r="AE47" s="1051"/>
      <c r="AF47" s="1051"/>
      <c r="AG47" s="1052"/>
      <c r="AH47" s="1072">
        <v>0</v>
      </c>
      <c r="AI47" s="1073"/>
      <c r="AJ47" s="1073"/>
      <c r="AK47" s="1074"/>
      <c r="AL47" s="175"/>
    </row>
    <row r="48" spans="1:40" ht="39" customHeight="1">
      <c r="A48" s="28"/>
      <c r="B48" s="587"/>
      <c r="C48" s="568" t="s">
        <v>84</v>
      </c>
      <c r="D48" s="569"/>
      <c r="E48" s="1061">
        <v>0</v>
      </c>
      <c r="F48" s="1062"/>
      <c r="G48" s="50"/>
      <c r="H48" s="1082" t="s">
        <v>33</v>
      </c>
      <c r="I48" s="1083"/>
      <c r="J48" s="1083"/>
      <c r="K48" s="1084"/>
      <c r="L48" s="1061">
        <v>0</v>
      </c>
      <c r="M48" s="1062"/>
      <c r="N48" s="50"/>
      <c r="O48" s="859">
        <v>0</v>
      </c>
      <c r="P48" s="860"/>
      <c r="Q48" s="859" t="s">
        <v>33</v>
      </c>
      <c r="R48" s="860"/>
      <c r="S48" s="861"/>
      <c r="T48" s="479"/>
      <c r="U48" s="1086"/>
      <c r="V48" s="1080"/>
      <c r="W48" s="1081"/>
      <c r="X48" s="994"/>
      <c r="Y48" s="995"/>
      <c r="Z48" s="1053"/>
      <c r="AA48" s="986"/>
      <c r="AB48" s="987"/>
      <c r="AC48" s="1056"/>
      <c r="AD48" s="994"/>
      <c r="AE48" s="995"/>
      <c r="AF48" s="995"/>
      <c r="AG48" s="1053"/>
      <c r="AH48" s="1075"/>
      <c r="AI48" s="1076"/>
      <c r="AJ48" s="1076"/>
      <c r="AK48" s="1077"/>
      <c r="AL48" s="175"/>
    </row>
    <row r="49" spans="1:40" ht="39" customHeight="1">
      <c r="A49" s="28"/>
      <c r="B49" s="588"/>
      <c r="C49" s="568" t="s">
        <v>85</v>
      </c>
      <c r="D49" s="569"/>
      <c r="E49" s="1088">
        <v>4</v>
      </c>
      <c r="F49" s="1089"/>
      <c r="G49" s="50"/>
      <c r="H49" s="1082">
        <v>376050</v>
      </c>
      <c r="I49" s="1083"/>
      <c r="J49" s="1083"/>
      <c r="K49" s="1084"/>
      <c r="L49" s="1088">
        <v>0</v>
      </c>
      <c r="M49" s="1089"/>
      <c r="N49" s="50"/>
      <c r="O49" s="859">
        <v>4</v>
      </c>
      <c r="P49" s="860"/>
      <c r="Q49" s="859">
        <v>377550</v>
      </c>
      <c r="R49" s="860"/>
      <c r="S49" s="861"/>
      <c r="T49" s="479"/>
      <c r="U49" s="1086"/>
      <c r="V49" s="1092" t="s">
        <v>86</v>
      </c>
      <c r="W49" s="1093"/>
      <c r="X49" s="1050">
        <v>0</v>
      </c>
      <c r="Y49" s="1051"/>
      <c r="Z49" s="1052"/>
      <c r="AA49" s="1054" t="s">
        <v>33</v>
      </c>
      <c r="AB49" s="1043"/>
      <c r="AC49" s="1055"/>
      <c r="AD49" s="1050">
        <v>0</v>
      </c>
      <c r="AE49" s="1051"/>
      <c r="AF49" s="1051"/>
      <c r="AG49" s="1052"/>
      <c r="AH49" s="1072">
        <v>0</v>
      </c>
      <c r="AI49" s="1073"/>
      <c r="AJ49" s="1073"/>
      <c r="AK49" s="1074"/>
      <c r="AL49" s="175"/>
    </row>
    <row r="50" spans="1:40" ht="18.75" customHeight="1">
      <c r="A50" s="28"/>
      <c r="B50" s="348" t="s">
        <v>87</v>
      </c>
      <c r="C50" s="347"/>
      <c r="D50" s="339"/>
      <c r="E50" s="1050">
        <v>0</v>
      </c>
      <c r="F50" s="1051"/>
      <c r="G50" s="121"/>
      <c r="H50" s="1054" t="s">
        <v>33</v>
      </c>
      <c r="I50" s="1043"/>
      <c r="J50" s="1043"/>
      <c r="K50" s="1055"/>
      <c r="L50" s="1050">
        <v>0</v>
      </c>
      <c r="M50" s="1051"/>
      <c r="N50" s="121"/>
      <c r="O50" s="355">
        <v>0</v>
      </c>
      <c r="P50" s="356"/>
      <c r="Q50" s="355" t="s">
        <v>33</v>
      </c>
      <c r="R50" s="356"/>
      <c r="S50" s="862"/>
      <c r="T50" s="479"/>
      <c r="U50" s="1087"/>
      <c r="V50" s="1094"/>
      <c r="W50" s="1095"/>
      <c r="X50" s="994"/>
      <c r="Y50" s="995"/>
      <c r="Z50" s="1053"/>
      <c r="AA50" s="986"/>
      <c r="AB50" s="987"/>
      <c r="AC50" s="1056"/>
      <c r="AD50" s="994"/>
      <c r="AE50" s="995"/>
      <c r="AF50" s="995"/>
      <c r="AG50" s="1053"/>
      <c r="AH50" s="1075"/>
      <c r="AI50" s="1076"/>
      <c r="AJ50" s="1076"/>
      <c r="AK50" s="1077"/>
      <c r="AL50" s="175"/>
    </row>
    <row r="51" spans="1:40" ht="18.75" customHeight="1">
      <c r="A51" s="28"/>
      <c r="B51" s="334"/>
      <c r="C51" s="318"/>
      <c r="D51" s="319"/>
      <c r="E51" s="994"/>
      <c r="F51" s="995"/>
      <c r="G51" s="50"/>
      <c r="H51" s="986"/>
      <c r="I51" s="987"/>
      <c r="J51" s="987"/>
      <c r="K51" s="1056"/>
      <c r="L51" s="994"/>
      <c r="M51" s="995"/>
      <c r="N51" s="50"/>
      <c r="O51" s="357"/>
      <c r="P51" s="358"/>
      <c r="Q51" s="357"/>
      <c r="R51" s="358"/>
      <c r="S51" s="855"/>
      <c r="T51" s="479"/>
      <c r="U51" s="1063" t="s">
        <v>88</v>
      </c>
      <c r="V51" s="1064"/>
      <c r="W51" s="1065"/>
      <c r="X51" s="1072">
        <v>0</v>
      </c>
      <c r="Y51" s="1073"/>
      <c r="Z51" s="1099"/>
      <c r="AA51" s="1103" t="s">
        <v>33</v>
      </c>
      <c r="AB51" s="1104"/>
      <c r="AC51" s="1105"/>
      <c r="AD51" s="1109">
        <v>291145</v>
      </c>
      <c r="AE51" s="1110"/>
      <c r="AF51" s="1110"/>
      <c r="AG51" s="1111"/>
      <c r="AH51" s="1072">
        <v>291145</v>
      </c>
      <c r="AI51" s="1073"/>
      <c r="AJ51" s="1073"/>
      <c r="AK51" s="1074"/>
      <c r="AL51" s="175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1090">
        <v>4</v>
      </c>
      <c r="F52" s="1091"/>
      <c r="G52" s="50"/>
      <c r="H52" s="1096">
        <v>376050</v>
      </c>
      <c r="I52" s="1097"/>
      <c r="J52" s="1097"/>
      <c r="K52" s="1098"/>
      <c r="L52" s="1090">
        <v>0</v>
      </c>
      <c r="M52" s="1091"/>
      <c r="N52" s="50"/>
      <c r="O52" s="865">
        <v>4</v>
      </c>
      <c r="P52" s="866"/>
      <c r="Q52" s="865">
        <v>377550</v>
      </c>
      <c r="R52" s="866"/>
      <c r="S52" s="867"/>
      <c r="T52" s="480"/>
      <c r="U52" s="1116"/>
      <c r="V52" s="1117"/>
      <c r="W52" s="1118"/>
      <c r="X52" s="1100"/>
      <c r="Y52" s="1101"/>
      <c r="Z52" s="1102"/>
      <c r="AA52" s="1106"/>
      <c r="AB52" s="1107"/>
      <c r="AC52" s="1108"/>
      <c r="AD52" s="1112"/>
      <c r="AE52" s="1113"/>
      <c r="AF52" s="1113"/>
      <c r="AG52" s="1114"/>
      <c r="AH52" s="1100"/>
      <c r="AI52" s="1101"/>
      <c r="AJ52" s="1101"/>
      <c r="AK52" s="1115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9" t="s">
        <v>104</v>
      </c>
      <c r="C2" s="1120"/>
      <c r="D2" s="1120"/>
      <c r="E2" s="112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0" t="s">
        <v>0</v>
      </c>
      <c r="C4" s="281"/>
      <c r="D4" s="281"/>
      <c r="E4" s="281"/>
      <c r="F4" s="281"/>
      <c r="G4" s="281"/>
      <c r="H4" s="281"/>
      <c r="I4" s="282"/>
      <c r="J4" s="280" t="s">
        <v>1</v>
      </c>
      <c r="K4" s="281"/>
      <c r="L4" s="281"/>
      <c r="M4" s="281"/>
      <c r="N4" s="282"/>
      <c r="O4" s="280" t="s">
        <v>2</v>
      </c>
      <c r="P4" s="281"/>
      <c r="Q4" s="281"/>
      <c r="R4" s="281"/>
      <c r="S4" s="281"/>
      <c r="T4" s="281"/>
      <c r="U4" s="282"/>
      <c r="V4" s="280" t="s">
        <v>3</v>
      </c>
      <c r="W4" s="281"/>
      <c r="X4" s="281"/>
      <c r="Y4" s="281"/>
      <c r="Z4" s="281"/>
      <c r="AA4" s="281"/>
      <c r="AB4" s="282"/>
      <c r="AC4" s="280" t="s">
        <v>4</v>
      </c>
      <c r="AD4" s="281"/>
      <c r="AE4" s="281"/>
      <c r="AF4" s="281"/>
      <c r="AG4" s="281"/>
      <c r="AH4" s="281"/>
      <c r="AI4" s="281"/>
      <c r="AJ4" s="281"/>
      <c r="AK4" s="283"/>
      <c r="AL4" s="8"/>
    </row>
    <row r="5" spans="1:38" s="16" customFormat="1" ht="28.5" customHeight="1">
      <c r="A5" s="10"/>
      <c r="B5" s="286" t="s">
        <v>5</v>
      </c>
      <c r="C5" s="287"/>
      <c r="D5" s="860" t="s">
        <v>46</v>
      </c>
      <c r="E5" s="860"/>
      <c r="F5" s="860"/>
      <c r="G5" s="860"/>
      <c r="H5" s="860"/>
      <c r="I5" s="11" t="s">
        <v>6</v>
      </c>
      <c r="J5" s="982" t="s">
        <v>46</v>
      </c>
      <c r="K5" s="983"/>
      <c r="L5" s="983"/>
      <c r="M5" s="983"/>
      <c r="N5" s="12" t="s">
        <v>7</v>
      </c>
      <c r="O5" s="859" t="s">
        <v>46</v>
      </c>
      <c r="P5" s="860"/>
      <c r="Q5" s="860"/>
      <c r="R5" s="860"/>
      <c r="S5" s="860"/>
      <c r="T5" s="860"/>
      <c r="U5" s="11" t="s">
        <v>6</v>
      </c>
      <c r="V5" s="859" t="s">
        <v>46</v>
      </c>
      <c r="W5" s="860"/>
      <c r="X5" s="860"/>
      <c r="Y5" s="860"/>
      <c r="Z5" s="860"/>
      <c r="AA5" s="860"/>
      <c r="AB5" s="13" t="s">
        <v>6</v>
      </c>
      <c r="AC5" s="974" t="s">
        <v>8</v>
      </c>
      <c r="AD5" s="975"/>
      <c r="AE5" s="975"/>
      <c r="AF5" s="975"/>
      <c r="AG5" s="860" t="s">
        <v>33</v>
      </c>
      <c r="AH5" s="860"/>
      <c r="AI5" s="860"/>
      <c r="AJ5" s="14"/>
      <c r="AK5" s="15" t="s">
        <v>6</v>
      </c>
    </row>
    <row r="6" spans="1:38" s="16" customFormat="1" ht="28.5" customHeight="1" thickBot="1">
      <c r="A6" s="10"/>
      <c r="B6" s="297" t="s">
        <v>9</v>
      </c>
      <c r="C6" s="298"/>
      <c r="D6" s="866" t="s">
        <v>46</v>
      </c>
      <c r="E6" s="866"/>
      <c r="F6" s="866"/>
      <c r="G6" s="866"/>
      <c r="H6" s="866"/>
      <c r="I6" s="17" t="s">
        <v>6</v>
      </c>
      <c r="J6" s="980" t="s">
        <v>46</v>
      </c>
      <c r="K6" s="981"/>
      <c r="L6" s="981"/>
      <c r="M6" s="981"/>
      <c r="N6" s="18" t="s">
        <v>7</v>
      </c>
      <c r="O6" s="865" t="s">
        <v>46</v>
      </c>
      <c r="P6" s="866"/>
      <c r="Q6" s="866"/>
      <c r="R6" s="866"/>
      <c r="S6" s="866"/>
      <c r="T6" s="866"/>
      <c r="U6" s="17" t="s">
        <v>6</v>
      </c>
      <c r="V6" s="865" t="s">
        <v>46</v>
      </c>
      <c r="W6" s="866"/>
      <c r="X6" s="866"/>
      <c r="Y6" s="866"/>
      <c r="Z6" s="866"/>
      <c r="AA6" s="866"/>
      <c r="AB6" s="19" t="s">
        <v>6</v>
      </c>
      <c r="AC6" s="974" t="s">
        <v>10</v>
      </c>
      <c r="AD6" s="975"/>
      <c r="AE6" s="975"/>
      <c r="AF6" s="975"/>
      <c r="AG6" s="866" t="s">
        <v>33</v>
      </c>
      <c r="AH6" s="866"/>
      <c r="AI6" s="86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0" t="s">
        <v>11</v>
      </c>
      <c r="C8" s="281"/>
      <c r="D8" s="281"/>
      <c r="E8" s="281"/>
      <c r="F8" s="282"/>
      <c r="G8" s="988" t="s">
        <v>101</v>
      </c>
      <c r="H8" s="989"/>
      <c r="I8" s="989"/>
      <c r="J8" s="989"/>
      <c r="K8" s="989"/>
      <c r="L8" s="989"/>
      <c r="M8" s="990"/>
      <c r="N8" s="977" t="s">
        <v>13</v>
      </c>
      <c r="O8" s="978"/>
      <c r="P8" s="978"/>
      <c r="Q8" s="978"/>
      <c r="R8" s="991"/>
      <c r="S8" s="291" t="s">
        <v>14</v>
      </c>
      <c r="T8" s="331"/>
      <c r="U8" s="332" t="s">
        <v>15</v>
      </c>
      <c r="V8" s="281"/>
      <c r="W8" s="281"/>
      <c r="X8" s="281"/>
      <c r="Y8" s="282"/>
      <c r="Z8" s="988" t="s">
        <v>12</v>
      </c>
      <c r="AA8" s="989"/>
      <c r="AB8" s="989"/>
      <c r="AC8" s="989"/>
      <c r="AD8" s="989"/>
      <c r="AE8" s="990"/>
      <c r="AF8" s="977" t="s">
        <v>102</v>
      </c>
      <c r="AG8" s="978"/>
      <c r="AH8" s="978"/>
      <c r="AI8" s="978"/>
      <c r="AJ8" s="978"/>
      <c r="AK8" s="97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4" t="s">
        <v>18</v>
      </c>
      <c r="AJ9" s="294"/>
      <c r="AK9" s="295"/>
      <c r="AL9" s="43"/>
    </row>
    <row r="10" spans="1:38" ht="25.5" customHeight="1">
      <c r="A10" s="28"/>
      <c r="B10" s="333" t="s">
        <v>20</v>
      </c>
      <c r="C10" s="315"/>
      <c r="D10" s="315"/>
      <c r="E10" s="315"/>
      <c r="F10" s="316" t="s">
        <v>21</v>
      </c>
      <c r="G10" s="992">
        <v>85568179</v>
      </c>
      <c r="H10" s="993"/>
      <c r="I10" s="993"/>
      <c r="J10" s="993"/>
      <c r="K10" s="993"/>
      <c r="L10" s="44"/>
      <c r="M10" s="45"/>
      <c r="N10" s="306">
        <v>76940053</v>
      </c>
      <c r="O10" s="307"/>
      <c r="P10" s="307"/>
      <c r="Q10" s="307"/>
      <c r="R10" s="20"/>
      <c r="S10" s="810">
        <f>IF(N10=0,IF(G10&gt;0,"皆増",0),IF(G10=0,"皆減",ROUND((G10-N10)/N10*100,1)))</f>
        <v>11.2</v>
      </c>
      <c r="T10" s="811"/>
      <c r="U10" s="314" t="s">
        <v>22</v>
      </c>
      <c r="V10" s="315"/>
      <c r="W10" s="315"/>
      <c r="X10" s="315"/>
      <c r="Y10" s="316"/>
      <c r="Z10" s="984" t="s">
        <v>33</v>
      </c>
      <c r="AA10" s="985"/>
      <c r="AB10" s="985"/>
      <c r="AC10" s="985"/>
      <c r="AD10" s="46"/>
      <c r="AE10" s="47"/>
      <c r="AF10" s="935" t="s">
        <v>33</v>
      </c>
      <c r="AG10" s="936"/>
      <c r="AH10" s="936"/>
      <c r="AI10" s="936"/>
      <c r="AJ10" s="46"/>
      <c r="AK10" s="47"/>
    </row>
    <row r="11" spans="1:38" ht="25.5" customHeight="1">
      <c r="A11" s="28"/>
      <c r="B11" s="334"/>
      <c r="C11" s="318"/>
      <c r="D11" s="318"/>
      <c r="E11" s="318"/>
      <c r="F11" s="319"/>
      <c r="G11" s="994"/>
      <c r="H11" s="995"/>
      <c r="I11" s="995"/>
      <c r="J11" s="995"/>
      <c r="K11" s="995"/>
      <c r="L11" s="49"/>
      <c r="M11" s="50"/>
      <c r="N11" s="308"/>
      <c r="O11" s="309"/>
      <c r="P11" s="309"/>
      <c r="Q11" s="309"/>
      <c r="R11" s="51"/>
      <c r="S11" s="812"/>
      <c r="T11" s="813"/>
      <c r="U11" s="317"/>
      <c r="V11" s="318"/>
      <c r="W11" s="318"/>
      <c r="X11" s="318"/>
      <c r="Y11" s="319"/>
      <c r="Z11" s="986"/>
      <c r="AA11" s="987"/>
      <c r="AB11" s="987"/>
      <c r="AC11" s="987"/>
      <c r="AD11" s="52"/>
      <c r="AE11" s="53"/>
      <c r="AF11" s="357"/>
      <c r="AG11" s="358"/>
      <c r="AH11" s="358"/>
      <c r="AI11" s="358"/>
      <c r="AJ11" s="52"/>
      <c r="AK11" s="53"/>
    </row>
    <row r="12" spans="1:38" ht="25.5" customHeight="1">
      <c r="A12" s="28"/>
      <c r="B12" s="348" t="s">
        <v>23</v>
      </c>
      <c r="C12" s="347"/>
      <c r="D12" s="347"/>
      <c r="E12" s="347"/>
      <c r="F12" s="339" t="s">
        <v>24</v>
      </c>
      <c r="G12" s="992">
        <v>81790087</v>
      </c>
      <c r="H12" s="993"/>
      <c r="I12" s="993"/>
      <c r="J12" s="993"/>
      <c r="K12" s="993"/>
      <c r="L12" s="44"/>
      <c r="M12" s="45"/>
      <c r="N12" s="306">
        <v>73165281</v>
      </c>
      <c r="O12" s="307"/>
      <c r="P12" s="307"/>
      <c r="Q12" s="307"/>
      <c r="R12" s="20"/>
      <c r="S12" s="996">
        <f>IF(N12=0,IF(G12&gt;0,"皆増",0),IF(G12=0,"皆減",ROUND((G12-N12)/N12*100,1)))</f>
        <v>11.8</v>
      </c>
      <c r="T12" s="997"/>
      <c r="U12" s="346" t="s">
        <v>25</v>
      </c>
      <c r="V12" s="347"/>
      <c r="W12" s="347"/>
      <c r="X12" s="347"/>
      <c r="Y12" s="339"/>
      <c r="Z12" s="984" t="s">
        <v>33</v>
      </c>
      <c r="AA12" s="985"/>
      <c r="AB12" s="985"/>
      <c r="AC12" s="985"/>
      <c r="AD12" s="55"/>
      <c r="AE12" s="56" t="s">
        <v>18</v>
      </c>
      <c r="AF12" s="935" t="s">
        <v>33</v>
      </c>
      <c r="AG12" s="936"/>
      <c r="AH12" s="936"/>
      <c r="AI12" s="936"/>
      <c r="AJ12" s="55"/>
      <c r="AK12" s="56" t="s">
        <v>18</v>
      </c>
      <c r="AL12" s="43"/>
    </row>
    <row r="13" spans="1:38" ht="25.5" customHeight="1">
      <c r="A13" s="28"/>
      <c r="B13" s="334"/>
      <c r="C13" s="318"/>
      <c r="D13" s="318"/>
      <c r="E13" s="318"/>
      <c r="F13" s="319"/>
      <c r="G13" s="994"/>
      <c r="H13" s="995"/>
      <c r="I13" s="995"/>
      <c r="J13" s="995"/>
      <c r="K13" s="995"/>
      <c r="L13" s="49"/>
      <c r="M13" s="50"/>
      <c r="N13" s="308"/>
      <c r="O13" s="309"/>
      <c r="P13" s="309"/>
      <c r="Q13" s="309"/>
      <c r="R13" s="51"/>
      <c r="S13" s="812"/>
      <c r="T13" s="813"/>
      <c r="U13" s="317"/>
      <c r="V13" s="318"/>
      <c r="W13" s="318"/>
      <c r="X13" s="318"/>
      <c r="Y13" s="319"/>
      <c r="Z13" s="986"/>
      <c r="AA13" s="987"/>
      <c r="AB13" s="987"/>
      <c r="AC13" s="987"/>
      <c r="AD13" s="58"/>
      <c r="AE13" s="59"/>
      <c r="AF13" s="357"/>
      <c r="AG13" s="358"/>
      <c r="AH13" s="358"/>
      <c r="AI13" s="358"/>
      <c r="AJ13" s="58"/>
      <c r="AK13" s="59"/>
    </row>
    <row r="14" spans="1:38" ht="25.5" customHeight="1">
      <c r="A14" s="28"/>
      <c r="B14" s="337" t="s">
        <v>26</v>
      </c>
      <c r="C14" s="338"/>
      <c r="D14" s="338"/>
      <c r="E14" s="338"/>
      <c r="F14" s="339" t="s">
        <v>27</v>
      </c>
      <c r="G14" s="1121">
        <f>G10-G12</f>
        <v>3778092</v>
      </c>
      <c r="H14" s="1122"/>
      <c r="I14" s="1122"/>
      <c r="J14" s="1122"/>
      <c r="K14" s="1122"/>
      <c r="L14" s="44"/>
      <c r="M14" s="45"/>
      <c r="N14" s="340">
        <v>3774772</v>
      </c>
      <c r="O14" s="341"/>
      <c r="P14" s="341"/>
      <c r="Q14" s="341"/>
      <c r="R14" s="61"/>
      <c r="S14" s="996">
        <f>IF(N14=0,IF(G14&gt;0,"皆増",0),IF(G14=0,"皆減",ROUND((G14-N14)/N14*100,1)))</f>
        <v>0.1</v>
      </c>
      <c r="T14" s="997"/>
      <c r="U14" s="346" t="s">
        <v>28</v>
      </c>
      <c r="V14" s="347"/>
      <c r="W14" s="347"/>
      <c r="X14" s="347"/>
      <c r="Y14" s="339"/>
      <c r="Z14" s="984" t="s">
        <v>33</v>
      </c>
      <c r="AA14" s="985"/>
      <c r="AB14" s="985"/>
      <c r="AC14" s="985"/>
      <c r="AD14" s="62"/>
      <c r="AE14" s="56" t="s">
        <v>18</v>
      </c>
      <c r="AF14" s="935" t="s">
        <v>33</v>
      </c>
      <c r="AG14" s="936"/>
      <c r="AH14" s="936"/>
      <c r="AI14" s="936"/>
      <c r="AJ14" s="62"/>
      <c r="AK14" s="56" t="s">
        <v>18</v>
      </c>
      <c r="AL14" s="43"/>
    </row>
    <row r="15" spans="1:38" ht="25.5" customHeight="1">
      <c r="A15" s="28"/>
      <c r="B15" s="335" t="s">
        <v>29</v>
      </c>
      <c r="C15" s="336"/>
      <c r="D15" s="336"/>
      <c r="E15" s="336"/>
      <c r="F15" s="319"/>
      <c r="G15" s="1123"/>
      <c r="H15" s="1124"/>
      <c r="I15" s="1124"/>
      <c r="J15" s="1124"/>
      <c r="K15" s="1124"/>
      <c r="L15" s="49"/>
      <c r="M15" s="50"/>
      <c r="N15" s="308"/>
      <c r="O15" s="309"/>
      <c r="P15" s="309"/>
      <c r="Q15" s="309"/>
      <c r="R15" s="51"/>
      <c r="S15" s="812"/>
      <c r="T15" s="813"/>
      <c r="U15" s="317"/>
      <c r="V15" s="318"/>
      <c r="W15" s="318"/>
      <c r="X15" s="318"/>
      <c r="Y15" s="319"/>
      <c r="Z15" s="986"/>
      <c r="AA15" s="987"/>
      <c r="AB15" s="987"/>
      <c r="AC15" s="987"/>
      <c r="AD15" s="58"/>
      <c r="AE15" s="59"/>
      <c r="AF15" s="357"/>
      <c r="AG15" s="358"/>
      <c r="AH15" s="358"/>
      <c r="AI15" s="358"/>
      <c r="AJ15" s="58"/>
      <c r="AK15" s="59"/>
      <c r="AL15" s="63"/>
    </row>
    <row r="16" spans="1:38" ht="25.5" customHeight="1">
      <c r="A16" s="28"/>
      <c r="B16" s="337" t="s">
        <v>30</v>
      </c>
      <c r="C16" s="338"/>
      <c r="D16" s="338"/>
      <c r="E16" s="338"/>
      <c r="F16" s="339" t="s">
        <v>31</v>
      </c>
      <c r="G16" s="992">
        <v>45192</v>
      </c>
      <c r="H16" s="993"/>
      <c r="I16" s="993"/>
      <c r="J16" s="993"/>
      <c r="K16" s="993"/>
      <c r="L16" s="44"/>
      <c r="M16" s="45"/>
      <c r="N16" s="306">
        <v>0</v>
      </c>
      <c r="O16" s="307"/>
      <c r="P16" s="307"/>
      <c r="Q16" s="307"/>
      <c r="R16" s="20"/>
      <c r="S16" s="996" t="str">
        <f>IF(N16=0,IF(G16&gt;0,"皆増",0),IF(G16=0,"皆減",ROUND((G16-N16)/N16*100,1)))</f>
        <v>皆増</v>
      </c>
      <c r="T16" s="997"/>
      <c r="U16" s="349" t="s">
        <v>32</v>
      </c>
      <c r="V16" s="350"/>
      <c r="W16" s="350"/>
      <c r="X16" s="350"/>
      <c r="Y16" s="351"/>
      <c r="Z16" s="355" t="s">
        <v>33</v>
      </c>
      <c r="AA16" s="356"/>
      <c r="AB16" s="356"/>
      <c r="AC16" s="356"/>
      <c r="AD16" s="62"/>
      <c r="AE16" s="56" t="s">
        <v>18</v>
      </c>
      <c r="AF16" s="355" t="s">
        <v>33</v>
      </c>
      <c r="AG16" s="356"/>
      <c r="AH16" s="356"/>
      <c r="AI16" s="356"/>
      <c r="AJ16" s="62"/>
      <c r="AK16" s="56" t="s">
        <v>18</v>
      </c>
    </row>
    <row r="17" spans="1:38" ht="25.5" customHeight="1">
      <c r="A17" s="28"/>
      <c r="B17" s="335" t="s">
        <v>34</v>
      </c>
      <c r="C17" s="336"/>
      <c r="D17" s="336"/>
      <c r="E17" s="336"/>
      <c r="F17" s="319"/>
      <c r="G17" s="994"/>
      <c r="H17" s="995"/>
      <c r="I17" s="995"/>
      <c r="J17" s="995"/>
      <c r="K17" s="995"/>
      <c r="L17" s="49"/>
      <c r="M17" s="50"/>
      <c r="N17" s="308"/>
      <c r="O17" s="309"/>
      <c r="P17" s="309"/>
      <c r="Q17" s="309"/>
      <c r="R17" s="51"/>
      <c r="S17" s="812"/>
      <c r="T17" s="813"/>
      <c r="U17" s="352"/>
      <c r="V17" s="353"/>
      <c r="W17" s="353"/>
      <c r="X17" s="353"/>
      <c r="Y17" s="354"/>
      <c r="Z17" s="357"/>
      <c r="AA17" s="358"/>
      <c r="AB17" s="358"/>
      <c r="AC17" s="358"/>
      <c r="AD17" s="64"/>
      <c r="AE17" s="65"/>
      <c r="AF17" s="357"/>
      <c r="AG17" s="358"/>
      <c r="AH17" s="358"/>
      <c r="AI17" s="358"/>
      <c r="AJ17" s="64"/>
      <c r="AK17" s="65"/>
    </row>
    <row r="18" spans="1:38" ht="25.5" customHeight="1">
      <c r="A18" s="28"/>
      <c r="B18" s="359" t="s">
        <v>35</v>
      </c>
      <c r="C18" s="350"/>
      <c r="D18" s="350"/>
      <c r="E18" s="350"/>
      <c r="F18" s="339" t="s">
        <v>36</v>
      </c>
      <c r="G18" s="1121">
        <f>G14-G16</f>
        <v>3732900</v>
      </c>
      <c r="H18" s="1122"/>
      <c r="I18" s="1122"/>
      <c r="J18" s="1122"/>
      <c r="K18" s="1122"/>
      <c r="L18" s="44"/>
      <c r="M18" s="45"/>
      <c r="N18" s="340">
        <v>3774772</v>
      </c>
      <c r="O18" s="341"/>
      <c r="P18" s="341"/>
      <c r="Q18" s="341"/>
      <c r="R18" s="61"/>
      <c r="S18" s="996">
        <f>IF(N18=0,IF(G18&gt;0,"皆増",0),IF(G18=0,"皆減",ROUND((G18-N18)/N18*100,1)))</f>
        <v>-1.1000000000000001</v>
      </c>
      <c r="T18" s="997"/>
      <c r="U18" s="346" t="s">
        <v>37</v>
      </c>
      <c r="V18" s="347"/>
      <c r="W18" s="347"/>
      <c r="X18" s="347"/>
      <c r="Y18" s="339"/>
      <c r="Z18" s="1002" t="s">
        <v>33</v>
      </c>
      <c r="AA18" s="1003"/>
      <c r="AB18" s="1003"/>
      <c r="AC18" s="1003"/>
      <c r="AD18" s="1003"/>
      <c r="AE18" s="1004"/>
      <c r="AF18" s="367" t="s">
        <v>33</v>
      </c>
      <c r="AG18" s="368"/>
      <c r="AH18" s="368"/>
      <c r="AI18" s="368"/>
      <c r="AJ18" s="368"/>
      <c r="AK18" s="822"/>
      <c r="AL18" s="43"/>
    </row>
    <row r="19" spans="1:38" ht="25.5" customHeight="1">
      <c r="A19" s="28"/>
      <c r="B19" s="360"/>
      <c r="C19" s="353"/>
      <c r="D19" s="353"/>
      <c r="E19" s="353"/>
      <c r="F19" s="319"/>
      <c r="G19" s="1123"/>
      <c r="H19" s="1124"/>
      <c r="I19" s="1124"/>
      <c r="J19" s="1124"/>
      <c r="K19" s="1124"/>
      <c r="L19" s="49"/>
      <c r="M19" s="50"/>
      <c r="N19" s="308"/>
      <c r="O19" s="309"/>
      <c r="P19" s="309"/>
      <c r="Q19" s="309"/>
      <c r="R19" s="51"/>
      <c r="S19" s="812"/>
      <c r="T19" s="813"/>
      <c r="U19" s="317"/>
      <c r="V19" s="318"/>
      <c r="W19" s="318"/>
      <c r="X19" s="318"/>
      <c r="Y19" s="319"/>
      <c r="Z19" s="1005"/>
      <c r="AA19" s="1006"/>
      <c r="AB19" s="1006"/>
      <c r="AC19" s="1006"/>
      <c r="AD19" s="1006"/>
      <c r="AE19" s="1007"/>
      <c r="AF19" s="370"/>
      <c r="AG19" s="371"/>
      <c r="AH19" s="371"/>
      <c r="AI19" s="371"/>
      <c r="AJ19" s="371"/>
      <c r="AK19" s="823"/>
      <c r="AL19" s="63"/>
    </row>
    <row r="20" spans="1:38" ht="25.5" customHeight="1">
      <c r="A20" s="28"/>
      <c r="B20" s="348" t="s">
        <v>38</v>
      </c>
      <c r="C20" s="347"/>
      <c r="D20" s="347"/>
      <c r="E20" s="347"/>
      <c r="F20" s="339" t="s">
        <v>39</v>
      </c>
      <c r="G20" s="992">
        <v>-41872</v>
      </c>
      <c r="H20" s="993"/>
      <c r="I20" s="993"/>
      <c r="J20" s="993"/>
      <c r="K20" s="993"/>
      <c r="L20" s="44"/>
      <c r="M20" s="45"/>
      <c r="N20" s="306">
        <v>154044</v>
      </c>
      <c r="O20" s="307"/>
      <c r="P20" s="307"/>
      <c r="Q20" s="307"/>
      <c r="R20" s="20"/>
      <c r="S20" s="1008"/>
      <c r="T20" s="1009"/>
      <c r="U20" s="349" t="s">
        <v>40</v>
      </c>
      <c r="V20" s="350"/>
      <c r="W20" s="350"/>
      <c r="X20" s="350"/>
      <c r="Y20" s="351"/>
      <c r="Z20" s="70"/>
      <c r="AA20" s="1012" t="s">
        <v>33</v>
      </c>
      <c r="AB20" s="1012"/>
      <c r="AC20" s="1012"/>
      <c r="AD20" s="68"/>
      <c r="AE20" s="69" t="s">
        <v>19</v>
      </c>
      <c r="AF20" s="70"/>
      <c r="AG20" s="379" t="s">
        <v>33</v>
      </c>
      <c r="AH20" s="379"/>
      <c r="AI20" s="379"/>
      <c r="AJ20" s="68"/>
      <c r="AK20" s="69" t="s">
        <v>19</v>
      </c>
      <c r="AL20" s="43"/>
    </row>
    <row r="21" spans="1:38" ht="25.5" customHeight="1">
      <c r="A21" s="28"/>
      <c r="B21" s="334"/>
      <c r="C21" s="318"/>
      <c r="D21" s="318"/>
      <c r="E21" s="318"/>
      <c r="F21" s="319"/>
      <c r="G21" s="994"/>
      <c r="H21" s="995"/>
      <c r="I21" s="995"/>
      <c r="J21" s="995"/>
      <c r="K21" s="995"/>
      <c r="L21" s="49"/>
      <c r="M21" s="50"/>
      <c r="N21" s="308"/>
      <c r="O21" s="309"/>
      <c r="P21" s="309"/>
      <c r="Q21" s="309"/>
      <c r="R21" s="51"/>
      <c r="S21" s="1010"/>
      <c r="T21" s="1011"/>
      <c r="U21" s="352"/>
      <c r="V21" s="353"/>
      <c r="W21" s="353"/>
      <c r="X21" s="353"/>
      <c r="Y21" s="354"/>
      <c r="Z21" s="75"/>
      <c r="AA21" s="1013"/>
      <c r="AB21" s="1013"/>
      <c r="AC21" s="1013"/>
      <c r="AD21" s="73"/>
      <c r="AE21" s="74"/>
      <c r="AF21" s="75"/>
      <c r="AG21" s="380"/>
      <c r="AH21" s="380"/>
      <c r="AI21" s="380"/>
      <c r="AJ21" s="73"/>
      <c r="AK21" s="74"/>
    </row>
    <row r="22" spans="1:38" ht="25.5" customHeight="1">
      <c r="A22" s="28"/>
      <c r="B22" s="348" t="s">
        <v>41</v>
      </c>
      <c r="C22" s="347"/>
      <c r="D22" s="347"/>
      <c r="E22" s="347"/>
      <c r="F22" s="339" t="s">
        <v>42</v>
      </c>
      <c r="G22" s="992">
        <v>6000467</v>
      </c>
      <c r="H22" s="993"/>
      <c r="I22" s="993"/>
      <c r="J22" s="993"/>
      <c r="K22" s="993"/>
      <c r="L22" s="44"/>
      <c r="M22" s="45"/>
      <c r="N22" s="306">
        <v>6230000</v>
      </c>
      <c r="O22" s="307"/>
      <c r="P22" s="307"/>
      <c r="Q22" s="307"/>
      <c r="R22" s="20"/>
      <c r="S22" s="996">
        <f>IF(N22=0,IF(G22&gt;0,"皆増",0),IF(G22=0,"皆減",ROUND((G22-N22)/N22*100,1)))</f>
        <v>-3.7</v>
      </c>
      <c r="T22" s="997"/>
      <c r="U22" s="349" t="s">
        <v>43</v>
      </c>
      <c r="V22" s="350"/>
      <c r="W22" s="350"/>
      <c r="X22" s="350"/>
      <c r="Y22" s="351"/>
      <c r="Z22" s="70"/>
      <c r="AA22" s="1014" t="s">
        <v>33</v>
      </c>
      <c r="AB22" s="1014"/>
      <c r="AC22" s="1014"/>
      <c r="AD22" s="68"/>
      <c r="AE22" s="69" t="s">
        <v>19</v>
      </c>
      <c r="AF22" s="70"/>
      <c r="AG22" s="383" t="s">
        <v>33</v>
      </c>
      <c r="AH22" s="383"/>
      <c r="AI22" s="383"/>
      <c r="AJ22" s="68"/>
      <c r="AK22" s="69" t="s">
        <v>19</v>
      </c>
      <c r="AL22" s="77"/>
    </row>
    <row r="23" spans="1:38" ht="25.5" customHeight="1">
      <c r="A23" s="28"/>
      <c r="B23" s="334"/>
      <c r="C23" s="318"/>
      <c r="D23" s="318"/>
      <c r="E23" s="318"/>
      <c r="F23" s="319"/>
      <c r="G23" s="994"/>
      <c r="H23" s="995"/>
      <c r="I23" s="995"/>
      <c r="J23" s="995"/>
      <c r="K23" s="995"/>
      <c r="L23" s="49"/>
      <c r="M23" s="50"/>
      <c r="N23" s="308"/>
      <c r="O23" s="309"/>
      <c r="P23" s="309"/>
      <c r="Q23" s="309"/>
      <c r="R23" s="51"/>
      <c r="S23" s="812"/>
      <c r="T23" s="813"/>
      <c r="U23" s="352"/>
      <c r="V23" s="353"/>
      <c r="W23" s="353"/>
      <c r="X23" s="353"/>
      <c r="Y23" s="354"/>
      <c r="Z23" s="75"/>
      <c r="AA23" s="1015"/>
      <c r="AB23" s="1015"/>
      <c r="AC23" s="1015"/>
      <c r="AD23" s="78"/>
      <c r="AE23" s="74"/>
      <c r="AF23" s="75"/>
      <c r="AG23" s="384"/>
      <c r="AH23" s="384"/>
      <c r="AI23" s="384"/>
      <c r="AJ23" s="78"/>
      <c r="AK23" s="74"/>
      <c r="AL23" s="77"/>
    </row>
    <row r="24" spans="1:38" ht="25.5" customHeight="1">
      <c r="A24" s="28"/>
      <c r="B24" s="348" t="s">
        <v>44</v>
      </c>
      <c r="C24" s="347"/>
      <c r="D24" s="347"/>
      <c r="E24" s="347"/>
      <c r="F24" s="339" t="s">
        <v>45</v>
      </c>
      <c r="G24" s="992">
        <v>0</v>
      </c>
      <c r="H24" s="993"/>
      <c r="I24" s="993"/>
      <c r="J24" s="993"/>
      <c r="K24" s="993"/>
      <c r="L24" s="44"/>
      <c r="M24" s="45"/>
      <c r="N24" s="306">
        <v>0</v>
      </c>
      <c r="O24" s="307"/>
      <c r="P24" s="307"/>
      <c r="Q24" s="307"/>
      <c r="R24" s="20"/>
      <c r="S24" s="810" t="s">
        <v>90</v>
      </c>
      <c r="T24" s="811"/>
      <c r="U24" s="349" t="s">
        <v>47</v>
      </c>
      <c r="V24" s="350"/>
      <c r="W24" s="350"/>
      <c r="X24" s="350"/>
      <c r="Y24" s="351"/>
      <c r="Z24" s="1016">
        <v>46122372</v>
      </c>
      <c r="AA24" s="1017"/>
      <c r="AB24" s="1017"/>
      <c r="AC24" s="1017"/>
      <c r="AD24" s="62"/>
      <c r="AE24" s="56" t="s">
        <v>18</v>
      </c>
      <c r="AF24" s="389">
        <v>42317796</v>
      </c>
      <c r="AG24" s="390"/>
      <c r="AH24" s="390"/>
      <c r="AI24" s="390"/>
      <c r="AJ24" s="62"/>
      <c r="AK24" s="56" t="s">
        <v>18</v>
      </c>
      <c r="AL24" s="43"/>
    </row>
    <row r="25" spans="1:38" ht="25.5" customHeight="1">
      <c r="A25" s="28"/>
      <c r="B25" s="334"/>
      <c r="C25" s="318"/>
      <c r="D25" s="318"/>
      <c r="E25" s="318"/>
      <c r="F25" s="319"/>
      <c r="G25" s="994"/>
      <c r="H25" s="995"/>
      <c r="I25" s="995"/>
      <c r="J25" s="995"/>
      <c r="K25" s="995"/>
      <c r="L25" s="49"/>
      <c r="M25" s="50"/>
      <c r="N25" s="308"/>
      <c r="O25" s="309"/>
      <c r="P25" s="309"/>
      <c r="Q25" s="309"/>
      <c r="R25" s="51"/>
      <c r="S25" s="812"/>
      <c r="T25" s="813"/>
      <c r="U25" s="352"/>
      <c r="V25" s="353"/>
      <c r="W25" s="353"/>
      <c r="X25" s="353"/>
      <c r="Y25" s="354"/>
      <c r="Z25" s="1018"/>
      <c r="AA25" s="1019"/>
      <c r="AB25" s="1019"/>
      <c r="AC25" s="1019"/>
      <c r="AD25" s="58"/>
      <c r="AE25" s="59"/>
      <c r="AF25" s="391"/>
      <c r="AG25" s="392"/>
      <c r="AH25" s="392"/>
      <c r="AI25" s="392"/>
      <c r="AJ25" s="58"/>
      <c r="AK25" s="59"/>
    </row>
    <row r="26" spans="1:38" ht="25.5" customHeight="1">
      <c r="A26" s="28"/>
      <c r="B26" s="348" t="s">
        <v>48</v>
      </c>
      <c r="C26" s="347"/>
      <c r="D26" s="347"/>
      <c r="E26" s="347"/>
      <c r="F26" s="339" t="s">
        <v>49</v>
      </c>
      <c r="G26" s="992">
        <v>8772467</v>
      </c>
      <c r="H26" s="993"/>
      <c r="I26" s="993"/>
      <c r="J26" s="993"/>
      <c r="K26" s="993"/>
      <c r="L26" s="44"/>
      <c r="M26" s="45"/>
      <c r="N26" s="306">
        <v>7300000</v>
      </c>
      <c r="O26" s="307"/>
      <c r="P26" s="307"/>
      <c r="Q26" s="307"/>
      <c r="R26" s="20"/>
      <c r="S26" s="1127">
        <f>IF(N26=0,IF(G26&gt;0,"皆増",0),IF(G26=0,"皆減",ROUND((G26-N26)/N26*100,1)))</f>
        <v>20.2</v>
      </c>
      <c r="T26" s="1128"/>
      <c r="U26" s="349" t="s">
        <v>50</v>
      </c>
      <c r="V26" s="350"/>
      <c r="W26" s="350"/>
      <c r="X26" s="350"/>
      <c r="Y26" s="351"/>
      <c r="Z26" s="1016">
        <v>70357017</v>
      </c>
      <c r="AA26" s="1017"/>
      <c r="AB26" s="1017"/>
      <c r="AC26" s="1017"/>
      <c r="AD26" s="62"/>
      <c r="AE26" s="56" t="s">
        <v>18</v>
      </c>
      <c r="AF26" s="389">
        <v>71312440</v>
      </c>
      <c r="AG26" s="390"/>
      <c r="AH26" s="390"/>
      <c r="AI26" s="390"/>
      <c r="AJ26" s="62"/>
      <c r="AK26" s="56" t="s">
        <v>18</v>
      </c>
      <c r="AL26" s="43"/>
    </row>
    <row r="27" spans="1:38" ht="25.5" customHeight="1">
      <c r="A27" s="28"/>
      <c r="B27" s="334"/>
      <c r="C27" s="318"/>
      <c r="D27" s="318"/>
      <c r="E27" s="318"/>
      <c r="F27" s="319"/>
      <c r="G27" s="994"/>
      <c r="H27" s="995"/>
      <c r="I27" s="995"/>
      <c r="J27" s="995"/>
      <c r="K27" s="995"/>
      <c r="L27" s="49"/>
      <c r="M27" s="50"/>
      <c r="N27" s="308"/>
      <c r="O27" s="309"/>
      <c r="P27" s="309"/>
      <c r="Q27" s="309"/>
      <c r="R27" s="51"/>
      <c r="S27" s="1129"/>
      <c r="T27" s="1130"/>
      <c r="U27" s="352"/>
      <c r="V27" s="353"/>
      <c r="W27" s="353"/>
      <c r="X27" s="353"/>
      <c r="Y27" s="354"/>
      <c r="Z27" s="1018"/>
      <c r="AA27" s="1019"/>
      <c r="AB27" s="1019"/>
      <c r="AC27" s="1019"/>
      <c r="AD27" s="79"/>
      <c r="AE27" s="80"/>
      <c r="AF27" s="391"/>
      <c r="AG27" s="392"/>
      <c r="AH27" s="392"/>
      <c r="AI27" s="392"/>
      <c r="AJ27" s="79"/>
      <c r="AK27" s="80"/>
    </row>
    <row r="28" spans="1:38" ht="25.5" customHeight="1">
      <c r="A28" s="28"/>
      <c r="B28" s="337" t="s">
        <v>51</v>
      </c>
      <c r="C28" s="338"/>
      <c r="D28" s="338"/>
      <c r="E28" s="338"/>
      <c r="F28" s="339" t="s">
        <v>52</v>
      </c>
      <c r="G28" s="1121">
        <f>G20+G22+G24-G26</f>
        <v>-2813872</v>
      </c>
      <c r="H28" s="1122"/>
      <c r="I28" s="1122"/>
      <c r="J28" s="1122"/>
      <c r="K28" s="1122"/>
      <c r="L28" s="44"/>
      <c r="M28" s="45"/>
      <c r="N28" s="340">
        <v>-915956</v>
      </c>
      <c r="O28" s="341"/>
      <c r="P28" s="341"/>
      <c r="Q28" s="341"/>
      <c r="R28" s="61"/>
      <c r="S28" s="1008"/>
      <c r="T28" s="1009"/>
      <c r="U28" s="402"/>
      <c r="V28" s="403"/>
      <c r="W28" s="403"/>
      <c r="X28" s="403"/>
      <c r="Y28" s="404"/>
      <c r="Z28" s="408"/>
      <c r="AA28" s="409"/>
      <c r="AB28" s="409"/>
      <c r="AC28" s="409"/>
      <c r="AD28" s="409"/>
      <c r="AE28" s="410"/>
      <c r="AF28" s="408"/>
      <c r="AG28" s="409"/>
      <c r="AH28" s="409"/>
      <c r="AI28" s="409"/>
      <c r="AJ28" s="409"/>
      <c r="AK28" s="414"/>
      <c r="AL28" s="43"/>
    </row>
    <row r="29" spans="1:38" ht="25.5" customHeight="1" thickBot="1">
      <c r="A29" s="28"/>
      <c r="B29" s="416" t="s">
        <v>53</v>
      </c>
      <c r="C29" s="417"/>
      <c r="D29" s="417"/>
      <c r="E29" s="417"/>
      <c r="F29" s="393"/>
      <c r="G29" s="1125"/>
      <c r="H29" s="1126"/>
      <c r="I29" s="1126"/>
      <c r="J29" s="1126"/>
      <c r="K29" s="1126"/>
      <c r="L29" s="49"/>
      <c r="M29" s="50"/>
      <c r="N29" s="396"/>
      <c r="O29" s="397"/>
      <c r="P29" s="397"/>
      <c r="Q29" s="397"/>
      <c r="R29" s="81"/>
      <c r="S29" s="1030"/>
      <c r="T29" s="1031"/>
      <c r="U29" s="405"/>
      <c r="V29" s="406"/>
      <c r="W29" s="406"/>
      <c r="X29" s="406"/>
      <c r="Y29" s="407"/>
      <c r="Z29" s="411"/>
      <c r="AA29" s="412"/>
      <c r="AB29" s="412"/>
      <c r="AC29" s="412"/>
      <c r="AD29" s="412"/>
      <c r="AE29" s="413"/>
      <c r="AF29" s="411"/>
      <c r="AG29" s="412"/>
      <c r="AH29" s="412"/>
      <c r="AI29" s="412"/>
      <c r="AJ29" s="412"/>
      <c r="AK29" s="41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8"/>
      <c r="AI30" s="418"/>
      <c r="AJ30" s="86"/>
      <c r="AK30" s="86"/>
    </row>
    <row r="31" spans="1:38" s="27" customFormat="1" ht="13.5" customHeight="1">
      <c r="A31" s="25"/>
      <c r="B31" s="1032" t="s">
        <v>54</v>
      </c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87"/>
      <c r="Y31" s="87"/>
      <c r="Z31" s="423" t="s">
        <v>55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88"/>
    </row>
    <row r="32" spans="1:38" s="27" customFormat="1" ht="13.5" customHeight="1">
      <c r="A32" s="25"/>
      <c r="B32" s="1034"/>
      <c r="C32" s="1035"/>
      <c r="D32" s="1035"/>
      <c r="E32" s="1035"/>
      <c r="F32" s="1035"/>
      <c r="G32" s="1035"/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1035"/>
      <c r="X32" s="89"/>
      <c r="Y32" s="89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88"/>
    </row>
    <row r="33" spans="1:40" s="27" customFormat="1" ht="23.25" customHeight="1">
      <c r="A33" s="25"/>
      <c r="B33" s="427" t="s">
        <v>11</v>
      </c>
      <c r="C33" s="428"/>
      <c r="D33" s="428"/>
      <c r="E33" s="428"/>
      <c r="F33" s="429"/>
      <c r="G33" s="1036" t="s">
        <v>12</v>
      </c>
      <c r="H33" s="1037"/>
      <c r="I33" s="1037"/>
      <c r="J33" s="1037"/>
      <c r="K33" s="1037"/>
      <c r="L33" s="1037"/>
      <c r="M33" s="1038"/>
      <c r="N33" s="1039" t="s">
        <v>13</v>
      </c>
      <c r="O33" s="1040"/>
      <c r="P33" s="1040"/>
      <c r="Q33" s="1040"/>
      <c r="R33" s="1041"/>
      <c r="S33" s="434" t="s">
        <v>56</v>
      </c>
      <c r="T33" s="428"/>
      <c r="U33" s="428"/>
      <c r="V33" s="428"/>
      <c r="W33" s="428"/>
      <c r="X33" s="428"/>
      <c r="Y33" s="429"/>
      <c r="Z33" s="1036" t="s">
        <v>101</v>
      </c>
      <c r="AA33" s="1037"/>
      <c r="AB33" s="1037"/>
      <c r="AC33" s="1037"/>
      <c r="AD33" s="1037"/>
      <c r="AE33" s="1038"/>
      <c r="AF33" s="1039" t="s">
        <v>102</v>
      </c>
      <c r="AG33" s="1040"/>
      <c r="AH33" s="1040"/>
      <c r="AI33" s="1040"/>
      <c r="AJ33" s="1040"/>
      <c r="AK33" s="1042"/>
      <c r="AL33" s="88"/>
    </row>
    <row r="34" spans="1:40" ht="26.25" customHeight="1">
      <c r="A34" s="28"/>
      <c r="B34" s="348" t="s">
        <v>57</v>
      </c>
      <c r="C34" s="347"/>
      <c r="D34" s="347"/>
      <c r="E34" s="347"/>
      <c r="F34" s="339"/>
      <c r="G34" s="90"/>
      <c r="H34" s="1043" t="s">
        <v>33</v>
      </c>
      <c r="I34" s="1043"/>
      <c r="J34" s="1043"/>
      <c r="K34" s="1043"/>
      <c r="L34" s="44" t="s">
        <v>58</v>
      </c>
      <c r="M34" s="45"/>
      <c r="N34" s="91"/>
      <c r="O34" s="452" t="s">
        <v>33</v>
      </c>
      <c r="P34" s="452"/>
      <c r="Q34" s="452"/>
      <c r="R34" s="92" t="s">
        <v>58</v>
      </c>
      <c r="S34" s="456" t="s">
        <v>59</v>
      </c>
      <c r="T34" s="457"/>
      <c r="U34" s="457"/>
      <c r="V34" s="457"/>
      <c r="W34" s="457"/>
      <c r="X34" s="457"/>
      <c r="Y34" s="458"/>
      <c r="Z34" s="70"/>
      <c r="AA34" s="1044" t="s">
        <v>33</v>
      </c>
      <c r="AB34" s="1044"/>
      <c r="AC34" s="1044"/>
      <c r="AD34" s="68"/>
      <c r="AE34" s="69" t="s">
        <v>19</v>
      </c>
      <c r="AF34" s="68"/>
      <c r="AG34" s="440" t="s">
        <v>46</v>
      </c>
      <c r="AH34" s="440"/>
      <c r="AI34" s="440"/>
      <c r="AJ34" s="93" t="s">
        <v>58</v>
      </c>
      <c r="AK34" s="71"/>
      <c r="AL34" s="43"/>
    </row>
    <row r="35" spans="1:40" ht="26.25" customHeight="1">
      <c r="A35" s="28"/>
      <c r="B35" s="334"/>
      <c r="C35" s="318"/>
      <c r="D35" s="318"/>
      <c r="E35" s="318"/>
      <c r="F35" s="319"/>
      <c r="G35" s="75" t="s">
        <v>60</v>
      </c>
      <c r="H35" s="51"/>
      <c r="I35" s="1006" t="s">
        <v>33</v>
      </c>
      <c r="J35" s="1006"/>
      <c r="K35" s="51"/>
      <c r="L35" s="49" t="s">
        <v>61</v>
      </c>
      <c r="M35" s="50"/>
      <c r="N35" s="94" t="s">
        <v>60</v>
      </c>
      <c r="O35" s="835" t="s">
        <v>46</v>
      </c>
      <c r="P35" s="835"/>
      <c r="Q35" s="835"/>
      <c r="R35" s="95" t="s">
        <v>61</v>
      </c>
      <c r="S35" s="467"/>
      <c r="T35" s="468"/>
      <c r="U35" s="468"/>
      <c r="V35" s="468"/>
      <c r="W35" s="468"/>
      <c r="X35" s="468"/>
      <c r="Y35" s="469"/>
      <c r="Z35" s="75" t="s">
        <v>60</v>
      </c>
      <c r="AA35" s="1044" t="s">
        <v>33</v>
      </c>
      <c r="AB35" s="1044"/>
      <c r="AC35" s="1044"/>
      <c r="AD35" s="78"/>
      <c r="AE35" s="74" t="s">
        <v>61</v>
      </c>
      <c r="AF35" s="75" t="s">
        <v>60</v>
      </c>
      <c r="AG35" s="835" t="s">
        <v>46</v>
      </c>
      <c r="AH35" s="835"/>
      <c r="AI35" s="835"/>
      <c r="AJ35" s="96" t="s">
        <v>61</v>
      </c>
      <c r="AK35" s="76"/>
    </row>
    <row r="36" spans="1:40" ht="26.25" customHeight="1">
      <c r="A36" s="28"/>
      <c r="B36" s="348" t="s">
        <v>62</v>
      </c>
      <c r="C36" s="347"/>
      <c r="D36" s="347"/>
      <c r="E36" s="347"/>
      <c r="F36" s="339"/>
      <c r="G36" s="90"/>
      <c r="H36" s="1043" t="s">
        <v>33</v>
      </c>
      <c r="I36" s="1043"/>
      <c r="J36" s="1043"/>
      <c r="K36" s="1043"/>
      <c r="L36" s="44" t="s">
        <v>58</v>
      </c>
      <c r="M36" s="45"/>
      <c r="N36" s="91"/>
      <c r="O36" s="452" t="s">
        <v>46</v>
      </c>
      <c r="P36" s="452"/>
      <c r="Q36" s="452"/>
      <c r="R36" s="92" t="s">
        <v>58</v>
      </c>
      <c r="S36" s="456" t="s">
        <v>63</v>
      </c>
      <c r="T36" s="457"/>
      <c r="U36" s="457"/>
      <c r="V36" s="457"/>
      <c r="W36" s="457"/>
      <c r="X36" s="457"/>
      <c r="Y36" s="458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52" t="s">
        <v>46</v>
      </c>
      <c r="AH36" s="452"/>
      <c r="AI36" s="452"/>
      <c r="AJ36" s="98" t="s">
        <v>58</v>
      </c>
      <c r="AK36" s="99"/>
      <c r="AL36" s="43"/>
    </row>
    <row r="37" spans="1:40" ht="26.25" customHeight="1" thickBot="1">
      <c r="A37" s="28"/>
      <c r="B37" s="444"/>
      <c r="C37" s="445"/>
      <c r="D37" s="445"/>
      <c r="E37" s="445"/>
      <c r="F37" s="393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50" t="s">
        <v>46</v>
      </c>
      <c r="P37" s="450"/>
      <c r="Q37" s="450"/>
      <c r="R37" s="104" t="s">
        <v>61</v>
      </c>
      <c r="S37" s="459"/>
      <c r="T37" s="460"/>
      <c r="U37" s="460"/>
      <c r="V37" s="460"/>
      <c r="W37" s="460"/>
      <c r="X37" s="460"/>
      <c r="Y37" s="461"/>
      <c r="Z37" s="100" t="s">
        <v>60</v>
      </c>
      <c r="AA37" s="1048" t="s">
        <v>33</v>
      </c>
      <c r="AB37" s="1048"/>
      <c r="AC37" s="1048"/>
      <c r="AD37" s="105"/>
      <c r="AE37" s="106" t="s">
        <v>61</v>
      </c>
      <c r="AF37" s="100" t="s">
        <v>60</v>
      </c>
      <c r="AG37" s="450" t="s">
        <v>46</v>
      </c>
      <c r="AH37" s="450"/>
      <c r="AI37" s="45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5" t="s">
        <v>64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  <c r="T39" s="478" t="s">
        <v>65</v>
      </c>
      <c r="U39" s="481" t="s">
        <v>11</v>
      </c>
      <c r="V39" s="482"/>
      <c r="W39" s="483"/>
      <c r="X39" s="490" t="s">
        <v>66</v>
      </c>
      <c r="Y39" s="491"/>
      <c r="Z39" s="492"/>
      <c r="AA39" s="490" t="s">
        <v>67</v>
      </c>
      <c r="AB39" s="491"/>
      <c r="AC39" s="492"/>
      <c r="AD39" s="490" t="s">
        <v>100</v>
      </c>
      <c r="AE39" s="499"/>
      <c r="AF39" s="499"/>
      <c r="AG39" s="500"/>
      <c r="AH39" s="507" t="s">
        <v>68</v>
      </c>
      <c r="AI39" s="499"/>
      <c r="AJ39" s="499"/>
      <c r="AK39" s="508"/>
      <c r="AL39" s="175"/>
    </row>
    <row r="40" spans="1:40" ht="23.25" customHeight="1">
      <c r="A40" s="28"/>
      <c r="B40" s="348" t="s">
        <v>11</v>
      </c>
      <c r="C40" s="347"/>
      <c r="D40" s="339"/>
      <c r="E40" s="1057" t="s">
        <v>69</v>
      </c>
      <c r="F40" s="1058"/>
      <c r="G40" s="1058"/>
      <c r="H40" s="1058"/>
      <c r="I40" s="1058"/>
      <c r="J40" s="1058"/>
      <c r="K40" s="1058"/>
      <c r="L40" s="1058"/>
      <c r="M40" s="1058"/>
      <c r="N40" s="1059"/>
      <c r="O40" s="1057" t="s">
        <v>10</v>
      </c>
      <c r="P40" s="1058"/>
      <c r="Q40" s="1058"/>
      <c r="R40" s="1058"/>
      <c r="S40" s="1060"/>
      <c r="T40" s="479"/>
      <c r="U40" s="484"/>
      <c r="V40" s="485"/>
      <c r="W40" s="486"/>
      <c r="X40" s="493"/>
      <c r="Y40" s="494"/>
      <c r="Z40" s="495"/>
      <c r="AA40" s="493"/>
      <c r="AB40" s="494"/>
      <c r="AC40" s="495"/>
      <c r="AD40" s="501"/>
      <c r="AE40" s="502"/>
      <c r="AF40" s="502"/>
      <c r="AG40" s="503"/>
      <c r="AH40" s="501"/>
      <c r="AI40" s="502"/>
      <c r="AJ40" s="502"/>
      <c r="AK40" s="509"/>
      <c r="AL40" s="175"/>
    </row>
    <row r="41" spans="1:40" ht="18" customHeight="1">
      <c r="A41" s="28"/>
      <c r="B41" s="333"/>
      <c r="C41" s="315"/>
      <c r="D41" s="316"/>
      <c r="E41" s="515" t="s">
        <v>70</v>
      </c>
      <c r="F41" s="347"/>
      <c r="G41" s="339"/>
      <c r="H41" s="515" t="s">
        <v>71</v>
      </c>
      <c r="I41" s="347"/>
      <c r="J41" s="347"/>
      <c r="K41" s="339"/>
      <c r="L41" s="517" t="s">
        <v>72</v>
      </c>
      <c r="M41" s="518"/>
      <c r="N41" s="519"/>
      <c r="O41" s="515" t="s">
        <v>70</v>
      </c>
      <c r="P41" s="339"/>
      <c r="Q41" s="515" t="s">
        <v>73</v>
      </c>
      <c r="R41" s="347"/>
      <c r="S41" s="520"/>
      <c r="T41" s="479"/>
      <c r="U41" s="487"/>
      <c r="V41" s="488"/>
      <c r="W41" s="489"/>
      <c r="X41" s="496"/>
      <c r="Y41" s="497"/>
      <c r="Z41" s="498"/>
      <c r="AA41" s="496"/>
      <c r="AB41" s="497"/>
      <c r="AC41" s="498"/>
      <c r="AD41" s="504"/>
      <c r="AE41" s="505"/>
      <c r="AF41" s="505"/>
      <c r="AG41" s="506"/>
      <c r="AH41" s="504"/>
      <c r="AI41" s="505"/>
      <c r="AJ41" s="505"/>
      <c r="AK41" s="510"/>
      <c r="AL41" s="175"/>
    </row>
    <row r="42" spans="1:40" ht="18" customHeight="1">
      <c r="A42" s="28"/>
      <c r="B42" s="334"/>
      <c r="C42" s="318"/>
      <c r="D42" s="319"/>
      <c r="E42" s="516"/>
      <c r="F42" s="318"/>
      <c r="G42" s="319"/>
      <c r="H42" s="521" t="s">
        <v>74</v>
      </c>
      <c r="I42" s="336"/>
      <c r="J42" s="336"/>
      <c r="K42" s="522"/>
      <c r="L42" s="540" t="s">
        <v>70</v>
      </c>
      <c r="M42" s="541"/>
      <c r="N42" s="542"/>
      <c r="O42" s="516"/>
      <c r="P42" s="319"/>
      <c r="Q42" s="521" t="s">
        <v>74</v>
      </c>
      <c r="R42" s="336"/>
      <c r="S42" s="543"/>
      <c r="T42" s="479"/>
      <c r="U42" s="1063" t="s">
        <v>75</v>
      </c>
      <c r="V42" s="1064"/>
      <c r="W42" s="1065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6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9"/>
      <c r="U43" s="1066"/>
      <c r="V43" s="1067"/>
      <c r="W43" s="1068"/>
      <c r="X43" s="327">
        <v>38320000</v>
      </c>
      <c r="Y43" s="328"/>
      <c r="Z43" s="550"/>
      <c r="AA43" s="935" t="s">
        <v>33</v>
      </c>
      <c r="AB43" s="936"/>
      <c r="AC43" s="937"/>
      <c r="AD43" s="935" t="s">
        <v>33</v>
      </c>
      <c r="AE43" s="936"/>
      <c r="AF43" s="936"/>
      <c r="AG43" s="937"/>
      <c r="AH43" s="327">
        <v>38320000</v>
      </c>
      <c r="AI43" s="328"/>
      <c r="AJ43" s="328"/>
      <c r="AK43" s="529"/>
      <c r="AL43" s="175"/>
    </row>
    <row r="44" spans="1:40" ht="39" customHeight="1">
      <c r="A44" s="28"/>
      <c r="B44" s="587"/>
      <c r="C44" s="516" t="s">
        <v>78</v>
      </c>
      <c r="D44" s="319"/>
      <c r="E44" s="994">
        <v>1150</v>
      </c>
      <c r="F44" s="995"/>
      <c r="G44" s="50"/>
      <c r="H44" s="986">
        <v>296900</v>
      </c>
      <c r="I44" s="987"/>
      <c r="J44" s="987"/>
      <c r="K44" s="1056"/>
      <c r="L44" s="994">
        <v>57</v>
      </c>
      <c r="M44" s="995"/>
      <c r="N44" s="50"/>
      <c r="O44" s="357">
        <v>1129</v>
      </c>
      <c r="P44" s="358"/>
      <c r="Q44" s="357">
        <v>300500</v>
      </c>
      <c r="R44" s="358"/>
      <c r="S44" s="855"/>
      <c r="T44" s="479"/>
      <c r="U44" s="1069"/>
      <c r="V44" s="1070"/>
      <c r="W44" s="1071"/>
      <c r="X44" s="329"/>
      <c r="Y44" s="330"/>
      <c r="Z44" s="551"/>
      <c r="AA44" s="357"/>
      <c r="AB44" s="358"/>
      <c r="AC44" s="439"/>
      <c r="AD44" s="357"/>
      <c r="AE44" s="358"/>
      <c r="AF44" s="358"/>
      <c r="AG44" s="439"/>
      <c r="AH44" s="329"/>
      <c r="AI44" s="330"/>
      <c r="AJ44" s="330"/>
      <c r="AK44" s="530"/>
      <c r="AL44" s="175"/>
      <c r="AM44" s="1"/>
      <c r="AN44" s="1"/>
    </row>
    <row r="45" spans="1:40" ht="39" customHeight="1">
      <c r="A45" s="28"/>
      <c r="B45" s="587"/>
      <c r="C45" s="120"/>
      <c r="D45" s="122" t="s">
        <v>79</v>
      </c>
      <c r="E45" s="1061">
        <v>340</v>
      </c>
      <c r="F45" s="1062"/>
      <c r="G45" s="50"/>
      <c r="H45" s="1082">
        <v>294200</v>
      </c>
      <c r="I45" s="1083"/>
      <c r="J45" s="1083"/>
      <c r="K45" s="1084"/>
      <c r="L45" s="1061">
        <v>4</v>
      </c>
      <c r="M45" s="1062"/>
      <c r="N45" s="50"/>
      <c r="O45" s="859">
        <v>341</v>
      </c>
      <c r="P45" s="860"/>
      <c r="Q45" s="859">
        <v>297800</v>
      </c>
      <c r="R45" s="860"/>
      <c r="S45" s="861"/>
      <c r="T45" s="479"/>
      <c r="U45" s="1085" t="s">
        <v>80</v>
      </c>
      <c r="V45" s="1078" t="s">
        <v>81</v>
      </c>
      <c r="W45" s="1079"/>
      <c r="X45" s="1050">
        <v>6000467</v>
      </c>
      <c r="Y45" s="1051"/>
      <c r="Z45" s="1052"/>
      <c r="AA45" s="1054" t="s">
        <v>33</v>
      </c>
      <c r="AB45" s="1043"/>
      <c r="AC45" s="1055"/>
      <c r="AD45" s="1054" t="s">
        <v>33</v>
      </c>
      <c r="AE45" s="1043"/>
      <c r="AF45" s="1043"/>
      <c r="AG45" s="1055"/>
      <c r="AH45" s="1072">
        <f>SUM(X45:AG46)</f>
        <v>6000467</v>
      </c>
      <c r="AI45" s="1073"/>
      <c r="AJ45" s="1073"/>
      <c r="AK45" s="1074"/>
      <c r="AL45" s="175"/>
    </row>
    <row r="46" spans="1:40" ht="18.75" customHeight="1">
      <c r="A46" s="28"/>
      <c r="B46" s="587"/>
      <c r="C46" s="515" t="s">
        <v>82</v>
      </c>
      <c r="D46" s="339"/>
      <c r="E46" s="1050">
        <v>0</v>
      </c>
      <c r="F46" s="1051"/>
      <c r="G46" s="121"/>
      <c r="H46" s="1054" t="s">
        <v>33</v>
      </c>
      <c r="I46" s="1043"/>
      <c r="J46" s="1043"/>
      <c r="K46" s="1055"/>
      <c r="L46" s="1050">
        <v>0</v>
      </c>
      <c r="M46" s="1051"/>
      <c r="N46" s="121"/>
      <c r="O46" s="355">
        <v>0</v>
      </c>
      <c r="P46" s="356"/>
      <c r="Q46" s="355" t="s">
        <v>33</v>
      </c>
      <c r="R46" s="356"/>
      <c r="S46" s="862"/>
      <c r="T46" s="479"/>
      <c r="U46" s="1086"/>
      <c r="V46" s="1080"/>
      <c r="W46" s="1081"/>
      <c r="X46" s="994"/>
      <c r="Y46" s="995"/>
      <c r="Z46" s="1053"/>
      <c r="AA46" s="986"/>
      <c r="AB46" s="987"/>
      <c r="AC46" s="1056"/>
      <c r="AD46" s="986"/>
      <c r="AE46" s="987"/>
      <c r="AF46" s="987"/>
      <c r="AG46" s="1056"/>
      <c r="AH46" s="1075"/>
      <c r="AI46" s="1076"/>
      <c r="AJ46" s="1076"/>
      <c r="AK46" s="1077"/>
      <c r="AL46" s="175"/>
    </row>
    <row r="47" spans="1:40" ht="18.75" customHeight="1">
      <c r="A47" s="28"/>
      <c r="B47" s="587"/>
      <c r="C47" s="516"/>
      <c r="D47" s="319"/>
      <c r="E47" s="994"/>
      <c r="F47" s="995"/>
      <c r="G47" s="50"/>
      <c r="H47" s="986"/>
      <c r="I47" s="987"/>
      <c r="J47" s="987"/>
      <c r="K47" s="1056"/>
      <c r="L47" s="994"/>
      <c r="M47" s="995"/>
      <c r="N47" s="50"/>
      <c r="O47" s="357"/>
      <c r="P47" s="358"/>
      <c r="Q47" s="357"/>
      <c r="R47" s="358"/>
      <c r="S47" s="855"/>
      <c r="T47" s="479"/>
      <c r="U47" s="1086"/>
      <c r="V47" s="1078" t="s">
        <v>83</v>
      </c>
      <c r="W47" s="1079"/>
      <c r="X47" s="1050">
        <v>8772467</v>
      </c>
      <c r="Y47" s="1051"/>
      <c r="Z47" s="1052"/>
      <c r="AA47" s="1054" t="s">
        <v>33</v>
      </c>
      <c r="AB47" s="1043"/>
      <c r="AC47" s="1055"/>
      <c r="AD47" s="1054" t="s">
        <v>33</v>
      </c>
      <c r="AE47" s="1043"/>
      <c r="AF47" s="1043"/>
      <c r="AG47" s="1055"/>
      <c r="AH47" s="1072">
        <f>SUM(X47:AG48)</f>
        <v>8772467</v>
      </c>
      <c r="AI47" s="1073"/>
      <c r="AJ47" s="1073"/>
      <c r="AK47" s="1074"/>
      <c r="AL47" s="175"/>
    </row>
    <row r="48" spans="1:40" ht="39" customHeight="1">
      <c r="A48" s="28"/>
      <c r="B48" s="587"/>
      <c r="C48" s="568" t="s">
        <v>84</v>
      </c>
      <c r="D48" s="569"/>
      <c r="E48" s="1061">
        <v>0</v>
      </c>
      <c r="F48" s="1062"/>
      <c r="G48" s="50"/>
      <c r="H48" s="1082" t="s">
        <v>33</v>
      </c>
      <c r="I48" s="1083"/>
      <c r="J48" s="1083"/>
      <c r="K48" s="1084"/>
      <c r="L48" s="1061">
        <v>0</v>
      </c>
      <c r="M48" s="1062"/>
      <c r="N48" s="50"/>
      <c r="O48" s="859">
        <v>0</v>
      </c>
      <c r="P48" s="860"/>
      <c r="Q48" s="859" t="s">
        <v>33</v>
      </c>
      <c r="R48" s="860"/>
      <c r="S48" s="861"/>
      <c r="T48" s="479"/>
      <c r="U48" s="1086"/>
      <c r="V48" s="1080"/>
      <c r="W48" s="1081"/>
      <c r="X48" s="994"/>
      <c r="Y48" s="995"/>
      <c r="Z48" s="1053"/>
      <c r="AA48" s="986"/>
      <c r="AB48" s="987"/>
      <c r="AC48" s="1056"/>
      <c r="AD48" s="986"/>
      <c r="AE48" s="987"/>
      <c r="AF48" s="987"/>
      <c r="AG48" s="1056"/>
      <c r="AH48" s="1075"/>
      <c r="AI48" s="1076"/>
      <c r="AJ48" s="1076"/>
      <c r="AK48" s="1077"/>
      <c r="AL48" s="175"/>
    </row>
    <row r="49" spans="1:40" ht="39" customHeight="1">
      <c r="A49" s="28"/>
      <c r="B49" s="588"/>
      <c r="C49" s="568" t="s">
        <v>85</v>
      </c>
      <c r="D49" s="569"/>
      <c r="E49" s="1088">
        <f>E44+E46+E48</f>
        <v>1150</v>
      </c>
      <c r="F49" s="1089"/>
      <c r="G49" s="50"/>
      <c r="H49" s="1082">
        <v>296900</v>
      </c>
      <c r="I49" s="1083"/>
      <c r="J49" s="1083"/>
      <c r="K49" s="1084"/>
      <c r="L49" s="1088">
        <f>L44+L46+L48</f>
        <v>57</v>
      </c>
      <c r="M49" s="1089"/>
      <c r="N49" s="50"/>
      <c r="O49" s="859">
        <v>1129</v>
      </c>
      <c r="P49" s="860"/>
      <c r="Q49" s="859">
        <v>300500</v>
      </c>
      <c r="R49" s="860"/>
      <c r="S49" s="861"/>
      <c r="T49" s="479"/>
      <c r="U49" s="1086"/>
      <c r="V49" s="1092" t="s">
        <v>86</v>
      </c>
      <c r="W49" s="1093"/>
      <c r="X49" s="1050">
        <v>0</v>
      </c>
      <c r="Y49" s="1051"/>
      <c r="Z49" s="1052"/>
      <c r="AA49" s="1054" t="s">
        <v>33</v>
      </c>
      <c r="AB49" s="1043"/>
      <c r="AC49" s="1055"/>
      <c r="AD49" s="1054" t="s">
        <v>33</v>
      </c>
      <c r="AE49" s="1043"/>
      <c r="AF49" s="1043"/>
      <c r="AG49" s="1055"/>
      <c r="AH49" s="1072">
        <f>SUM(X49:AG50)</f>
        <v>0</v>
      </c>
      <c r="AI49" s="1073"/>
      <c r="AJ49" s="1073"/>
      <c r="AK49" s="1074"/>
      <c r="AL49" s="175"/>
    </row>
    <row r="50" spans="1:40" ht="18.75" customHeight="1">
      <c r="A50" s="28"/>
      <c r="B50" s="348" t="s">
        <v>87</v>
      </c>
      <c r="C50" s="347"/>
      <c r="D50" s="339"/>
      <c r="E50" s="1050">
        <v>0</v>
      </c>
      <c r="F50" s="1051"/>
      <c r="G50" s="121"/>
      <c r="H50" s="1054" t="s">
        <v>33</v>
      </c>
      <c r="I50" s="1043"/>
      <c r="J50" s="1043"/>
      <c r="K50" s="1055"/>
      <c r="L50" s="1050">
        <v>0</v>
      </c>
      <c r="M50" s="1051"/>
      <c r="N50" s="121"/>
      <c r="O50" s="355">
        <v>0</v>
      </c>
      <c r="P50" s="356"/>
      <c r="Q50" s="355" t="s">
        <v>33</v>
      </c>
      <c r="R50" s="356"/>
      <c r="S50" s="862"/>
      <c r="T50" s="479"/>
      <c r="U50" s="1087"/>
      <c r="V50" s="1094"/>
      <c r="W50" s="1095"/>
      <c r="X50" s="994"/>
      <c r="Y50" s="995"/>
      <c r="Z50" s="1053"/>
      <c r="AA50" s="986"/>
      <c r="AB50" s="987"/>
      <c r="AC50" s="1056"/>
      <c r="AD50" s="986"/>
      <c r="AE50" s="987"/>
      <c r="AF50" s="987"/>
      <c r="AG50" s="1056"/>
      <c r="AH50" s="1075"/>
      <c r="AI50" s="1076"/>
      <c r="AJ50" s="1076"/>
      <c r="AK50" s="1077"/>
      <c r="AL50" s="175"/>
    </row>
    <row r="51" spans="1:40" ht="18.75" customHeight="1">
      <c r="A51" s="28"/>
      <c r="B51" s="334"/>
      <c r="C51" s="318"/>
      <c r="D51" s="319"/>
      <c r="E51" s="994"/>
      <c r="F51" s="995"/>
      <c r="G51" s="50"/>
      <c r="H51" s="986"/>
      <c r="I51" s="987"/>
      <c r="J51" s="987"/>
      <c r="K51" s="1056"/>
      <c r="L51" s="994"/>
      <c r="M51" s="995"/>
      <c r="N51" s="50"/>
      <c r="O51" s="357"/>
      <c r="P51" s="358"/>
      <c r="Q51" s="357"/>
      <c r="R51" s="358"/>
      <c r="S51" s="855"/>
      <c r="T51" s="479"/>
      <c r="U51" s="1063" t="s">
        <v>88</v>
      </c>
      <c r="V51" s="1064"/>
      <c r="W51" s="1065"/>
      <c r="X51" s="1072">
        <f>X43+X45-X47+X49</f>
        <v>35548000</v>
      </c>
      <c r="Y51" s="1073"/>
      <c r="Z51" s="1099"/>
      <c r="AA51" s="1103" t="s">
        <v>33</v>
      </c>
      <c r="AB51" s="1104"/>
      <c r="AC51" s="1105"/>
      <c r="AD51" s="1131" t="s">
        <v>33</v>
      </c>
      <c r="AE51" s="1132"/>
      <c r="AF51" s="1132"/>
      <c r="AG51" s="1133"/>
      <c r="AH51" s="1072">
        <f>AH43+AH45-AH47+AH49</f>
        <v>35548000</v>
      </c>
      <c r="AI51" s="1073"/>
      <c r="AJ51" s="1073"/>
      <c r="AK51" s="1074"/>
      <c r="AL51" s="175"/>
      <c r="AM51" s="1"/>
      <c r="AN51" s="1"/>
    </row>
    <row r="52" spans="1:40" ht="39.75" customHeight="1" thickBot="1">
      <c r="A52" s="28"/>
      <c r="B52" s="623" t="s">
        <v>68</v>
      </c>
      <c r="C52" s="624"/>
      <c r="D52" s="625"/>
      <c r="E52" s="1090">
        <f>E49+E50</f>
        <v>1150</v>
      </c>
      <c r="F52" s="1091"/>
      <c r="G52" s="50"/>
      <c r="H52" s="1096">
        <v>296900</v>
      </c>
      <c r="I52" s="1097"/>
      <c r="J52" s="1097"/>
      <c r="K52" s="1098"/>
      <c r="L52" s="1090">
        <f>L49+L50</f>
        <v>57</v>
      </c>
      <c r="M52" s="1091"/>
      <c r="N52" s="50"/>
      <c r="O52" s="865">
        <v>1129</v>
      </c>
      <c r="P52" s="866"/>
      <c r="Q52" s="865">
        <v>300500</v>
      </c>
      <c r="R52" s="866"/>
      <c r="S52" s="867"/>
      <c r="T52" s="480"/>
      <c r="U52" s="1116"/>
      <c r="V52" s="1117"/>
      <c r="W52" s="1118"/>
      <c r="X52" s="1100"/>
      <c r="Y52" s="1101"/>
      <c r="Z52" s="1102"/>
      <c r="AA52" s="1106"/>
      <c r="AB52" s="1107"/>
      <c r="AC52" s="1108"/>
      <c r="AD52" s="1134"/>
      <c r="AE52" s="1135"/>
      <c r="AF52" s="1135"/>
      <c r="AG52" s="1136"/>
      <c r="AH52" s="1100"/>
      <c r="AI52" s="1101"/>
      <c r="AJ52" s="1101"/>
      <c r="AK52" s="1115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葛飾区・左</vt:lpstr>
      <vt:lpstr>葛飾区・右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葛飾区・右!Print_Area</vt:lpstr>
      <vt:lpstr>葛飾区・左!Print_Area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2023-12-05T08:41:03Z</dcterms:modified>
</cp:coreProperties>
</file>