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203\Desktop\【東京都市町村課：2月2日（金）〆】公営企業に係る経営比較分析表（令和４年度決算）の分析等について（依頼）\"/>
    </mc:Choice>
  </mc:AlternateContent>
  <workbookProtection workbookAlgorithmName="SHA-512" workbookHashValue="oHhh2atNYbeJPHr2AMEJXXSt1FUdtPgjYn/DXYLvkPcGsahEUCNLybs2O1c9LTUEgyhqtsPoBV/Dn2txJtMMrQ==" workbookSaltValue="/6egfdhDYgVW8RW2yeZJ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<sst xmlns="http://schemas.openxmlformats.org/spreadsheetml/2006/main" count="280" uniqueCount="119">
  <si>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</si>
  <si>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</si>
  <si>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</si>
  <si>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</si>
  <si>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</si>
  <si>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</si>
  <si>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</si>
  <si>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</si>
  <si>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</si>
  <si>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</si>
  <si>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</si>
  <si>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</si>
  <si>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</si>
  <si>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</si>
  <si>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</si>
  <si>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</si>
  <si>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</si>
  <si>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</si>
  <si>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</si>
  <si>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</si>
  <si>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</si>
  <si>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</si>
  <si>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</si>
  <si>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</si>
  <si>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</si>
  <si>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</si>
  <si>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</si>
  <si>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</si>
  <si>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</si>
  <si>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</si>
  <si>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</si>
  <si>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</si>
  <si>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</si>
  <si>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</si>
  <si>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</si>
  <si>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</si>
  <si>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</si>
  <si>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</si>
  <si>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</si>
  <si>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</si>
  <si>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</si>
  <si>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</si>
  <si>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</si>
  <si>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</si>
  <si>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</si>
  <si>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</si>
  <si>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</si>
  <si>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</si>
  <si>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</si>
  <si>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</si>
  <si>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</si>
  <si>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</si>
  <si>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</si>
  <si>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</si>
  <si>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</si>
  <si>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</si>
  <si>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</si>
  <si>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</si>
  <si>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</si>
  <si>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</si>
  <si>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</si>
  <si>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</si>
  <si>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</si>
  <si>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</si>
  <si>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</si>
  <si>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</si>
  <si>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</si>
  <si>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</si>
  <si>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</si>
  <si>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</si>
  <si>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</si>
  <si>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</si>
  <si>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</si>
  <si>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</si>
  <si>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</si>
  <si>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</si>
  <si>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</si>
  <si>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</si>
  <si>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</si>
  <si>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</si>
  <si>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</si>
  <si>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</si>
  <si>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</si>
  <si>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</si>
  <si>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</si>
  <si>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</si>
  <si>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</si>
  <si>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</si>
  <si>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</si>
  <si>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</si>
  <si>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</si>
  <si>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</si>
  <si>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</si>
  <si>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</si>
  <si>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</si>
  <si>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</si>
  <si>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</si>
  <si>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</si>
  <si>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</si>
  <si>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</si>
  <si>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</si>
  <si>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</si>
  <si>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</si>
  <si>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</si>
  <si>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</si>
  <si>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</si>
  <si>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</si>
  <si>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</si>
  <si>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</si>
  <si>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</si>
  <si>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</si>
  <si>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</si>
  <si>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</si>
  <si>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</si>
  <si>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</si>
  <si>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</si>
  <si>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事業開始二年目であり、施設の老朽化は見られない。今後、維持管理を適切に行い、将来の施設修繕料や更新費に備える。</t>
    <rPh sb="12" eb="14">
      <t>シセツ</t>
    </rPh>
    <rPh sb="15" eb="18">
      <t>ロウキュウカ</t>
    </rPh>
    <rPh sb="19" eb="20">
      <t>ミ</t>
    </rPh>
    <rPh sb="25" eb="27">
      <t>コンゴ</t>
    </rPh>
    <rPh sb="28" eb="32">
      <t>イジカンリ</t>
    </rPh>
    <rPh sb="33" eb="35">
      <t>テキセツ</t>
    </rPh>
    <rPh sb="36" eb="37">
      <t>オコナ</t>
    </rPh>
    <rPh sb="39" eb="41">
      <t>ショウライ</t>
    </rPh>
    <rPh sb="42" eb="44">
      <t>シセツ</t>
    </rPh>
    <rPh sb="44" eb="46">
      <t>シュウゼン</t>
    </rPh>
    <rPh sb="46" eb="47">
      <t>リョウ</t>
    </rPh>
    <rPh sb="48" eb="50">
      <t>コウシン</t>
    </rPh>
    <rPh sb="50" eb="51">
      <t>ヒ</t>
    </rPh>
    <rPh sb="52" eb="53">
      <t>ソナ</t>
    </rPh>
    <phoneticPr fontId="4"/>
  </si>
  <si>
    <t xml:space="preserve">➀収益的収支比率
　収益的収支が100％を超えている。引き続き、経費削減に取組み、健全な経営を図る。
④企業債残高対事業規模比率
　類似団体に比べ高い比率となっている。これは償還が利子に充てられていることにより、元金残高が減少していないためである。
⑤経費回収率
　類似団体平均値を大きく下回っている。今後、設置基数が増加することにより改善が見込まれる。
⑥汚水処理原価
　収入に対し、人件費や公営企業会計への移行に向けての準備経費が掛かるためである。今後、設置基数が増加することにより改善が見込まれる。
⑦施設利用率
　設置された浄化槽はすべて使用されている。
⑧水洗化率
　公共浄化槽事業で設置した浄化槽であり、水洗化率は100％となっている。
</t>
    <rPh sb="1" eb="4">
      <t>シュウエキテキ</t>
    </rPh>
    <rPh sb="4" eb="6">
      <t>シュウシ</t>
    </rPh>
    <rPh sb="6" eb="8">
      <t>ヒリツ</t>
    </rPh>
    <rPh sb="10" eb="12">
      <t>シュウエキ</t>
    </rPh>
    <rPh sb="12" eb="13">
      <t>テキ</t>
    </rPh>
    <rPh sb="13" eb="15">
      <t>シュウシ</t>
    </rPh>
    <rPh sb="21" eb="22">
      <t>コ</t>
    </rPh>
    <rPh sb="27" eb="28">
      <t>ヒ</t>
    </rPh>
    <rPh sb="29" eb="30">
      <t>ツヅ</t>
    </rPh>
    <rPh sb="32" eb="34">
      <t>ケイヒ</t>
    </rPh>
    <rPh sb="34" eb="36">
      <t>サクゲン</t>
    </rPh>
    <rPh sb="37" eb="39">
      <t>トリク</t>
    </rPh>
    <rPh sb="41" eb="43">
      <t>ケンゼン</t>
    </rPh>
    <rPh sb="44" eb="46">
      <t>ケイエイ</t>
    </rPh>
    <rPh sb="47" eb="48">
      <t>ハカ</t>
    </rPh>
    <rPh sb="53" eb="55">
      <t>キギョウ</t>
    </rPh>
    <rPh sb="55" eb="56">
      <t>サイ</t>
    </rPh>
    <rPh sb="56" eb="58">
      <t>ザンダカ</t>
    </rPh>
    <rPh sb="58" eb="59">
      <t>タイ</t>
    </rPh>
    <rPh sb="59" eb="61">
      <t>ジギョウ</t>
    </rPh>
    <rPh sb="61" eb="63">
      <t>キボ</t>
    </rPh>
    <rPh sb="63" eb="65">
      <t>ヒリツ</t>
    </rPh>
    <rPh sb="67" eb="69">
      <t>ルイジ</t>
    </rPh>
    <rPh sb="69" eb="71">
      <t>ダンタイ</t>
    </rPh>
    <rPh sb="72" eb="73">
      <t>クラ</t>
    </rPh>
    <rPh sb="74" eb="75">
      <t>タカ</t>
    </rPh>
    <rPh sb="76" eb="78">
      <t>ヒリツ</t>
    </rPh>
    <rPh sb="88" eb="90">
      <t>ショウカン</t>
    </rPh>
    <rPh sb="91" eb="93">
      <t>リシ</t>
    </rPh>
    <rPh sb="94" eb="95">
      <t>ア</t>
    </rPh>
    <rPh sb="107" eb="109">
      <t>ガンキン</t>
    </rPh>
    <rPh sb="109" eb="111">
      <t>ザンダカ</t>
    </rPh>
    <rPh sb="112" eb="114">
      <t>ゲンショウ</t>
    </rPh>
    <rPh sb="128" eb="130">
      <t>ケイヒ</t>
    </rPh>
    <rPh sb="130" eb="132">
      <t>カイシュウ</t>
    </rPh>
    <rPh sb="132" eb="133">
      <t>リツ</t>
    </rPh>
    <rPh sb="135" eb="137">
      <t>ルイジ</t>
    </rPh>
    <rPh sb="137" eb="139">
      <t>ダンタイ</t>
    </rPh>
    <rPh sb="139" eb="142">
      <t>ヘイキンチ</t>
    </rPh>
    <rPh sb="143" eb="144">
      <t>オオ</t>
    </rPh>
    <rPh sb="146" eb="148">
      <t>シタマワ</t>
    </rPh>
    <rPh sb="153" eb="155">
      <t>コンゴ</t>
    </rPh>
    <rPh sb="156" eb="158">
      <t>セッチ</t>
    </rPh>
    <rPh sb="158" eb="160">
      <t>キスウ</t>
    </rPh>
    <rPh sb="161" eb="163">
      <t>ゾウカ</t>
    </rPh>
    <rPh sb="170" eb="172">
      <t>カイゼン</t>
    </rPh>
    <rPh sb="173" eb="175">
      <t>ミコ</t>
    </rPh>
    <rPh sb="182" eb="184">
      <t>オスイ</t>
    </rPh>
    <rPh sb="184" eb="186">
      <t>ショリ</t>
    </rPh>
    <rPh sb="186" eb="188">
      <t>ゲンカ</t>
    </rPh>
    <rPh sb="190" eb="192">
      <t>シュウニュウ</t>
    </rPh>
    <rPh sb="193" eb="194">
      <t>タイ</t>
    </rPh>
    <rPh sb="196" eb="199">
      <t>ジンケンヒ</t>
    </rPh>
    <rPh sb="200" eb="206">
      <t>コウエイキギョウカイケイ</t>
    </rPh>
    <rPh sb="208" eb="210">
      <t>イコウ</t>
    </rPh>
    <rPh sb="211" eb="212">
      <t>ム</t>
    </rPh>
    <rPh sb="215" eb="217">
      <t>ジュンビ</t>
    </rPh>
    <rPh sb="217" eb="219">
      <t>ケイヒ</t>
    </rPh>
    <rPh sb="220" eb="221">
      <t>カ</t>
    </rPh>
    <rPh sb="229" eb="231">
      <t>コンゴ</t>
    </rPh>
    <rPh sb="232" eb="234">
      <t>セッチ</t>
    </rPh>
    <rPh sb="234" eb="236">
      <t>キスウ</t>
    </rPh>
    <rPh sb="258" eb="260">
      <t>シセツ</t>
    </rPh>
    <rPh sb="260" eb="262">
      <t>リヨウ</t>
    </rPh>
    <rPh sb="262" eb="263">
      <t>リツ</t>
    </rPh>
    <rPh sb="265" eb="267">
      <t>セッチ</t>
    </rPh>
    <rPh sb="270" eb="273">
      <t>ジョウカソウ</t>
    </rPh>
    <rPh sb="277" eb="279">
      <t>シヨウ</t>
    </rPh>
    <rPh sb="288" eb="291">
      <t>スイセンカ</t>
    </rPh>
    <rPh sb="291" eb="292">
      <t>リツ</t>
    </rPh>
    <rPh sb="294" eb="296">
      <t>コウキョウ</t>
    </rPh>
    <rPh sb="296" eb="299">
      <t>ジョウカソウ</t>
    </rPh>
    <rPh sb="299" eb="301">
      <t>ジギョウ</t>
    </rPh>
    <rPh sb="302" eb="304">
      <t>セッチ</t>
    </rPh>
    <rPh sb="306" eb="309">
      <t>ジョウカソウ</t>
    </rPh>
    <rPh sb="313" eb="316">
      <t>スイセンカ</t>
    </rPh>
    <rPh sb="316" eb="317">
      <t>リツ</t>
    </rPh>
    <phoneticPr fontId="4"/>
  </si>
  <si>
    <t>　事業開始二年目であり、設置基数が少ない。今後、計画的な設置基数の増加を図り、安定的な経営が行える様、適切な料金体系や財源確保に努める。</t>
    <rPh sb="12" eb="14">
      <t>セッチ</t>
    </rPh>
    <rPh sb="14" eb="16">
      <t>キスウ</t>
    </rPh>
    <rPh sb="17" eb="18">
      <t>スク</t>
    </rPh>
    <rPh sb="21" eb="23">
      <t>コンゴ</t>
    </rPh>
    <rPh sb="24" eb="27">
      <t>ケイカクテキ</t>
    </rPh>
    <rPh sb="28" eb="30">
      <t>セッチ</t>
    </rPh>
    <rPh sb="30" eb="32">
      <t>キスウ</t>
    </rPh>
    <rPh sb="33" eb="35">
      <t>ゾウカ</t>
    </rPh>
    <rPh sb="36" eb="37">
      <t>ハカ</t>
    </rPh>
    <rPh sb="39" eb="42">
      <t>アンテイテキ</t>
    </rPh>
    <rPh sb="43" eb="45">
      <t>ケイエイ</t>
    </rPh>
    <rPh sb="46" eb="47">
      <t>オコナ</t>
    </rPh>
    <rPh sb="49" eb="50">
      <t>ヨウ</t>
    </rPh>
    <rPh sb="51" eb="53">
      <t>テキセツ</t>
    </rPh>
    <rPh sb="54" eb="56">
      <t>リョウキン</t>
    </rPh>
    <rPh sb="56" eb="58">
      <t>タイケイ</t>
    </rPh>
    <rPh sb="59" eb="61">
      <t>ザイゲン</t>
    </rPh>
    <rPh sb="61" eb="63">
      <t>カクホ</t>
    </rPh>
    <rPh sb="64" eb="6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</si>
</sst>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D3-4198-AEF3-9B09766C23B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D3-4198-AEF3-9B09766C23B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CBC-45C5-A6CD-35264A718A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58.26</c:v>
                </c:pt>
                <c:pt idx="4">
                  <c:v>56.76</c:v>
                </c:pt>
              </c:numCache>
            </c:numRef>
          </c:val>
          <c:smooth val="0"/>
          <c:extLst>
            <c:ext xmlns:c16="http://schemas.microsoft.com/office/drawing/2014/chart" uri="{C3380CC4-5D6E-409C-BE32-E72D297353CC}">
              <c16:uniqueId val="{00000001-5CBC-45C5-A6CD-35264A718A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DA4C-4D2F-BBFA-4709466034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66.430000000000007</c:v>
                </c:pt>
                <c:pt idx="4">
                  <c:v>66.88</c:v>
                </c:pt>
              </c:numCache>
            </c:numRef>
          </c:val>
          <c:smooth val="0"/>
          <c:extLst>
            <c:ext xmlns:c16="http://schemas.microsoft.com/office/drawing/2014/chart" uri="{C3380CC4-5D6E-409C-BE32-E72D297353CC}">
              <c16:uniqueId val="{00000001-DA4C-4D2F-BBFA-4709466034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139.05000000000001</c:v>
                </c:pt>
                <c:pt idx="4">
                  <c:v>101.23</c:v>
                </c:pt>
              </c:numCache>
            </c:numRef>
          </c:val>
          <c:extLst>
            <c:ext xmlns:c16="http://schemas.microsoft.com/office/drawing/2014/chart" uri="{C3380CC4-5D6E-409C-BE32-E72D297353CC}">
              <c16:uniqueId val="{00000000-6461-4535-96B4-98D86C7466F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61-4535-96B4-98D86C7466F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BF-4B8F-A161-1661DABEF5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BF-4B8F-A161-1661DABEF5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86-4371-A4ED-031F93BCA11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86-4371-A4ED-031F93BCA11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E0-4BB4-B960-9F89DA0E1C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E0-4BB4-B960-9F89DA0E1C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A6-4B39-9CDF-CD0B53D170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A6-4B39-9CDF-CD0B53D170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4460.97</c:v>
                </c:pt>
                <c:pt idx="4">
                  <c:v>2033.98</c:v>
                </c:pt>
              </c:numCache>
            </c:numRef>
          </c:val>
          <c:extLst>
            <c:ext xmlns:c16="http://schemas.microsoft.com/office/drawing/2014/chart" uri="{C3380CC4-5D6E-409C-BE32-E72D297353CC}">
              <c16:uniqueId val="{00000000-6747-46AB-B3CC-E055A2E7C42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393.35</c:v>
                </c:pt>
                <c:pt idx="4">
                  <c:v>397.03</c:v>
                </c:pt>
              </c:numCache>
            </c:numRef>
          </c:val>
          <c:smooth val="0"/>
          <c:extLst>
            <c:ext xmlns:c16="http://schemas.microsoft.com/office/drawing/2014/chart" uri="{C3380CC4-5D6E-409C-BE32-E72D297353CC}">
              <c16:uniqueId val="{00000001-6747-46AB-B3CC-E055A2E7C42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1.06</c:v>
                </c:pt>
                <c:pt idx="4">
                  <c:v>8.01</c:v>
                </c:pt>
              </c:numCache>
            </c:numRef>
          </c:val>
          <c:extLst>
            <c:ext xmlns:c16="http://schemas.microsoft.com/office/drawing/2014/chart" uri="{C3380CC4-5D6E-409C-BE32-E72D297353CC}">
              <c16:uniqueId val="{00000000-AF0D-4A84-B69D-BC757C78B9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48.13</c:v>
                </c:pt>
                <c:pt idx="4">
                  <c:v>46.58</c:v>
                </c:pt>
              </c:numCache>
            </c:numRef>
          </c:val>
          <c:smooth val="0"/>
          <c:extLst>
            <c:ext xmlns:c16="http://schemas.microsoft.com/office/drawing/2014/chart" uri="{C3380CC4-5D6E-409C-BE32-E72D297353CC}">
              <c16:uniqueId val="{00000001-AF0D-4A84-B69D-BC757C78B9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21619.98</c:v>
                </c:pt>
                <c:pt idx="4">
                  <c:v>2551.4299999999998</c:v>
                </c:pt>
              </c:numCache>
            </c:numRef>
          </c:val>
          <c:extLst>
            <c:ext xmlns:c16="http://schemas.microsoft.com/office/drawing/2014/chart" uri="{C3380CC4-5D6E-409C-BE32-E72D297353CC}">
              <c16:uniqueId val="{00000000-3959-4B85-910F-B6D30AD984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301.54000000000002</c:v>
                </c:pt>
                <c:pt idx="4">
                  <c:v>311.73</c:v>
                </c:pt>
              </c:numCache>
            </c:numRef>
          </c:val>
          <c:smooth val="0"/>
          <c:extLst>
            <c:ext xmlns:c16="http://schemas.microsoft.com/office/drawing/2014/chart" uri="{C3380CC4-5D6E-409C-BE32-E72D297353CC}">
              <c16:uniqueId val="{00000001-3959-4B85-910F-B6D30AD984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東京都　大島町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tr">
        <f>データ!$M$6</f>
        <v>非設置</v>
      </c>
      <c r="AE8" s="67"/>
      <c r="AF8" s="67"/>
      <c r="AG8" s="67"/>
      <c r="AH8" s="67"/>
      <c r="AI8" s="67"/>
      <c r="AJ8" s="67"/>
      <c r="AK8" s="3"/>
      <c r="AL8" s="55">
        <f>データ!S6</f>
        <v>7150</v>
      </c>
      <c r="AM8" s="55"/>
      <c r="AN8" s="55"/>
      <c r="AO8" s="55"/>
      <c r="AP8" s="55"/>
      <c r="AQ8" s="55"/>
      <c r="AR8" s="55"/>
      <c r="AS8" s="55"/>
      <c r="AT8" s="54">
        <f>データ!T6</f>
        <v>90.76</v>
      </c>
      <c r="AU8" s="54"/>
      <c r="AV8" s="54"/>
      <c r="AW8" s="54"/>
      <c r="AX8" s="54"/>
      <c r="AY8" s="54"/>
      <c r="AZ8" s="54"/>
      <c r="BA8" s="54"/>
      <c r="BB8" s="54">
        <f>データ!U6</f>
        <v>78.78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2.0699999999999998</v>
      </c>
      <c r="Q10" s="54"/>
      <c r="R10" s="54"/>
      <c r="S10" s="54"/>
      <c r="T10" s="54"/>
      <c r="U10" s="54"/>
      <c r="V10" s="54"/>
      <c r="W10" s="54">
        <f>データ!Q6</f>
        <v>100</v>
      </c>
      <c r="X10" s="54"/>
      <c r="Y10" s="54"/>
      <c r="Z10" s="54"/>
      <c r="AA10" s="54"/>
      <c r="AB10" s="54"/>
      <c r="AC10" s="54"/>
      <c r="AD10" s="55">
        <f>データ!R6</f>
        <v>3550</v>
      </c>
      <c r="AE10" s="55"/>
      <c r="AF10" s="55"/>
      <c r="AG10" s="55"/>
      <c r="AH10" s="55"/>
      <c r="AI10" s="55"/>
      <c r="AJ10" s="55"/>
      <c r="AK10" s="2"/>
      <c r="AL10" s="55">
        <f>データ!V6</f>
        <v>144</v>
      </c>
      <c r="AM10" s="55"/>
      <c r="AN10" s="55"/>
      <c r="AO10" s="55"/>
      <c r="AP10" s="55"/>
      <c r="AQ10" s="55"/>
      <c r="AR10" s="55"/>
      <c r="AS10" s="55"/>
      <c r="AT10" s="54">
        <f>データ!W6</f>
        <v>90.76</v>
      </c>
      <c r="AU10" s="54"/>
      <c r="AV10" s="54"/>
      <c r="AW10" s="54"/>
      <c r="AX10" s="54"/>
      <c r="AY10" s="54"/>
      <c r="AZ10" s="54"/>
      <c r="BA10" s="54"/>
      <c r="BB10" s="54">
        <f>データ!X6</f>
        <v>1.59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WTzSmNJk/uh2RNBpdm8pNn3aXnQtsQI3144L8mqoog3NFFj2uKUqSpytWSH8bs8APOtmnf+Txa0tcLgEvRwpZw==" saltValue="pckIdPVP2AwRn38Ieg0V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133612</v>
      </c>
      <c r="D6" s="19">
        <f t="shared" si="3"/>
        <v>47</v>
      </c>
      <c r="E6" s="19">
        <f t="shared" si="3"/>
        <v>18</v>
      </c>
      <c r="F6" s="19">
        <f t="shared" si="3"/>
        <v>0</v>
      </c>
      <c r="G6" s="19">
        <f t="shared" si="3"/>
        <v>0</v>
      </c>
      <c r="H6" s="19" t="str">
        <f t="shared" si="3"/>
        <v>東京都　大島町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2.0699999999999998</v>
      </c>
      <c r="Q6" s="20">
        <f t="shared" si="3"/>
        <v>100</v>
      </c>
      <c r="R6" s="20">
        <f t="shared" si="3"/>
        <v>3550</v>
      </c>
      <c r="S6" s="20">
        <f t="shared" si="3"/>
        <v>7150</v>
      </c>
      <c r="T6" s="20">
        <f t="shared" si="3"/>
        <v>90.76</v>
      </c>
      <c r="U6" s="20">
        <f t="shared" si="3"/>
        <v>78.78</v>
      </c>
      <c r="V6" s="20">
        <f t="shared" si="3"/>
        <v>144</v>
      </c>
      <c r="W6" s="20">
        <f t="shared" si="3"/>
        <v>90.76</v>
      </c>
      <c r="X6" s="20">
        <f t="shared" si="3"/>
        <v>1.59</v>
      </c>
      <c r="Y6" s="21" t="str">
        <f>IF(Y7="",NA(),Y7)</f>
        <v>-</v>
      </c>
      <c r="Z6" s="21" t="str">
        <f t="shared" ref="Z6:AH6" si="4">IF(Z7="",NA(),Z7)</f>
        <v>-</v>
      </c>
      <c r="AA6" s="21" t="str">
        <f t="shared" si="4"/>
        <v>-</v>
      </c>
      <c r="AB6" s="21">
        <f t="shared" si="4"/>
        <v>139.05000000000001</v>
      </c>
      <c r="AC6" s="21">
        <f t="shared" si="4"/>
        <v>101.23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f t="shared" si="7"/>
        <v>4460.97</v>
      </c>
      <c r="BJ6" s="21">
        <f t="shared" si="7"/>
        <v>2033.98</v>
      </c>
      <c r="BK6" s="21" t="str">
        <f t="shared" si="7"/>
        <v>-</v>
      </c>
      <c r="BL6" s="21" t="str">
        <f t="shared" si="7"/>
        <v>-</v>
      </c>
      <c r="BM6" s="21" t="str">
        <f t="shared" si="7"/>
        <v>-</v>
      </c>
      <c r="BN6" s="21">
        <f t="shared" si="7"/>
        <v>393.35</v>
      </c>
      <c r="BO6" s="21">
        <f t="shared" si="7"/>
        <v>397.03</v>
      </c>
      <c r="BP6" s="20" t="str">
        <f>IF(BP7="","",IF(BP7="-","【-】","【"&amp;SUBSTITUTE(TEXT(BP7,"#,##0.00"),"-","△")&amp;"】"))</f>
        <v>【307.39】</v>
      </c>
      <c r="BQ6" s="21" t="str">
        <f>IF(BQ7="",NA(),BQ7)</f>
        <v>-</v>
      </c>
      <c r="BR6" s="21" t="str">
        <f t="shared" ref="BR6:BZ6" si="8">IF(BR7="",NA(),BR7)</f>
        <v>-</v>
      </c>
      <c r="BS6" s="21" t="str">
        <f t="shared" si="8"/>
        <v>-</v>
      </c>
      <c r="BT6" s="21">
        <f t="shared" si="8"/>
        <v>1.06</v>
      </c>
      <c r="BU6" s="21">
        <f t="shared" si="8"/>
        <v>8.01</v>
      </c>
      <c r="BV6" s="21" t="str">
        <f t="shared" si="8"/>
        <v>-</v>
      </c>
      <c r="BW6" s="21" t="str">
        <f t="shared" si="8"/>
        <v>-</v>
      </c>
      <c r="BX6" s="21" t="str">
        <f t="shared" si="8"/>
        <v>-</v>
      </c>
      <c r="BY6" s="21">
        <f t="shared" si="8"/>
        <v>48.13</v>
      </c>
      <c r="BZ6" s="21">
        <f t="shared" si="8"/>
        <v>46.58</v>
      </c>
      <c r="CA6" s="20" t="str">
        <f>IF(CA7="","",IF(CA7="-","【-】","【"&amp;SUBSTITUTE(TEXT(CA7,"#,##0.00"),"-","△")&amp;"】"))</f>
        <v>【57.03】</v>
      </c>
      <c r="CB6" s="21" t="str">
        <f>IF(CB7="",NA(),CB7)</f>
        <v>-</v>
      </c>
      <c r="CC6" s="21" t="str">
        <f t="shared" ref="CC6:CK6" si="9">IF(CC7="",NA(),CC7)</f>
        <v>-</v>
      </c>
      <c r="CD6" s="21" t="str">
        <f t="shared" si="9"/>
        <v>-</v>
      </c>
      <c r="CE6" s="21">
        <f t="shared" si="9"/>
        <v>21619.98</v>
      </c>
      <c r="CF6" s="21">
        <f t="shared" si="9"/>
        <v>2551.4299999999998</v>
      </c>
      <c r="CG6" s="21" t="str">
        <f t="shared" si="9"/>
        <v>-</v>
      </c>
      <c r="CH6" s="21" t="str">
        <f t="shared" si="9"/>
        <v>-</v>
      </c>
      <c r="CI6" s="21" t="str">
        <f t="shared" si="9"/>
        <v>-</v>
      </c>
      <c r="CJ6" s="21">
        <f t="shared" si="9"/>
        <v>301.54000000000002</v>
      </c>
      <c r="CK6" s="21">
        <f t="shared" si="9"/>
        <v>311.73</v>
      </c>
      <c r="CL6" s="20" t="str">
        <f>IF(CL7="","",IF(CL7="-","【-】","【"&amp;SUBSTITUTE(TEXT(CL7,"#,##0.00"),"-","△")&amp;"】"))</f>
        <v>【294.83】</v>
      </c>
      <c r="CM6" s="21" t="str">
        <f>IF(CM7="",NA(),CM7)</f>
        <v>-</v>
      </c>
      <c r="CN6" s="21" t="str">
        <f t="shared" ref="CN6:CV6" si="10">IF(CN7="",NA(),CN7)</f>
        <v>-</v>
      </c>
      <c r="CO6" s="21" t="str">
        <f t="shared" si="10"/>
        <v>-</v>
      </c>
      <c r="CP6" s="20">
        <f t="shared" si="10"/>
        <v>0</v>
      </c>
      <c r="CQ6" s="20">
        <f t="shared" si="10"/>
        <v>0</v>
      </c>
      <c r="CR6" s="21" t="str">
        <f t="shared" si="10"/>
        <v>-</v>
      </c>
      <c r="CS6" s="21" t="str">
        <f t="shared" si="10"/>
        <v>-</v>
      </c>
      <c r="CT6" s="21" t="str">
        <f t="shared" si="10"/>
        <v>-</v>
      </c>
      <c r="CU6" s="21">
        <f t="shared" si="10"/>
        <v>58.26</v>
      </c>
      <c r="CV6" s="21">
        <f t="shared" si="10"/>
        <v>56.76</v>
      </c>
      <c r="CW6" s="20" t="str">
        <f>IF(CW7="","",IF(CW7="-","【-】","【"&amp;SUBSTITUTE(TEXT(CW7,"#,##0.00"),"-","△")&amp;"】"))</f>
        <v>【84.27】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133612</v>
      </c>
      <c r="D7" s="23">
        <v>47</v>
      </c>
      <c r="E7" s="23">
        <v>18</v>
      </c>
      <c r="F7" s="23">
        <v>0</v>
      </c>
      <c r="G7" s="23">
        <v>0</v>
      </c>
      <c r="H7" s="23" t="s">
        <v>97</v>
      </c>
      <c r="I7" s="23" t="s">
        <v>98</v>
      </c>
      <c r="J7" s="23" t="s">
        <v>99</v>
      </c>
      <c r="K7" s="23" t="s">
        <v>100</v>
      </c>
      <c r="L7" s="23" t="s">
        <v>101</v>
      </c>
      <c r="M7" s="23" t="s">
        <v>102</v>
      </c>
      <c r="N7" s="24" t="s">
        <v>103</v>
      </c>
      <c r="O7" s="24" t="s">
        <v>104</v>
      </c>
      <c r="P7" s="24">
        <v>2.0699999999999998</v>
      </c>
      <c r="Q7" s="24">
        <v>100</v>
      </c>
      <c r="R7" s="24">
        <v>3550</v>
      </c>
      <c r="S7" s="24">
        <v>7150</v>
      </c>
      <c r="T7" s="24">
        <v>90.76</v>
      </c>
      <c r="U7" s="24">
        <v>78.78</v>
      </c>
      <c r="V7" s="24">
        <v>144</v>
      </c>
      <c r="W7" s="24">
        <v>90.76</v>
      </c>
      <c r="X7" s="24">
        <v>1.59</v>
      </c>
      <c r="Y7" s="24" t="s">
        <v>103</v>
      </c>
      <c r="Z7" s="24" t="s">
        <v>103</v>
      </c>
      <c r="AA7" s="24" t="s">
        <v>103</v>
      </c>
      <c r="AB7" s="24">
        <v>139.05000000000001</v>
      </c>
      <c r="AC7" s="24">
        <v>101.23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t="s">
        <v>103</v>
      </c>
      <c r="BI7" s="24">
        <v>4460.97</v>
      </c>
      <c r="BJ7" s="24">
        <v>2033.98</v>
      </c>
      <c r="BK7" s="24" t="s">
        <v>103</v>
      </c>
      <c r="BL7" s="24" t="s">
        <v>103</v>
      </c>
      <c r="BM7" s="24" t="s">
        <v>103</v>
      </c>
      <c r="BN7" s="24">
        <v>393.35</v>
      </c>
      <c r="BO7" s="24">
        <v>397.03</v>
      </c>
      <c r="BP7" s="24">
        <v>307.39</v>
      </c>
      <c r="BQ7" s="24" t="s">
        <v>103</v>
      </c>
      <c r="BR7" s="24" t="s">
        <v>103</v>
      </c>
      <c r="BS7" s="24" t="s">
        <v>103</v>
      </c>
      <c r="BT7" s="24">
        <v>1.06</v>
      </c>
      <c r="BU7" s="24">
        <v>8.01</v>
      </c>
      <c r="BV7" s="24" t="s">
        <v>103</v>
      </c>
      <c r="BW7" s="24" t="s">
        <v>103</v>
      </c>
      <c r="BX7" s="24" t="s">
        <v>103</v>
      </c>
      <c r="BY7" s="24">
        <v>48.13</v>
      </c>
      <c r="BZ7" s="24">
        <v>46.58</v>
      </c>
      <c r="CA7" s="24">
        <v>57.03</v>
      </c>
      <c r="CB7" s="24" t="s">
        <v>103</v>
      </c>
      <c r="CC7" s="24" t="s">
        <v>103</v>
      </c>
      <c r="CD7" s="24" t="s">
        <v>103</v>
      </c>
      <c r="CE7" s="24">
        <v>21619.98</v>
      </c>
      <c r="CF7" s="24">
        <v>2551.4299999999998</v>
      </c>
      <c r="CG7" s="24" t="s">
        <v>103</v>
      </c>
      <c r="CH7" s="24" t="s">
        <v>103</v>
      </c>
      <c r="CI7" s="24" t="s">
        <v>103</v>
      </c>
      <c r="CJ7" s="24">
        <v>301.54000000000002</v>
      </c>
      <c r="CK7" s="24">
        <v>311.73</v>
      </c>
      <c r="CL7" s="24">
        <v>294.83</v>
      </c>
      <c r="CM7" s="24" t="s">
        <v>103</v>
      </c>
      <c r="CN7" s="24" t="s">
        <v>103</v>
      </c>
      <c r="CO7" s="24" t="s">
        <v>103</v>
      </c>
      <c r="CP7" s="24">
        <v>0</v>
      </c>
      <c r="CQ7" s="24">
        <v>0</v>
      </c>
      <c r="CR7" s="24" t="s">
        <v>103</v>
      </c>
      <c r="CS7" s="24" t="s">
        <v>103</v>
      </c>
      <c r="CT7" s="24" t="s">
        <v>103</v>
      </c>
      <c r="CU7" s="24">
        <v>58.26</v>
      </c>
      <c r="CV7" s="24">
        <v>56.76</v>
      </c>
      <c r="CW7" s="24">
        <v>84.27</v>
      </c>
      <c r="CX7" s="24" t="s">
        <v>103</v>
      </c>
      <c r="CY7" s="24" t="s">
        <v>103</v>
      </c>
      <c r="CZ7" s="24" t="s">
        <v>103</v>
      </c>
      <c r="DA7" s="24">
        <v>100</v>
      </c>
      <c r="DB7" s="24">
        <v>100</v>
      </c>
      <c r="DC7" s="24" t="s">
        <v>103</v>
      </c>
      <c r="DD7" s="24" t="s">
        <v>103</v>
      </c>
      <c r="DE7" s="24" t="s">
        <v>103</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 琢磨</cp:lastModifiedBy>
  <cp:lastPrinted>2024-01-23T02:09:37Z</cp:lastPrinted>
  <dcterms:created xsi:type="dcterms:W3CDTF">2023-12-12T03:00:06Z</dcterms:created>
  <dcterms:modified xsi:type="dcterms:W3CDTF">2024-01-23T02:13:05Z</dcterms:modified>
  <cp:category/>
</cp:coreProperties>
</file>