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662\Desktop\"/>
    </mc:Choice>
  </mc:AlternateContent>
  <workbookProtection workbookAlgorithmName="SHA-512" workbookHashValue="yojedJvGq60hvOeYfCsal30O/giv+eB8VzOmbU0RyR4pC3pHvORBv4EekKDK73i4looAe3I8iVjnStdq8Zk0tQ==" workbookSaltValue="ARGw80drN20zoAbnn8Hgc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BB8" i="4"/>
  <c r="AD8" i="4"/>
  <c r="W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<sst xmlns="http://schemas.openxmlformats.org/spreadsheetml/2006/main" count="228" uniqueCount="113">
  <si>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</si>
  <si>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</si>
  <si>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</si>
  <si>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</si>
  <si>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</si>
  <si>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</si>
  <si>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</si>
  <si>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</si>
  <si>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</si>
  <si>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</si>
  <si>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</si>
  <si>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</si>
  <si>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</si>
  <si>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</si>
  <si>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</si>
  <si>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</si>
  <si>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</si>
  <si>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</si>
  <si>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</si>
  <si>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</si>
  <si>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</si>
  <si>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</si>
  <si>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</si>
  <si>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</si>
  <si>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</si>
  <si>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</si>
  <si>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</si>
  <si>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</si>
  <si>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</si>
  <si>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</si>
  <si>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</si>
  <si>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</si>
  <si>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</si>
  <si>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</si>
  <si>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</si>
  <si>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</si>
  <si>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</si>
  <si>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</si>
  <si>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</si>
  <si>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</si>
  <si>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</si>
  <si>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</si>
  <si>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</si>
  <si>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</si>
  <si>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</si>
  <si>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</si>
  <si>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</si>
  <si>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</si>
  <si>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</si>
  <si>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</si>
  <si>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</si>
  <si>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</si>
  <si>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</si>
  <si>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</si>
  <si>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</si>
  <si>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</si>
  <si>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</si>
  <si>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</si>
  <si>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</si>
  <si>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</si>
  <si>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</si>
  <si>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</si>
  <si>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</si>
  <si>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</si>
  <si>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</si>
  <si>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</si>
  <si>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</si>
  <si>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</si>
  <si>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</si>
  <si>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</si>
  <si>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</si>
  <si>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</si>
  <si>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</si>
  <si>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</si>
  <si>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</si>
  <si>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</si>
  <si>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</si>
  <si>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</si>
  <si>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</si>
  <si>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</si>
  <si>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</si>
  <si>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</si>
  <si>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</si>
  <si>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</si>
  <si>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</si>
  <si>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</si>
  <si>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</si>
  <si>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</si>
  <si>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</si>
  <si>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</si>
  <si>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</si>
  <si>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</si>
  <si>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</si>
  <si>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</si>
  <si>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</si>
  <si>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</si>
  <si>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</si>
  <si>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</si>
  <si>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</si>
  <si>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</si>
  <si>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</si>
  <si>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</si>
  <si>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</si>
  <si>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</si>
  <si>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</si>
  <si>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</si>
  <si>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</si>
  <si>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</si>
  <si>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</si>
  <si>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</si>
  <si>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大島町の水道事業は、平成２８年６月の平均２０
％の料金改定により一時的に経常収支の黒字化が達成されたものの支出の増加の速度に収入が追いつかず、多額の累積欠損金の残留と短期的な支払い能力の低下を招き、非常に厳しい経営状況にあります。
　その結果、優先施策の一つである老朽管の更新も
総体的な流れと同様に管路の老朽化のスピードに対応できていないのが実情です。
　このような状況から脱却する方策として、令和３年６月に平均２０％の料金改定を行うことや平成３０年度に策定された経営戦略と管路更新計画を着実
に実行していくことが今後の課題となっています。</t>
    <rPh sb="1" eb="4">
      <t>オオシママチ</t>
    </rPh>
    <rPh sb="5" eb="7">
      <t>スイドウ</t>
    </rPh>
    <rPh sb="7" eb="9">
      <t>ジギョウ</t>
    </rPh>
    <rPh sb="11" eb="13">
      <t>ヘイセイ</t>
    </rPh>
    <rPh sb="15" eb="16">
      <t>ネン</t>
    </rPh>
    <rPh sb="17" eb="18">
      <t>ツキ</t>
    </rPh>
    <rPh sb="19" eb="21">
      <t>ヘイキン</t>
    </rPh>
    <rPh sb="26" eb="28">
      <t>リョウキン</t>
    </rPh>
    <rPh sb="28" eb="30">
      <t>カイテイ</t>
    </rPh>
    <rPh sb="33" eb="36">
      <t>イチジテキ</t>
    </rPh>
    <rPh sb="37" eb="39">
      <t>ケイジョウ</t>
    </rPh>
    <rPh sb="39" eb="41">
      <t>シュウシ</t>
    </rPh>
    <rPh sb="42" eb="45">
      <t>クロジカ</t>
    </rPh>
    <rPh sb="46" eb="48">
      <t>タッセイ</t>
    </rPh>
    <rPh sb="54" eb="56">
      <t>シシュツ</t>
    </rPh>
    <rPh sb="57" eb="59">
      <t>ゾウカ</t>
    </rPh>
    <rPh sb="60" eb="62">
      <t>ソクド</t>
    </rPh>
    <rPh sb="63" eb="65">
      <t>シュウニュウ</t>
    </rPh>
    <rPh sb="66" eb="67">
      <t>オ</t>
    </rPh>
    <rPh sb="72" eb="74">
      <t>タガク</t>
    </rPh>
    <rPh sb="75" eb="77">
      <t>ルイセキ</t>
    </rPh>
    <rPh sb="77" eb="80">
      <t>ケッソンキン</t>
    </rPh>
    <rPh sb="81" eb="83">
      <t>ザンリュウ</t>
    </rPh>
    <rPh sb="84" eb="87">
      <t>タンキテキ</t>
    </rPh>
    <rPh sb="88" eb="90">
      <t>シハラ</t>
    </rPh>
    <rPh sb="91" eb="93">
      <t>ノウリョク</t>
    </rPh>
    <rPh sb="94" eb="96">
      <t>テイカ</t>
    </rPh>
    <rPh sb="97" eb="98">
      <t>マネ</t>
    </rPh>
    <rPh sb="100" eb="102">
      <t>ヒジョウ</t>
    </rPh>
    <rPh sb="103" eb="104">
      <t>キビ</t>
    </rPh>
    <rPh sb="106" eb="108">
      <t>ケイエイ</t>
    </rPh>
    <rPh sb="108" eb="110">
      <t>ジョウキョウ</t>
    </rPh>
    <rPh sb="120" eb="122">
      <t>ケッカ</t>
    </rPh>
    <rPh sb="123" eb="125">
      <t>ユウセン</t>
    </rPh>
    <rPh sb="125" eb="127">
      <t>シサク</t>
    </rPh>
    <rPh sb="128" eb="129">
      <t>ヒト</t>
    </rPh>
    <rPh sb="133" eb="135">
      <t>ロウキュウ</t>
    </rPh>
    <rPh sb="135" eb="136">
      <t>カン</t>
    </rPh>
    <rPh sb="137" eb="139">
      <t>コウシン</t>
    </rPh>
    <rPh sb="141" eb="144">
      <t>ソウタイテキ</t>
    </rPh>
    <rPh sb="145" eb="146">
      <t>ナガ</t>
    </rPh>
    <rPh sb="148" eb="150">
      <t>ドウヨウ</t>
    </rPh>
    <rPh sb="151" eb="153">
      <t>カンロ</t>
    </rPh>
    <rPh sb="154" eb="157">
      <t>ロウキュウカ</t>
    </rPh>
    <rPh sb="163" eb="165">
      <t>タイオウ</t>
    </rPh>
    <rPh sb="173" eb="175">
      <t>ジツジョウ</t>
    </rPh>
    <rPh sb="185" eb="187">
      <t>ジョウキョウ</t>
    </rPh>
    <rPh sb="189" eb="191">
      <t>ダッキャク</t>
    </rPh>
    <rPh sb="193" eb="195">
      <t>ホウサク</t>
    </rPh>
    <rPh sb="199" eb="201">
      <t>レイワ</t>
    </rPh>
    <rPh sb="202" eb="203">
      <t>ネン</t>
    </rPh>
    <rPh sb="204" eb="205">
      <t>ツキ</t>
    </rPh>
    <rPh sb="206" eb="208">
      <t>ヘイキン</t>
    </rPh>
    <rPh sb="212" eb="214">
      <t>リョウキン</t>
    </rPh>
    <rPh sb="214" eb="216">
      <t>カイテイ</t>
    </rPh>
    <rPh sb="217" eb="218">
      <t>オコナ</t>
    </rPh>
    <rPh sb="222" eb="224">
      <t>ヘイセイ</t>
    </rPh>
    <rPh sb="226" eb="228">
      <t>ネンド</t>
    </rPh>
    <rPh sb="229" eb="231">
      <t>サクテイ</t>
    </rPh>
    <rPh sb="234" eb="236">
      <t>ケイエイ</t>
    </rPh>
    <rPh sb="236" eb="238">
      <t>センリャク</t>
    </rPh>
    <rPh sb="239" eb="241">
      <t>カンロ</t>
    </rPh>
    <rPh sb="241" eb="243">
      <t>コウシン</t>
    </rPh>
    <rPh sb="243" eb="245">
      <t>ケイカク</t>
    </rPh>
    <rPh sb="246" eb="248">
      <t>チャクジツ</t>
    </rPh>
    <rPh sb="250" eb="252">
      <t>ジッコウ</t>
    </rPh>
    <rPh sb="259" eb="261">
      <t>コンゴ</t>
    </rPh>
    <rPh sb="262" eb="264">
      <t>カダイ</t>
    </rPh>
    <phoneticPr fontId="4"/>
  </si>
  <si>
    <t>　大島町の水道施設は、地方公営企業会計制度見直し後の令和元年度末時点で、有形固定資産の減価償却の進み具合を示す①有形固定資産減価償却率が類似団体平均値より高い約５５％となっており、比較的減価償却が進んだ古い資産が多くなっています。
これは、管路の経年化状況を示す②管路経年化率が類似団体平均値を超えて上昇を続けていることからも明らかであり、管路の老朽化が急速に進んでいることを物語っております。
　また、水道管の更新度合いを示す③管路更新率に
ついては、減少傾向にありましたが令和元年度は増加に転じ、引続き更新率を上げることが課題となっています。
　このため、平成３０年度に策定した管路更新計画に基づき、管路更新事業に取り組んでいます。
　</t>
    <rPh sb="1" eb="4">
      <t>オオシママチ</t>
    </rPh>
    <rPh sb="5" eb="7">
      <t>スイドウ</t>
    </rPh>
    <rPh sb="7" eb="9">
      <t>シセツ</t>
    </rPh>
    <rPh sb="11" eb="13">
      <t>チホウ</t>
    </rPh>
    <rPh sb="13" eb="15">
      <t>コウエイ</t>
    </rPh>
    <rPh sb="15" eb="17">
      <t>キギョウ</t>
    </rPh>
    <rPh sb="17" eb="19">
      <t>カイケイ</t>
    </rPh>
    <rPh sb="19" eb="21">
      <t>セイド</t>
    </rPh>
    <rPh sb="21" eb="23">
      <t>ミナオ</t>
    </rPh>
    <rPh sb="24" eb="25">
      <t>ノチ</t>
    </rPh>
    <rPh sb="26" eb="28">
      <t>レイワ</t>
    </rPh>
    <rPh sb="28" eb="30">
      <t>ガンネン</t>
    </rPh>
    <rPh sb="30" eb="31">
      <t>ド</t>
    </rPh>
    <rPh sb="31" eb="32">
      <t>スエ</t>
    </rPh>
    <rPh sb="32" eb="34">
      <t>ジテン</t>
    </rPh>
    <rPh sb="36" eb="38">
      <t>ユウケイ</t>
    </rPh>
    <rPh sb="38" eb="40">
      <t>コテイ</t>
    </rPh>
    <rPh sb="40" eb="42">
      <t>シサン</t>
    </rPh>
    <rPh sb="43" eb="45">
      <t>ゲンカ</t>
    </rPh>
    <rPh sb="45" eb="47">
      <t>ショウキャク</t>
    </rPh>
    <rPh sb="48" eb="49">
      <t>スス</t>
    </rPh>
    <rPh sb="50" eb="52">
      <t>グアイ</t>
    </rPh>
    <rPh sb="53" eb="54">
      <t>シメ</t>
    </rPh>
    <rPh sb="56" eb="58">
      <t>ユウケイ</t>
    </rPh>
    <rPh sb="58" eb="60">
      <t>コテイ</t>
    </rPh>
    <rPh sb="60" eb="62">
      <t>シサン</t>
    </rPh>
    <rPh sb="62" eb="64">
      <t>ゲンカ</t>
    </rPh>
    <rPh sb="64" eb="66">
      <t>ショウキャク</t>
    </rPh>
    <rPh sb="66" eb="67">
      <t>リツ</t>
    </rPh>
    <rPh sb="68" eb="70">
      <t>ルイジ</t>
    </rPh>
    <rPh sb="70" eb="72">
      <t>ダンタイ</t>
    </rPh>
    <rPh sb="72" eb="75">
      <t>ヘイキンチ</t>
    </rPh>
    <rPh sb="77" eb="78">
      <t>タカ</t>
    </rPh>
    <rPh sb="79" eb="80">
      <t>ヤク</t>
    </rPh>
    <rPh sb="90" eb="93">
      <t>ヒカクテキ</t>
    </rPh>
    <rPh sb="93" eb="95">
      <t>ゲンカ</t>
    </rPh>
    <rPh sb="95" eb="97">
      <t>ショウキャク</t>
    </rPh>
    <rPh sb="98" eb="99">
      <t>スス</t>
    </rPh>
    <rPh sb="101" eb="102">
      <t>フル</t>
    </rPh>
    <rPh sb="103" eb="105">
      <t>シサン</t>
    </rPh>
    <rPh sb="106" eb="107">
      <t>オオ</t>
    </rPh>
    <rPh sb="120" eb="122">
      <t>カンロ</t>
    </rPh>
    <rPh sb="123" eb="126">
      <t>ケイネンカ</t>
    </rPh>
    <rPh sb="126" eb="128">
      <t>ジョウキョウ</t>
    </rPh>
    <rPh sb="129" eb="130">
      <t>シメ</t>
    </rPh>
    <rPh sb="132" eb="134">
      <t>カンロ</t>
    </rPh>
    <rPh sb="134" eb="137">
      <t>ケイネンカ</t>
    </rPh>
    <rPh sb="137" eb="138">
      <t>リツ</t>
    </rPh>
    <rPh sb="139" eb="141">
      <t>ルイジ</t>
    </rPh>
    <rPh sb="141" eb="143">
      <t>ダンタイ</t>
    </rPh>
    <rPh sb="143" eb="146">
      <t>ヘイキンチ</t>
    </rPh>
    <rPh sb="147" eb="148">
      <t>コ</t>
    </rPh>
    <rPh sb="150" eb="152">
      <t>ジョウショウ</t>
    </rPh>
    <rPh sb="153" eb="154">
      <t>ツヅ</t>
    </rPh>
    <rPh sb="163" eb="164">
      <t>アキ</t>
    </rPh>
    <rPh sb="170" eb="172">
      <t>カンロ</t>
    </rPh>
    <rPh sb="173" eb="176">
      <t>ロウキュウカ</t>
    </rPh>
    <rPh sb="177" eb="179">
      <t>キュウソク</t>
    </rPh>
    <rPh sb="180" eb="181">
      <t>スス</t>
    </rPh>
    <rPh sb="188" eb="190">
      <t>モノガタ</t>
    </rPh>
    <rPh sb="202" eb="205">
      <t>スイドウカン</t>
    </rPh>
    <rPh sb="206" eb="208">
      <t>コウシン</t>
    </rPh>
    <rPh sb="208" eb="210">
      <t>ドア</t>
    </rPh>
    <rPh sb="212" eb="213">
      <t>シメ</t>
    </rPh>
    <rPh sb="215" eb="217">
      <t>カンロ</t>
    </rPh>
    <rPh sb="217" eb="219">
      <t>コウシン</t>
    </rPh>
    <rPh sb="219" eb="220">
      <t>リツ</t>
    </rPh>
    <rPh sb="227" eb="229">
      <t>ゲンショウ</t>
    </rPh>
    <rPh sb="229" eb="231">
      <t>ケイコウ</t>
    </rPh>
    <rPh sb="238" eb="240">
      <t>レイワ</t>
    </rPh>
    <rPh sb="240" eb="242">
      <t>ガンネン</t>
    </rPh>
    <rPh sb="242" eb="243">
      <t>ド</t>
    </rPh>
    <rPh sb="244" eb="246">
      <t>ゾウカ</t>
    </rPh>
    <rPh sb="247" eb="248">
      <t>テン</t>
    </rPh>
    <rPh sb="250" eb="252">
      <t>ヒキツヅ</t>
    </rPh>
    <rPh sb="253" eb="255">
      <t>コウシン</t>
    </rPh>
    <rPh sb="255" eb="256">
      <t>リツ</t>
    </rPh>
    <rPh sb="257" eb="258">
      <t>ア</t>
    </rPh>
    <rPh sb="263" eb="265">
      <t>カダイ</t>
    </rPh>
    <rPh sb="280" eb="282">
      <t>ヘイセイ</t>
    </rPh>
    <rPh sb="284" eb="286">
      <t>ネンド</t>
    </rPh>
    <rPh sb="287" eb="289">
      <t>サクテイ</t>
    </rPh>
    <rPh sb="291" eb="293">
      <t>カンロ</t>
    </rPh>
    <rPh sb="293" eb="295">
      <t>コウシン</t>
    </rPh>
    <rPh sb="295" eb="297">
      <t>ケイカク</t>
    </rPh>
    <rPh sb="298" eb="299">
      <t>モト</t>
    </rPh>
    <rPh sb="302" eb="304">
      <t>カンロ</t>
    </rPh>
    <rPh sb="304" eb="306">
      <t>コウシン</t>
    </rPh>
    <rPh sb="306" eb="308">
      <t>ジギョウ</t>
    </rPh>
    <rPh sb="309" eb="310">
      <t>ト</t>
    </rPh>
    <rPh sb="311" eb="312">
      <t>ク</t>
    </rPh>
    <phoneticPr fontId="4"/>
  </si>
  <si>
    <t>　大島町の水道事業は、供給した配水量の効率性を示す⑧有収率は、類似団体平均値を上回っていますが、低下傾向にあり漏水量の増加が懸念されます。施設の効率性を示す⑦施設利用率は、季節変動が大きいために類似団体平均値を下回る水準で横ばいで推移しており、施設の余剰感が大きくなっています。
　また、塩濃度の高い地下水を脱塩して給水しているため、水１㎥を作る費用である⑥給水原価は、類似団体平均値より高く、費用を料金で賄っている割合を示す⑤料金回収率は、平成２８年６月の料金改定により一時的に改善したものの平成３０年度からいわゆる「原価割れ」の状態が続いています。
　一方で、①経常収支比率は、料金改定の影響で１００％を上回りましたが、令和元年の台風１５号災害に伴う断水もあり、経営赤字に転じ、その蓄積である②累積欠損金比率も、増加の傾向を示しました。
　この結果、累積欠損金の増加とともに、支払い能力を示す③流動比率は、類似団体平均値を大きく下回り、一般に安全とされる１００％を切っていることから、支払い能力に課題が残っています。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このため、さらなる経営の健全化をめざし、令和３年６月に平均２０％の料金改定を行う方向性であります。</t>
    <rPh sb="1" eb="4">
      <t>オオシママチ</t>
    </rPh>
    <rPh sb="5" eb="7">
      <t>スイドウ</t>
    </rPh>
    <rPh sb="7" eb="9">
      <t>ジギョウ</t>
    </rPh>
    <rPh sb="11" eb="13">
      <t>キョウキュウ</t>
    </rPh>
    <rPh sb="15" eb="17">
      <t>ハイスイ</t>
    </rPh>
    <rPh sb="17" eb="18">
      <t>リョウ</t>
    </rPh>
    <rPh sb="19" eb="21">
      <t>コウリツ</t>
    </rPh>
    <rPh sb="21" eb="22">
      <t>セイ</t>
    </rPh>
    <rPh sb="23" eb="24">
      <t>シメ</t>
    </rPh>
    <rPh sb="26" eb="27">
      <t>ユウ</t>
    </rPh>
    <rPh sb="27" eb="28">
      <t>オサム</t>
    </rPh>
    <rPh sb="28" eb="29">
      <t>リツ</t>
    </rPh>
    <rPh sb="31" eb="33">
      <t>ルイジ</t>
    </rPh>
    <rPh sb="33" eb="35">
      <t>ダンタイ</t>
    </rPh>
    <rPh sb="35" eb="37">
      <t>ヘイキン</t>
    </rPh>
    <rPh sb="37" eb="38">
      <t>アタイ</t>
    </rPh>
    <rPh sb="39" eb="41">
      <t>ウワマワ</t>
    </rPh>
    <rPh sb="48" eb="50">
      <t>テイカ</t>
    </rPh>
    <rPh sb="50" eb="52">
      <t>ケイコウ</t>
    </rPh>
    <rPh sb="55" eb="58">
      <t>ロウスイリョウ</t>
    </rPh>
    <rPh sb="59" eb="61">
      <t>ゾウカ</t>
    </rPh>
    <rPh sb="62" eb="64">
      <t>ケネン</t>
    </rPh>
    <rPh sb="69" eb="71">
      <t>シセツ</t>
    </rPh>
    <rPh sb="72" eb="74">
      <t>コウリツ</t>
    </rPh>
    <rPh sb="74" eb="75">
      <t>セイ</t>
    </rPh>
    <rPh sb="76" eb="77">
      <t>シメ</t>
    </rPh>
    <rPh sb="79" eb="81">
      <t>シセツ</t>
    </rPh>
    <rPh sb="81" eb="83">
      <t>リヨウ</t>
    </rPh>
    <rPh sb="83" eb="84">
      <t>リツ</t>
    </rPh>
    <rPh sb="86" eb="88">
      <t>キセツ</t>
    </rPh>
    <rPh sb="88" eb="90">
      <t>ヘンドウ</t>
    </rPh>
    <rPh sb="91" eb="92">
      <t>オオ</t>
    </rPh>
    <rPh sb="97" eb="99">
      <t>ルイジ</t>
    </rPh>
    <rPh sb="99" eb="101">
      <t>ダンタイ</t>
    </rPh>
    <rPh sb="101" eb="103">
      <t>ヘイキン</t>
    </rPh>
    <rPh sb="103" eb="104">
      <t>アタイ</t>
    </rPh>
    <rPh sb="105" eb="107">
      <t>シタマワ</t>
    </rPh>
    <rPh sb="108" eb="110">
      <t>スイジュン</t>
    </rPh>
    <rPh sb="111" eb="112">
      <t>ヨコ</t>
    </rPh>
    <rPh sb="115" eb="117">
      <t>スイイ</t>
    </rPh>
    <rPh sb="122" eb="124">
      <t>シセツ</t>
    </rPh>
    <rPh sb="125" eb="127">
      <t>ヨジョウ</t>
    </rPh>
    <rPh sb="127" eb="128">
      <t>カン</t>
    </rPh>
    <rPh sb="129" eb="130">
      <t>オオ</t>
    </rPh>
    <rPh sb="144" eb="145">
      <t>シオ</t>
    </rPh>
    <rPh sb="145" eb="147">
      <t>ノウド</t>
    </rPh>
    <rPh sb="148" eb="149">
      <t>タカ</t>
    </rPh>
    <rPh sb="150" eb="153">
      <t>チカスイ</t>
    </rPh>
    <rPh sb="154" eb="155">
      <t>ダツ</t>
    </rPh>
    <rPh sb="155" eb="156">
      <t>シオ</t>
    </rPh>
    <rPh sb="158" eb="160">
      <t>キュウスイ</t>
    </rPh>
    <rPh sb="167" eb="168">
      <t>ミズ</t>
    </rPh>
    <rPh sb="171" eb="172">
      <t>ツク</t>
    </rPh>
    <rPh sb="173" eb="175">
      <t>ヒヨウ</t>
    </rPh>
    <rPh sb="179" eb="181">
      <t>キュウスイ</t>
    </rPh>
    <rPh sb="181" eb="183">
      <t>ゲンカ</t>
    </rPh>
    <rPh sb="185" eb="187">
      <t>ルイジ</t>
    </rPh>
    <rPh sb="187" eb="189">
      <t>ダンタイ</t>
    </rPh>
    <rPh sb="189" eb="191">
      <t>ヘイキン</t>
    </rPh>
    <rPh sb="191" eb="192">
      <t>アタイ</t>
    </rPh>
    <rPh sb="194" eb="195">
      <t>タカ</t>
    </rPh>
    <rPh sb="197" eb="199">
      <t>ヒヨウ</t>
    </rPh>
    <rPh sb="200" eb="202">
      <t>リョウキン</t>
    </rPh>
    <rPh sb="203" eb="204">
      <t>マカナ</t>
    </rPh>
    <rPh sb="208" eb="210">
      <t>ワリアイ</t>
    </rPh>
    <rPh sb="211" eb="212">
      <t>シメ</t>
    </rPh>
    <rPh sb="214" eb="216">
      <t>リョウキン</t>
    </rPh>
    <rPh sb="216" eb="218">
      <t>カイシュウ</t>
    </rPh>
    <rPh sb="218" eb="219">
      <t>リツ</t>
    </rPh>
    <rPh sb="221" eb="223">
      <t>ヘイセイ</t>
    </rPh>
    <rPh sb="225" eb="226">
      <t>ネン</t>
    </rPh>
    <rPh sb="227" eb="228">
      <t>ツキ</t>
    </rPh>
    <rPh sb="229" eb="231">
      <t>リョウキン</t>
    </rPh>
    <rPh sb="231" eb="233">
      <t>カイテイ</t>
    </rPh>
    <rPh sb="236" eb="239">
      <t>イチジテキ</t>
    </rPh>
    <rPh sb="240" eb="242">
      <t>カイゼン</t>
    </rPh>
    <rPh sb="247" eb="249">
      <t>ヘイセイ</t>
    </rPh>
    <rPh sb="251" eb="253">
      <t>ネンド</t>
    </rPh>
    <rPh sb="260" eb="262">
      <t>ゲンカ</t>
    </rPh>
    <rPh sb="262" eb="263">
      <t>ワ</t>
    </rPh>
    <rPh sb="266" eb="268">
      <t>ジョウタイ</t>
    </rPh>
    <rPh sb="269" eb="270">
      <t>ツヅ</t>
    </rPh>
    <rPh sb="278" eb="280">
      <t>イッポウ</t>
    </rPh>
    <rPh sb="283" eb="285">
      <t>ケイジョウ</t>
    </rPh>
    <rPh sb="285" eb="287">
      <t>シュウシ</t>
    </rPh>
    <rPh sb="287" eb="289">
      <t>ヒリツ</t>
    </rPh>
    <rPh sb="291" eb="293">
      <t>リョウキン</t>
    </rPh>
    <rPh sb="293" eb="295">
      <t>カイテイ</t>
    </rPh>
    <rPh sb="296" eb="298">
      <t>エイキョウ</t>
    </rPh>
    <rPh sb="304" eb="306">
      <t>ウワマワ</t>
    </rPh>
    <rPh sb="312" eb="314">
      <t>レイワ</t>
    </rPh>
    <rPh sb="314" eb="316">
      <t>ガンネン</t>
    </rPh>
    <rPh sb="317" eb="319">
      <t>タイフウ</t>
    </rPh>
    <rPh sb="321" eb="322">
      <t>ゴウ</t>
    </rPh>
    <rPh sb="322" eb="324">
      <t>サイガイ</t>
    </rPh>
    <rPh sb="325" eb="326">
      <t>トモナ</t>
    </rPh>
    <rPh sb="327" eb="329">
      <t>ダンスイ</t>
    </rPh>
    <rPh sb="333" eb="335">
      <t>ケイエイ</t>
    </rPh>
    <rPh sb="335" eb="337">
      <t>アカジ</t>
    </rPh>
    <rPh sb="338" eb="339">
      <t>テン</t>
    </rPh>
    <rPh sb="343" eb="345">
      <t>チクセキ</t>
    </rPh>
    <rPh sb="349" eb="351">
      <t>ルイセキ</t>
    </rPh>
    <rPh sb="351" eb="353">
      <t>ケッソン</t>
    </rPh>
    <rPh sb="353" eb="354">
      <t>キン</t>
    </rPh>
    <rPh sb="354" eb="356">
      <t>ヒリツ</t>
    </rPh>
    <rPh sb="358" eb="360">
      <t>ゾウカ</t>
    </rPh>
    <rPh sb="361" eb="363">
      <t>ケイコウ</t>
    </rPh>
    <rPh sb="364" eb="365">
      <t>シメ</t>
    </rPh>
    <rPh sb="374" eb="376">
      <t>ケッカ</t>
    </rPh>
    <rPh sb="377" eb="379">
      <t>ルイセキ</t>
    </rPh>
    <rPh sb="379" eb="382">
      <t>ケッソンキン</t>
    </rPh>
    <rPh sb="383" eb="385">
      <t>ゾウカ</t>
    </rPh>
    <rPh sb="390" eb="392">
      <t>シハラ</t>
    </rPh>
    <rPh sb="393" eb="395">
      <t>ノウリョク</t>
    </rPh>
    <rPh sb="396" eb="397">
      <t>シメ</t>
    </rPh>
    <rPh sb="399" eb="401">
      <t>リュウドウ</t>
    </rPh>
    <rPh sb="401" eb="403">
      <t>ヒリツ</t>
    </rPh>
    <rPh sb="405" eb="407">
      <t>ルイジ</t>
    </rPh>
    <rPh sb="407" eb="409">
      <t>ダンタイ</t>
    </rPh>
    <rPh sb="409" eb="412">
      <t>ヘイキンチ</t>
    </rPh>
    <rPh sb="413" eb="414">
      <t>オオ</t>
    </rPh>
    <rPh sb="416" eb="418">
      <t>シタマワ</t>
    </rPh>
    <rPh sb="420" eb="422">
      <t>イッパン</t>
    </rPh>
    <rPh sb="423" eb="425">
      <t>アンゼン</t>
    </rPh>
    <rPh sb="434" eb="435">
      <t>キ</t>
    </rPh>
    <rPh sb="444" eb="446">
      <t>シハラ</t>
    </rPh>
    <rPh sb="447" eb="449">
      <t>ノウリョク</t>
    </rPh>
    <rPh sb="450" eb="452">
      <t>カダイ</t>
    </rPh>
    <rPh sb="453" eb="454">
      <t>ノコ</t>
    </rPh>
    <rPh sb="465" eb="467">
      <t>サイム</t>
    </rPh>
    <rPh sb="467" eb="469">
      <t>ザンダカ</t>
    </rPh>
    <rPh sb="470" eb="472">
      <t>スイジュン</t>
    </rPh>
    <rPh sb="473" eb="474">
      <t>シメ</t>
    </rPh>
    <rPh sb="476" eb="478">
      <t>キギョウ</t>
    </rPh>
    <rPh sb="478" eb="479">
      <t>サイ</t>
    </rPh>
    <rPh sb="479" eb="481">
      <t>ザンダカ</t>
    </rPh>
    <rPh sb="481" eb="482">
      <t>タイ</t>
    </rPh>
    <rPh sb="482" eb="484">
      <t>キュウスイ</t>
    </rPh>
    <rPh sb="484" eb="486">
      <t>シュウエキ</t>
    </rPh>
    <rPh sb="486" eb="488">
      <t>ヒリツ</t>
    </rPh>
    <rPh sb="489" eb="491">
      <t>ルイジ</t>
    </rPh>
    <rPh sb="491" eb="493">
      <t>ダンタイ</t>
    </rPh>
    <rPh sb="493" eb="495">
      <t>ヘイキン</t>
    </rPh>
    <rPh sb="495" eb="496">
      <t>アタイ</t>
    </rPh>
    <rPh sb="498" eb="499">
      <t>タカ</t>
    </rPh>
    <rPh sb="500" eb="502">
      <t>ジョウキョウ</t>
    </rPh>
    <rPh sb="510" eb="512">
      <t>ウンテン</t>
    </rPh>
    <rPh sb="512" eb="514">
      <t>シキン</t>
    </rPh>
    <rPh sb="517" eb="519">
      <t>イジョウ</t>
    </rPh>
    <rPh sb="520" eb="522">
      <t>キギョウ</t>
    </rPh>
    <rPh sb="522" eb="523">
      <t>サイ</t>
    </rPh>
    <rPh sb="524" eb="526">
      <t>カリイ</t>
    </rPh>
    <rPh sb="528" eb="529">
      <t>マカナ</t>
    </rPh>
    <rPh sb="533" eb="534">
      <t>ムズカ</t>
    </rPh>
    <rPh sb="537" eb="538">
      <t>オモ</t>
    </rPh>
    <rPh sb="554" eb="556">
      <t>ケイエイ</t>
    </rPh>
    <rPh sb="557" eb="560">
      <t>ケンゼンカ</t>
    </rPh>
    <rPh sb="565" eb="567">
      <t>レイワ</t>
    </rPh>
    <rPh sb="585" eb="587">
      <t>ホウコウ</t>
    </rPh>
    <rPh sb="587" eb="588">
      <t>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</si>
</sst>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0.56999999999999995</c:v>
                </c:pt>
                <c:pt idx="1">
                  <c:v>0.78</c:v>
                </c:pt>
                <c:pt idx="2">
                  <c:v>0.25</c:v>
                </c:pt>
                <c:pt idx="3">
                  <c:v>0.17</c:v>
                </c:pt>
                <c:pt idx="4">
                  <c:v>0.36</c:v>
                </c:pt>
              </c:numCache>
            </c:numRef>
          </c:val>
          <c:extLst xmlns:c16r2="http://schemas.microsoft.com/office/drawing/2015/06/chart">
            <c:ext xmlns:c16="http://schemas.microsoft.com/office/drawing/2014/chart" uri="{C3380CC4-5D6E-409C-BE32-E72D297353CC}">
              <c16:uniqueId val="{00000000-CC2A-47BA-982C-F8F0C43697C9}"/>
            </c:ext>
          </c:extLst>
        </c:ser>
        <c:dLbls>
          <c:showLegendKey val="0"/>
          <c:showVal val="0"/>
          <c:showCatName val="0"/>
          <c:showSerName val="0"/>
          <c:showPercent val="0"/>
          <c:showBubbleSize val="0"/>
        </c:dLbls>
        <c:gapWidth val="150"/>
        <c:axId val="296040968"/>
        <c:axId val="29604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CC2A-47BA-982C-F8F0C43697C9}"/>
            </c:ext>
          </c:extLst>
        </c:ser>
        <c:dLbls>
          <c:showLegendKey val="0"/>
          <c:showVal val="0"/>
          <c:showCatName val="0"/>
          <c:showSerName val="0"/>
          <c:showPercent val="0"/>
          <c:showBubbleSize val="0"/>
        </c:dLbls>
        <c:marker val="1"/>
        <c:smooth val="0"/>
        <c:axId val="296040968"/>
        <c:axId val="296041360"/>
      </c:lineChart>
      <c:dateAx>
        <c:axId val="296040968"/>
        <c:scaling>
          <c:orientation val="minMax"/>
        </c:scaling>
        <c:delete val="1"/>
        <c:axPos val="b"/>
        <c:numFmt formatCode="&quot;H&quot;yy" sourceLinked="1"/>
        <c:majorTickMark val="none"/>
        <c:minorTickMark val="none"/>
        <c:tickLblPos val="none"/>
        <c:crossAx val="296041360"/>
        <c:crosses val="autoZero"/>
        <c:auto val="1"/>
        <c:lblOffset val="100"/>
        <c:baseTimeUnit val="years"/>
      </c:dateAx>
      <c:valAx>
        <c:axId val="29604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04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43.21</c:v>
                </c:pt>
                <c:pt idx="1">
                  <c:v>42.57</c:v>
                </c:pt>
                <c:pt idx="2">
                  <c:v>39.909999999999997</c:v>
                </c:pt>
                <c:pt idx="3">
                  <c:v>40.340000000000003</c:v>
                </c:pt>
                <c:pt idx="4">
                  <c:v>39.64</c:v>
                </c:pt>
              </c:numCache>
            </c:numRef>
          </c:val>
          <c:extLst xmlns:c16r2="http://schemas.microsoft.com/office/drawing/2015/06/chart">
            <c:ext xmlns:c16="http://schemas.microsoft.com/office/drawing/2014/chart" uri="{C3380CC4-5D6E-409C-BE32-E72D297353CC}">
              <c16:uniqueId val="{00000000-AAE3-45FA-B428-23104A091AA9}"/>
            </c:ext>
          </c:extLst>
        </c:ser>
        <c:dLbls>
          <c:showLegendKey val="0"/>
          <c:showVal val="0"/>
          <c:showCatName val="0"/>
          <c:showSerName val="0"/>
          <c:showPercent val="0"/>
          <c:showBubbleSize val="0"/>
        </c:dLbls>
        <c:gapWidth val="150"/>
        <c:axId val="403476224"/>
        <c:axId val="40347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AAE3-45FA-B428-23104A091AA9}"/>
            </c:ext>
          </c:extLst>
        </c:ser>
        <c:dLbls>
          <c:showLegendKey val="0"/>
          <c:showVal val="0"/>
          <c:showCatName val="0"/>
          <c:showSerName val="0"/>
          <c:showPercent val="0"/>
          <c:showBubbleSize val="0"/>
        </c:dLbls>
        <c:marker val="1"/>
        <c:smooth val="0"/>
        <c:axId val="403476224"/>
        <c:axId val="403476616"/>
      </c:lineChart>
      <c:dateAx>
        <c:axId val="403476224"/>
        <c:scaling>
          <c:orientation val="minMax"/>
        </c:scaling>
        <c:delete val="1"/>
        <c:axPos val="b"/>
        <c:numFmt formatCode="&quot;H&quot;yy" sourceLinked="1"/>
        <c:majorTickMark val="none"/>
        <c:minorTickMark val="none"/>
        <c:tickLblPos val="none"/>
        <c:crossAx val="403476616"/>
        <c:crosses val="autoZero"/>
        <c:auto val="1"/>
        <c:lblOffset val="100"/>
        <c:baseTimeUnit val="years"/>
      </c:dateAx>
      <c:valAx>
        <c:axId val="40347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4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85.54</c:v>
                </c:pt>
                <c:pt idx="1">
                  <c:v>85.54</c:v>
                </c:pt>
                <c:pt idx="2">
                  <c:v>84.81</c:v>
                </c:pt>
                <c:pt idx="3">
                  <c:v>82.98</c:v>
                </c:pt>
                <c:pt idx="4">
                  <c:v>81.290000000000006</c:v>
                </c:pt>
              </c:numCache>
            </c:numRef>
          </c:val>
          <c:extLst xmlns:c16r2="http://schemas.microsoft.com/office/drawing/2015/06/chart">
            <c:ext xmlns:c16="http://schemas.microsoft.com/office/drawing/2014/chart" uri="{C3380CC4-5D6E-409C-BE32-E72D297353CC}">
              <c16:uniqueId val="{00000000-C266-447D-BEFD-A62389CC6E21}"/>
            </c:ext>
          </c:extLst>
        </c:ser>
        <c:dLbls>
          <c:showLegendKey val="0"/>
          <c:showVal val="0"/>
          <c:showCatName val="0"/>
          <c:showSerName val="0"/>
          <c:showPercent val="0"/>
          <c:showBubbleSize val="0"/>
        </c:dLbls>
        <c:gapWidth val="150"/>
        <c:axId val="403477792"/>
        <c:axId val="40347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C266-447D-BEFD-A62389CC6E21}"/>
            </c:ext>
          </c:extLst>
        </c:ser>
        <c:dLbls>
          <c:showLegendKey val="0"/>
          <c:showVal val="0"/>
          <c:showCatName val="0"/>
          <c:showSerName val="0"/>
          <c:showPercent val="0"/>
          <c:showBubbleSize val="0"/>
        </c:dLbls>
        <c:marker val="1"/>
        <c:smooth val="0"/>
        <c:axId val="403477792"/>
        <c:axId val="403478184"/>
      </c:lineChart>
      <c:dateAx>
        <c:axId val="403477792"/>
        <c:scaling>
          <c:orientation val="minMax"/>
        </c:scaling>
        <c:delete val="1"/>
        <c:axPos val="b"/>
        <c:numFmt formatCode="&quot;H&quot;yy" sourceLinked="1"/>
        <c:majorTickMark val="none"/>
        <c:minorTickMark val="none"/>
        <c:tickLblPos val="none"/>
        <c:crossAx val="403478184"/>
        <c:crosses val="autoZero"/>
        <c:auto val="1"/>
        <c:lblOffset val="100"/>
        <c:baseTimeUnit val="years"/>
      </c:dateAx>
      <c:valAx>
        <c:axId val="40347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4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93.55</c:v>
                </c:pt>
                <c:pt idx="1">
                  <c:v>102.71</c:v>
                </c:pt>
                <c:pt idx="2">
                  <c:v>104.78</c:v>
                </c:pt>
                <c:pt idx="3">
                  <c:v>100.73</c:v>
                </c:pt>
                <c:pt idx="4">
                  <c:v>96.2</c:v>
                </c:pt>
              </c:numCache>
            </c:numRef>
          </c:val>
          <c:extLst xmlns:c16r2="http://schemas.microsoft.com/office/drawing/2015/06/chart">
            <c:ext xmlns:c16="http://schemas.microsoft.com/office/drawing/2014/chart" uri="{C3380CC4-5D6E-409C-BE32-E72D297353CC}">
              <c16:uniqueId val="{00000000-BFEE-4CF1-B1CC-4793831BE292}"/>
            </c:ext>
          </c:extLst>
        </c:ser>
        <c:dLbls>
          <c:showLegendKey val="0"/>
          <c:showVal val="0"/>
          <c:showCatName val="0"/>
          <c:showSerName val="0"/>
          <c:showPercent val="0"/>
          <c:showBubbleSize val="0"/>
        </c:dLbls>
        <c:gapWidth val="150"/>
        <c:axId val="296042536"/>
        <c:axId val="29604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BFEE-4CF1-B1CC-4793831BE292}"/>
            </c:ext>
          </c:extLst>
        </c:ser>
        <c:dLbls>
          <c:showLegendKey val="0"/>
          <c:showVal val="0"/>
          <c:showCatName val="0"/>
          <c:showSerName val="0"/>
          <c:showPercent val="0"/>
          <c:showBubbleSize val="0"/>
        </c:dLbls>
        <c:marker val="1"/>
        <c:smooth val="0"/>
        <c:axId val="296042536"/>
        <c:axId val="296042928"/>
      </c:lineChart>
      <c:dateAx>
        <c:axId val="296042536"/>
        <c:scaling>
          <c:orientation val="minMax"/>
        </c:scaling>
        <c:delete val="1"/>
        <c:axPos val="b"/>
        <c:numFmt formatCode="&quot;H&quot;yy" sourceLinked="1"/>
        <c:majorTickMark val="none"/>
        <c:minorTickMark val="none"/>
        <c:tickLblPos val="none"/>
        <c:crossAx val="296042928"/>
        <c:crosses val="autoZero"/>
        <c:auto val="1"/>
        <c:lblOffset val="100"/>
        <c:baseTimeUnit val="years"/>
      </c:dateAx>
      <c:valAx>
        <c:axId val="296042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04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54.57</c:v>
                </c:pt>
                <c:pt idx="1">
                  <c:v>53.72</c:v>
                </c:pt>
                <c:pt idx="2">
                  <c:v>53.15</c:v>
                </c:pt>
                <c:pt idx="3">
                  <c:v>54.92</c:v>
                </c:pt>
                <c:pt idx="4">
                  <c:v>55.19</c:v>
                </c:pt>
              </c:numCache>
            </c:numRef>
          </c:val>
          <c:extLst xmlns:c16r2="http://schemas.microsoft.com/office/drawing/2015/06/chart">
            <c:ext xmlns:c16="http://schemas.microsoft.com/office/drawing/2014/chart" uri="{C3380CC4-5D6E-409C-BE32-E72D297353CC}">
              <c16:uniqueId val="{00000000-0CFB-4A1C-BCBC-1BC067ACBE66}"/>
            </c:ext>
          </c:extLst>
        </c:ser>
        <c:dLbls>
          <c:showLegendKey val="0"/>
          <c:showVal val="0"/>
          <c:showCatName val="0"/>
          <c:showSerName val="0"/>
          <c:showPercent val="0"/>
          <c:showBubbleSize val="0"/>
        </c:dLbls>
        <c:gapWidth val="150"/>
        <c:axId val="404458176"/>
        <c:axId val="40445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0CFB-4A1C-BCBC-1BC067ACBE66}"/>
            </c:ext>
          </c:extLst>
        </c:ser>
        <c:dLbls>
          <c:showLegendKey val="0"/>
          <c:showVal val="0"/>
          <c:showCatName val="0"/>
          <c:showSerName val="0"/>
          <c:showPercent val="0"/>
          <c:showBubbleSize val="0"/>
        </c:dLbls>
        <c:marker val="1"/>
        <c:smooth val="0"/>
        <c:axId val="404458176"/>
        <c:axId val="404458568"/>
      </c:lineChart>
      <c:dateAx>
        <c:axId val="404458176"/>
        <c:scaling>
          <c:orientation val="minMax"/>
        </c:scaling>
        <c:delete val="1"/>
        <c:axPos val="b"/>
        <c:numFmt formatCode="&quot;H&quot;yy" sourceLinked="1"/>
        <c:majorTickMark val="none"/>
        <c:minorTickMark val="none"/>
        <c:tickLblPos val="none"/>
        <c:crossAx val="404458568"/>
        <c:crosses val="autoZero"/>
        <c:auto val="1"/>
        <c:lblOffset val="100"/>
        <c:baseTimeUnit val="years"/>
      </c:dateAx>
      <c:valAx>
        <c:axId val="40445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4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12.85</c:v>
                </c:pt>
                <c:pt idx="1">
                  <c:v>13.85</c:v>
                </c:pt>
                <c:pt idx="2">
                  <c:v>14.95</c:v>
                </c:pt>
                <c:pt idx="3">
                  <c:v>17.77</c:v>
                </c:pt>
                <c:pt idx="4">
                  <c:v>20.83</c:v>
                </c:pt>
              </c:numCache>
            </c:numRef>
          </c:val>
          <c:extLst xmlns:c16r2="http://schemas.microsoft.com/office/drawing/2015/06/chart">
            <c:ext xmlns:c16="http://schemas.microsoft.com/office/drawing/2014/chart" uri="{C3380CC4-5D6E-409C-BE32-E72D297353CC}">
              <c16:uniqueId val="{00000000-3182-40BF-BAF8-CC2834F3F5F3}"/>
            </c:ext>
          </c:extLst>
        </c:ser>
        <c:dLbls>
          <c:showLegendKey val="0"/>
          <c:showVal val="0"/>
          <c:showCatName val="0"/>
          <c:showSerName val="0"/>
          <c:showPercent val="0"/>
          <c:showBubbleSize val="0"/>
        </c:dLbls>
        <c:gapWidth val="150"/>
        <c:axId val="404459744"/>
        <c:axId val="40446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3182-40BF-BAF8-CC2834F3F5F3}"/>
            </c:ext>
          </c:extLst>
        </c:ser>
        <c:dLbls>
          <c:showLegendKey val="0"/>
          <c:showVal val="0"/>
          <c:showCatName val="0"/>
          <c:showSerName val="0"/>
          <c:showPercent val="0"/>
          <c:showBubbleSize val="0"/>
        </c:dLbls>
        <c:marker val="1"/>
        <c:smooth val="0"/>
        <c:axId val="404459744"/>
        <c:axId val="404460136"/>
      </c:lineChart>
      <c:dateAx>
        <c:axId val="404459744"/>
        <c:scaling>
          <c:orientation val="minMax"/>
        </c:scaling>
        <c:delete val="1"/>
        <c:axPos val="b"/>
        <c:numFmt formatCode="&quot;H&quot;yy" sourceLinked="1"/>
        <c:majorTickMark val="none"/>
        <c:minorTickMark val="none"/>
        <c:tickLblPos val="none"/>
        <c:crossAx val="404460136"/>
        <c:crosses val="autoZero"/>
        <c:auto val="1"/>
        <c:lblOffset val="100"/>
        <c:baseTimeUnit val="years"/>
      </c:dateAx>
      <c:valAx>
        <c:axId val="40446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4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108.19</c:v>
                </c:pt>
                <c:pt idx="1">
                  <c:v>93.5</c:v>
                </c:pt>
                <c:pt idx="2">
                  <c:v>84.11</c:v>
                </c:pt>
                <c:pt idx="3">
                  <c:v>83.53</c:v>
                </c:pt>
                <c:pt idx="4">
                  <c:v>93.88</c:v>
                </c:pt>
              </c:numCache>
            </c:numRef>
          </c:val>
          <c:extLst xmlns:c16r2="http://schemas.microsoft.com/office/drawing/2015/06/chart">
            <c:ext xmlns:c16="http://schemas.microsoft.com/office/drawing/2014/chart" uri="{C3380CC4-5D6E-409C-BE32-E72D297353CC}">
              <c16:uniqueId val="{00000000-2FD3-4A1A-AA4C-58B767F25E86}"/>
            </c:ext>
          </c:extLst>
        </c:ser>
        <c:dLbls>
          <c:showLegendKey val="0"/>
          <c:showVal val="0"/>
          <c:showCatName val="0"/>
          <c:showSerName val="0"/>
          <c:showPercent val="0"/>
          <c:showBubbleSize val="0"/>
        </c:dLbls>
        <c:gapWidth val="150"/>
        <c:axId val="404587320"/>
        <c:axId val="4045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2FD3-4A1A-AA4C-58B767F25E86}"/>
            </c:ext>
          </c:extLst>
        </c:ser>
        <c:dLbls>
          <c:showLegendKey val="0"/>
          <c:showVal val="0"/>
          <c:showCatName val="0"/>
          <c:showSerName val="0"/>
          <c:showPercent val="0"/>
          <c:showBubbleSize val="0"/>
        </c:dLbls>
        <c:marker val="1"/>
        <c:smooth val="0"/>
        <c:axId val="404587320"/>
        <c:axId val="404587712"/>
      </c:lineChart>
      <c:dateAx>
        <c:axId val="404587320"/>
        <c:scaling>
          <c:orientation val="minMax"/>
        </c:scaling>
        <c:delete val="1"/>
        <c:axPos val="b"/>
        <c:numFmt formatCode="&quot;H&quot;yy" sourceLinked="1"/>
        <c:majorTickMark val="none"/>
        <c:minorTickMark val="none"/>
        <c:tickLblPos val="none"/>
        <c:crossAx val="404587712"/>
        <c:crosses val="autoZero"/>
        <c:auto val="1"/>
        <c:lblOffset val="100"/>
        <c:baseTimeUnit val="years"/>
      </c:dateAx>
      <c:valAx>
        <c:axId val="40458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58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57.73</c:v>
                </c:pt>
                <c:pt idx="1">
                  <c:v>69.02</c:v>
                </c:pt>
                <c:pt idx="2">
                  <c:v>73.64</c:v>
                </c:pt>
                <c:pt idx="3">
                  <c:v>49.14</c:v>
                </c:pt>
                <c:pt idx="4">
                  <c:v>51.93</c:v>
                </c:pt>
              </c:numCache>
            </c:numRef>
          </c:val>
          <c:extLst xmlns:c16r2="http://schemas.microsoft.com/office/drawing/2015/06/chart">
            <c:ext xmlns:c16="http://schemas.microsoft.com/office/drawing/2014/chart" uri="{C3380CC4-5D6E-409C-BE32-E72D297353CC}">
              <c16:uniqueId val="{00000000-3720-4DCE-BA13-4B8DC0B3820F}"/>
            </c:ext>
          </c:extLst>
        </c:ser>
        <c:dLbls>
          <c:showLegendKey val="0"/>
          <c:showVal val="0"/>
          <c:showCatName val="0"/>
          <c:showSerName val="0"/>
          <c:showPercent val="0"/>
          <c:showBubbleSize val="0"/>
        </c:dLbls>
        <c:gapWidth val="150"/>
        <c:axId val="404589280"/>
        <c:axId val="40323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3720-4DCE-BA13-4B8DC0B3820F}"/>
            </c:ext>
          </c:extLst>
        </c:ser>
        <c:dLbls>
          <c:showLegendKey val="0"/>
          <c:showVal val="0"/>
          <c:showCatName val="0"/>
          <c:showSerName val="0"/>
          <c:showPercent val="0"/>
          <c:showBubbleSize val="0"/>
        </c:dLbls>
        <c:marker val="1"/>
        <c:smooth val="0"/>
        <c:axId val="404589280"/>
        <c:axId val="403232368"/>
      </c:lineChart>
      <c:dateAx>
        <c:axId val="404589280"/>
        <c:scaling>
          <c:orientation val="minMax"/>
        </c:scaling>
        <c:delete val="1"/>
        <c:axPos val="b"/>
        <c:numFmt formatCode="&quot;H&quot;yy" sourceLinked="1"/>
        <c:majorTickMark val="none"/>
        <c:minorTickMark val="none"/>
        <c:tickLblPos val="none"/>
        <c:crossAx val="403232368"/>
        <c:crosses val="autoZero"/>
        <c:auto val="1"/>
        <c:lblOffset val="100"/>
        <c:baseTimeUnit val="years"/>
      </c:dateAx>
      <c:valAx>
        <c:axId val="40323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5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714.21</c:v>
                </c:pt>
                <c:pt idx="1">
                  <c:v>676.38</c:v>
                </c:pt>
                <c:pt idx="2">
                  <c:v>688.71</c:v>
                </c:pt>
                <c:pt idx="3">
                  <c:v>664.66</c:v>
                </c:pt>
                <c:pt idx="4">
                  <c:v>706.06</c:v>
                </c:pt>
              </c:numCache>
            </c:numRef>
          </c:val>
          <c:extLst xmlns:c16r2="http://schemas.microsoft.com/office/drawing/2015/06/chart">
            <c:ext xmlns:c16="http://schemas.microsoft.com/office/drawing/2014/chart" uri="{C3380CC4-5D6E-409C-BE32-E72D297353CC}">
              <c16:uniqueId val="{00000000-3C9A-46F9-993D-7D5208E1F3D4}"/>
            </c:ext>
          </c:extLst>
        </c:ser>
        <c:dLbls>
          <c:showLegendKey val="0"/>
          <c:showVal val="0"/>
          <c:showCatName val="0"/>
          <c:showSerName val="0"/>
          <c:showPercent val="0"/>
          <c:showBubbleSize val="0"/>
        </c:dLbls>
        <c:gapWidth val="150"/>
        <c:axId val="404586928"/>
        <c:axId val="40458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3C9A-46F9-993D-7D5208E1F3D4}"/>
            </c:ext>
          </c:extLst>
        </c:ser>
        <c:dLbls>
          <c:showLegendKey val="0"/>
          <c:showVal val="0"/>
          <c:showCatName val="0"/>
          <c:showSerName val="0"/>
          <c:showPercent val="0"/>
          <c:showBubbleSize val="0"/>
        </c:dLbls>
        <c:marker val="1"/>
        <c:smooth val="0"/>
        <c:axId val="404586928"/>
        <c:axId val="404586536"/>
      </c:lineChart>
      <c:dateAx>
        <c:axId val="404586928"/>
        <c:scaling>
          <c:orientation val="minMax"/>
        </c:scaling>
        <c:delete val="1"/>
        <c:axPos val="b"/>
        <c:numFmt formatCode="&quot;H&quot;yy" sourceLinked="1"/>
        <c:majorTickMark val="none"/>
        <c:minorTickMark val="none"/>
        <c:tickLblPos val="none"/>
        <c:crossAx val="404586536"/>
        <c:crosses val="autoZero"/>
        <c:auto val="1"/>
        <c:lblOffset val="100"/>
        <c:baseTimeUnit val="years"/>
      </c:dateAx>
      <c:valAx>
        <c:axId val="404586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58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84.84</c:v>
                </c:pt>
                <c:pt idx="1">
                  <c:v>97.92</c:v>
                </c:pt>
                <c:pt idx="2">
                  <c:v>101.3</c:v>
                </c:pt>
                <c:pt idx="3">
                  <c:v>93.82</c:v>
                </c:pt>
                <c:pt idx="4">
                  <c:v>88.92</c:v>
                </c:pt>
              </c:numCache>
            </c:numRef>
          </c:val>
          <c:extLst xmlns:c16r2="http://schemas.microsoft.com/office/drawing/2015/06/chart">
            <c:ext xmlns:c16="http://schemas.microsoft.com/office/drawing/2014/chart" uri="{C3380CC4-5D6E-409C-BE32-E72D297353CC}">
              <c16:uniqueId val="{00000000-851F-4708-A55F-DE433FD37D5F}"/>
            </c:ext>
          </c:extLst>
        </c:ser>
        <c:dLbls>
          <c:showLegendKey val="0"/>
          <c:showVal val="0"/>
          <c:showCatName val="0"/>
          <c:showSerName val="0"/>
          <c:showPercent val="0"/>
          <c:showBubbleSize val="0"/>
        </c:dLbls>
        <c:gapWidth val="150"/>
        <c:axId val="403233544"/>
        <c:axId val="40323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851F-4708-A55F-DE433FD37D5F}"/>
            </c:ext>
          </c:extLst>
        </c:ser>
        <c:dLbls>
          <c:showLegendKey val="0"/>
          <c:showVal val="0"/>
          <c:showCatName val="0"/>
          <c:showSerName val="0"/>
          <c:showPercent val="0"/>
          <c:showBubbleSize val="0"/>
        </c:dLbls>
        <c:marker val="1"/>
        <c:smooth val="0"/>
        <c:axId val="403233544"/>
        <c:axId val="403233936"/>
      </c:lineChart>
      <c:dateAx>
        <c:axId val="403233544"/>
        <c:scaling>
          <c:orientation val="minMax"/>
        </c:scaling>
        <c:delete val="1"/>
        <c:axPos val="b"/>
        <c:numFmt formatCode="&quot;H&quot;yy" sourceLinked="1"/>
        <c:majorTickMark val="none"/>
        <c:minorTickMark val="none"/>
        <c:tickLblPos val="none"/>
        <c:crossAx val="403233936"/>
        <c:crosses val="autoZero"/>
        <c:auto val="1"/>
        <c:lblOffset val="100"/>
        <c:baseTimeUnit val="years"/>
      </c:dateAx>
      <c:valAx>
        <c:axId val="40323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23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250.89</c:v>
                </c:pt>
                <c:pt idx="1">
                  <c:v>245.61</c:v>
                </c:pt>
                <c:pt idx="2">
                  <c:v>262.57</c:v>
                </c:pt>
                <c:pt idx="3">
                  <c:v>284.08</c:v>
                </c:pt>
                <c:pt idx="4">
                  <c:v>295.39999999999998</c:v>
                </c:pt>
              </c:numCache>
            </c:numRef>
          </c:val>
          <c:extLst xmlns:c16r2="http://schemas.microsoft.com/office/drawing/2015/06/chart">
            <c:ext xmlns:c16="http://schemas.microsoft.com/office/drawing/2014/chart" uri="{C3380CC4-5D6E-409C-BE32-E72D297353CC}">
              <c16:uniqueId val="{00000000-B820-42FE-8005-C503F0C584B1}"/>
            </c:ext>
          </c:extLst>
        </c:ser>
        <c:dLbls>
          <c:showLegendKey val="0"/>
          <c:showVal val="0"/>
          <c:showCatName val="0"/>
          <c:showSerName val="0"/>
          <c:showPercent val="0"/>
          <c:showBubbleSize val="0"/>
        </c:dLbls>
        <c:gapWidth val="150"/>
        <c:axId val="404588888"/>
        <c:axId val="40323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B820-42FE-8005-C503F0C584B1}"/>
            </c:ext>
          </c:extLst>
        </c:ser>
        <c:dLbls>
          <c:showLegendKey val="0"/>
          <c:showVal val="0"/>
          <c:showCatName val="0"/>
          <c:showSerName val="0"/>
          <c:showPercent val="0"/>
          <c:showBubbleSize val="0"/>
        </c:dLbls>
        <c:marker val="1"/>
        <c:smooth val="0"/>
        <c:axId val="404588888"/>
        <c:axId val="403235112"/>
      </c:lineChart>
      <c:dateAx>
        <c:axId val="404588888"/>
        <c:scaling>
          <c:orientation val="minMax"/>
        </c:scaling>
        <c:delete val="1"/>
        <c:axPos val="b"/>
        <c:numFmt formatCode="&quot;H&quot;yy" sourceLinked="1"/>
        <c:majorTickMark val="none"/>
        <c:minorTickMark val="none"/>
        <c:tickLblPos val="none"/>
        <c:crossAx val="403235112"/>
        <c:crosses val="autoZero"/>
        <c:auto val="1"/>
        <c:lblOffset val="100"/>
        <c:baseTimeUnit val="years"/>
      </c:dateAx>
      <c:valAx>
        <c:axId val="40323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58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データ!H6</f>
        <v>
東京都　大島町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15">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A8</v>
      </c>
      <c r="X8" s="83"/>
      <c r="Y8" s="83"/>
      <c r="Z8" s="83"/>
      <c r="AA8" s="83"/>
      <c r="AB8" s="83"/>
      <c r="AC8" s="83"/>
      <c r="AD8" s="83" t="str">
        <f>
データ!$M$6</f>
        <v>
非設置</v>
      </c>
      <c r="AE8" s="83"/>
      <c r="AF8" s="83"/>
      <c r="AG8" s="83"/>
      <c r="AH8" s="83"/>
      <c r="AI8" s="83"/>
      <c r="AJ8" s="83"/>
      <c r="AK8" s="4"/>
      <c r="AL8" s="71">
        <f>
データ!$R$6</f>
        <v>
7544</v>
      </c>
      <c r="AM8" s="71"/>
      <c r="AN8" s="71"/>
      <c r="AO8" s="71"/>
      <c r="AP8" s="71"/>
      <c r="AQ8" s="71"/>
      <c r="AR8" s="71"/>
      <c r="AS8" s="71"/>
      <c r="AT8" s="67">
        <f>
データ!$S$6</f>
        <v>
90.76</v>
      </c>
      <c r="AU8" s="68"/>
      <c r="AV8" s="68"/>
      <c r="AW8" s="68"/>
      <c r="AX8" s="68"/>
      <c r="AY8" s="68"/>
      <c r="AZ8" s="68"/>
      <c r="BA8" s="68"/>
      <c r="BB8" s="70">
        <f>
データ!$T$6</f>
        <v>
83.12</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15">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15">
      <c r="A10" s="2"/>
      <c r="B10" s="67" t="str">
        <f>
データ!$N$6</f>
        <v>
-</v>
      </c>
      <c r="C10" s="68"/>
      <c r="D10" s="68"/>
      <c r="E10" s="68"/>
      <c r="F10" s="68"/>
      <c r="G10" s="68"/>
      <c r="H10" s="68"/>
      <c r="I10" s="67">
        <f>
データ!$O$6</f>
        <v>
62.22</v>
      </c>
      <c r="J10" s="68"/>
      <c r="K10" s="68"/>
      <c r="L10" s="68"/>
      <c r="M10" s="68"/>
      <c r="N10" s="68"/>
      <c r="O10" s="69"/>
      <c r="P10" s="70">
        <f>
データ!$P$6</f>
        <v>
99.89</v>
      </c>
      <c r="Q10" s="70"/>
      <c r="R10" s="70"/>
      <c r="S10" s="70"/>
      <c r="T10" s="70"/>
      <c r="U10" s="70"/>
      <c r="V10" s="70"/>
      <c r="W10" s="71">
        <f>
データ!$Q$6</f>
        <v>
3756</v>
      </c>
      <c r="X10" s="71"/>
      <c r="Y10" s="71"/>
      <c r="Z10" s="71"/>
      <c r="AA10" s="71"/>
      <c r="AB10" s="71"/>
      <c r="AC10" s="71"/>
      <c r="AD10" s="2"/>
      <c r="AE10" s="2"/>
      <c r="AF10" s="2"/>
      <c r="AG10" s="2"/>
      <c r="AH10" s="4"/>
      <c r="AI10" s="4"/>
      <c r="AJ10" s="4"/>
      <c r="AK10" s="4"/>
      <c r="AL10" s="71">
        <f>
データ!$U$6</f>
        <v>
7319</v>
      </c>
      <c r="AM10" s="71"/>
      <c r="AN10" s="71"/>
      <c r="AO10" s="71"/>
      <c r="AP10" s="71"/>
      <c r="AQ10" s="71"/>
      <c r="AR10" s="71"/>
      <c r="AS10" s="71"/>
      <c r="AT10" s="67">
        <f>
データ!$V$6</f>
        <v>
26.5</v>
      </c>
      <c r="AU10" s="68"/>
      <c r="AV10" s="68"/>
      <c r="AW10" s="68"/>
      <c r="AX10" s="68"/>
      <c r="AY10" s="68"/>
      <c r="AZ10" s="68"/>
      <c r="BA10" s="68"/>
      <c r="BB10" s="70">
        <f>
データ!$W$6</f>
        <v>
276.19</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
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【112.01】</v>
      </c>
      <c r="F85" s="27" t="str">
        <f>
データ!AS6</f>
        <v>
【1.08】</v>
      </c>
      <c r="G85" s="27" t="str">
        <f>
データ!BD6</f>
        <v>
【264.97】</v>
      </c>
      <c r="H85" s="27" t="str">
        <f>
データ!BO6</f>
        <v>
【266.61】</v>
      </c>
      <c r="I85" s="27" t="str">
        <f>
データ!BZ6</f>
        <v>
【103.24】</v>
      </c>
      <c r="J85" s="27" t="str">
        <f>
データ!CK6</f>
        <v>
【168.38】</v>
      </c>
      <c r="K85" s="27" t="str">
        <f>
データ!CV6</f>
        <v>
【60.00】</v>
      </c>
      <c r="L85" s="27" t="str">
        <f>
データ!DG6</f>
        <v>
【89.80】</v>
      </c>
      <c r="M85" s="27" t="str">
        <f>
データ!DR6</f>
        <v>
【49.59】</v>
      </c>
      <c r="N85" s="27" t="str">
        <f>
データ!EC6</f>
        <v>
【19.44】</v>
      </c>
      <c r="O85" s="27" t="str">
        <f>
データ!EN6</f>
        <v>
【0.68】</v>
      </c>
    </row>
  </sheetData>
  <sheetProtection algorithmName="SHA-512" hashValue="ODEhcdrxKn/W+s6d85cfaq1JJMNpq88O/0XrYsKIFN51In2ZW/4vVns+z6RH8s05962RT4kBY5hcKf/0FVDzOA==" saltValue="RUpwjMD2GhfYlc/BBjRlI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15">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15">
      <c r="A6" s="29" t="s">
        <v>
92</v>
      </c>
      <c r="B6" s="34">
        <f>
B7</f>
        <v>
2019</v>
      </c>
      <c r="C6" s="34">
        <f t="shared" ref="C6:W6" si="3">
C7</f>
        <v>
133612</v>
      </c>
      <c r="D6" s="34">
        <f t="shared" si="3"/>
        <v>
46</v>
      </c>
      <c r="E6" s="34">
        <f t="shared" si="3"/>
        <v>
1</v>
      </c>
      <c r="F6" s="34">
        <f t="shared" si="3"/>
        <v>
0</v>
      </c>
      <c r="G6" s="34">
        <f t="shared" si="3"/>
        <v>
1</v>
      </c>
      <c r="H6" s="34" t="str">
        <f t="shared" si="3"/>
        <v>
東京都　大島町</v>
      </c>
      <c r="I6" s="34" t="str">
        <f t="shared" si="3"/>
        <v>
法適用</v>
      </c>
      <c r="J6" s="34" t="str">
        <f t="shared" si="3"/>
        <v>
水道事業</v>
      </c>
      <c r="K6" s="34" t="str">
        <f t="shared" si="3"/>
        <v>
末端給水事業</v>
      </c>
      <c r="L6" s="34" t="str">
        <f t="shared" si="3"/>
        <v>
A8</v>
      </c>
      <c r="M6" s="34" t="str">
        <f t="shared" si="3"/>
        <v>
非設置</v>
      </c>
      <c r="N6" s="35" t="str">
        <f t="shared" si="3"/>
        <v>
-</v>
      </c>
      <c r="O6" s="35">
        <f t="shared" si="3"/>
        <v>
62.22</v>
      </c>
      <c r="P6" s="35">
        <f t="shared" si="3"/>
        <v>
99.89</v>
      </c>
      <c r="Q6" s="35">
        <f t="shared" si="3"/>
        <v>
3756</v>
      </c>
      <c r="R6" s="35">
        <f t="shared" si="3"/>
        <v>
7544</v>
      </c>
      <c r="S6" s="35">
        <f t="shared" si="3"/>
        <v>
90.76</v>
      </c>
      <c r="T6" s="35">
        <f t="shared" si="3"/>
        <v>
83.12</v>
      </c>
      <c r="U6" s="35">
        <f t="shared" si="3"/>
        <v>
7319</v>
      </c>
      <c r="V6" s="35">
        <f t="shared" si="3"/>
        <v>
26.5</v>
      </c>
      <c r="W6" s="35">
        <f t="shared" si="3"/>
        <v>
276.19</v>
      </c>
      <c r="X6" s="36">
        <f>
IF(X7="",NA(),X7)</f>
        <v>
93.55</v>
      </c>
      <c r="Y6" s="36">
        <f t="shared" ref="Y6:AG6" si="4">
IF(Y7="",NA(),Y7)</f>
        <v>
102.71</v>
      </c>
      <c r="Z6" s="36">
        <f t="shared" si="4"/>
        <v>
104.78</v>
      </c>
      <c r="AA6" s="36">
        <f t="shared" si="4"/>
        <v>
100.73</v>
      </c>
      <c r="AB6" s="36">
        <f t="shared" si="4"/>
        <v>
96.2</v>
      </c>
      <c r="AC6" s="36">
        <f t="shared" si="4"/>
        <v>
106.62</v>
      </c>
      <c r="AD6" s="36">
        <f t="shared" si="4"/>
        <v>
107.95</v>
      </c>
      <c r="AE6" s="36">
        <f t="shared" si="4"/>
        <v>
104.47</v>
      </c>
      <c r="AF6" s="36">
        <f t="shared" si="4"/>
        <v>
103.81</v>
      </c>
      <c r="AG6" s="36">
        <f t="shared" si="4"/>
        <v>
104.35</v>
      </c>
      <c r="AH6" s="35" t="str">
        <f>
IF(AH7="","",IF(AH7="-","【-】","【"&amp;SUBSTITUTE(TEXT(AH7,"#,##0.00"),"-","△")&amp;"】"))</f>
        <v>
【112.01】</v>
      </c>
      <c r="AI6" s="36">
        <f>
IF(AI7="",NA(),AI7)</f>
        <v>
108.19</v>
      </c>
      <c r="AJ6" s="36">
        <f t="shared" ref="AJ6:AR6" si="5">
IF(AJ7="",NA(),AJ7)</f>
        <v>
93.5</v>
      </c>
      <c r="AK6" s="36">
        <f t="shared" si="5"/>
        <v>
84.11</v>
      </c>
      <c r="AL6" s="36">
        <f t="shared" si="5"/>
        <v>
83.53</v>
      </c>
      <c r="AM6" s="36">
        <f t="shared" si="5"/>
        <v>
93.88</v>
      </c>
      <c r="AN6" s="36">
        <f t="shared" si="5"/>
        <v>
12.59</v>
      </c>
      <c r="AO6" s="36">
        <f t="shared" si="5"/>
        <v>
12.44</v>
      </c>
      <c r="AP6" s="36">
        <f t="shared" si="5"/>
        <v>
16.399999999999999</v>
      </c>
      <c r="AQ6" s="36">
        <f t="shared" si="5"/>
        <v>
25.66</v>
      </c>
      <c r="AR6" s="36">
        <f t="shared" si="5"/>
        <v>
21.69</v>
      </c>
      <c r="AS6" s="35" t="str">
        <f>
IF(AS7="","",IF(AS7="-","【-】","【"&amp;SUBSTITUTE(TEXT(AS7,"#,##0.00"),"-","△")&amp;"】"))</f>
        <v>
【1.08】</v>
      </c>
      <c r="AT6" s="36">
        <f>
IF(AT7="",NA(),AT7)</f>
        <v>
57.73</v>
      </c>
      <c r="AU6" s="36">
        <f t="shared" ref="AU6:BC6" si="6">
IF(AU7="",NA(),AU7)</f>
        <v>
69.02</v>
      </c>
      <c r="AV6" s="36">
        <f t="shared" si="6"/>
        <v>
73.64</v>
      </c>
      <c r="AW6" s="36">
        <f t="shared" si="6"/>
        <v>
49.14</v>
      </c>
      <c r="AX6" s="36">
        <f t="shared" si="6"/>
        <v>
51.93</v>
      </c>
      <c r="AY6" s="36">
        <f t="shared" si="6"/>
        <v>
416.14</v>
      </c>
      <c r="AZ6" s="36">
        <f t="shared" si="6"/>
        <v>
371.89</v>
      </c>
      <c r="BA6" s="36">
        <f t="shared" si="6"/>
        <v>
293.23</v>
      </c>
      <c r="BB6" s="36">
        <f t="shared" si="6"/>
        <v>
300.14</v>
      </c>
      <c r="BC6" s="36">
        <f t="shared" si="6"/>
        <v>
301.04000000000002</v>
      </c>
      <c r="BD6" s="35" t="str">
        <f>
IF(BD7="","",IF(BD7="-","【-】","【"&amp;SUBSTITUTE(TEXT(BD7,"#,##0.00"),"-","△")&amp;"】"))</f>
        <v>
【264.97】</v>
      </c>
      <c r="BE6" s="36">
        <f>
IF(BE7="",NA(),BE7)</f>
        <v>
714.21</v>
      </c>
      <c r="BF6" s="36">
        <f t="shared" ref="BF6:BN6" si="7">
IF(BF7="",NA(),BF7)</f>
        <v>
676.38</v>
      </c>
      <c r="BG6" s="36">
        <f t="shared" si="7"/>
        <v>
688.71</v>
      </c>
      <c r="BH6" s="36">
        <f t="shared" si="7"/>
        <v>
664.66</v>
      </c>
      <c r="BI6" s="36">
        <f t="shared" si="7"/>
        <v>
706.06</v>
      </c>
      <c r="BJ6" s="36">
        <f t="shared" si="7"/>
        <v>
487.22</v>
      </c>
      <c r="BK6" s="36">
        <f t="shared" si="7"/>
        <v>
483.11</v>
      </c>
      <c r="BL6" s="36">
        <f t="shared" si="7"/>
        <v>
542.29999999999995</v>
      </c>
      <c r="BM6" s="36">
        <f t="shared" si="7"/>
        <v>
566.65</v>
      </c>
      <c r="BN6" s="36">
        <f t="shared" si="7"/>
        <v>
551.62</v>
      </c>
      <c r="BO6" s="35" t="str">
        <f>
IF(BO7="","",IF(BO7="-","【-】","【"&amp;SUBSTITUTE(TEXT(BO7,"#,##0.00"),"-","△")&amp;"】"))</f>
        <v>
【266.61】</v>
      </c>
      <c r="BP6" s="36">
        <f>
IF(BP7="",NA(),BP7)</f>
        <v>
84.84</v>
      </c>
      <c r="BQ6" s="36">
        <f t="shared" ref="BQ6:BY6" si="8">
IF(BQ7="",NA(),BQ7)</f>
        <v>
97.92</v>
      </c>
      <c r="BR6" s="36">
        <f t="shared" si="8"/>
        <v>
101.3</v>
      </c>
      <c r="BS6" s="36">
        <f t="shared" si="8"/>
        <v>
93.82</v>
      </c>
      <c r="BT6" s="36">
        <f t="shared" si="8"/>
        <v>
88.92</v>
      </c>
      <c r="BU6" s="36">
        <f t="shared" si="8"/>
        <v>
92.76</v>
      </c>
      <c r="BV6" s="36">
        <f t="shared" si="8"/>
        <v>
93.28</v>
      </c>
      <c r="BW6" s="36">
        <f t="shared" si="8"/>
        <v>
87.51</v>
      </c>
      <c r="BX6" s="36">
        <f t="shared" si="8"/>
        <v>
84.77</v>
      </c>
      <c r="BY6" s="36">
        <f t="shared" si="8"/>
        <v>
87.11</v>
      </c>
      <c r="BZ6" s="35" t="str">
        <f>
IF(BZ7="","",IF(BZ7="-","【-】","【"&amp;SUBSTITUTE(TEXT(BZ7,"#,##0.00"),"-","△")&amp;"】"))</f>
        <v>
【103.24】</v>
      </c>
      <c r="CA6" s="36">
        <f>
IF(CA7="",NA(),CA7)</f>
        <v>
250.89</v>
      </c>
      <c r="CB6" s="36">
        <f t="shared" ref="CB6:CJ6" si="9">
IF(CB7="",NA(),CB7)</f>
        <v>
245.61</v>
      </c>
      <c r="CC6" s="36">
        <f t="shared" si="9"/>
        <v>
262.57</v>
      </c>
      <c r="CD6" s="36">
        <f t="shared" si="9"/>
        <v>
284.08</v>
      </c>
      <c r="CE6" s="36">
        <f t="shared" si="9"/>
        <v>
295.39999999999998</v>
      </c>
      <c r="CF6" s="36">
        <f t="shared" si="9"/>
        <v>
208.67</v>
      </c>
      <c r="CG6" s="36">
        <f t="shared" si="9"/>
        <v>
208.29</v>
      </c>
      <c r="CH6" s="36">
        <f t="shared" si="9"/>
        <v>
218.42</v>
      </c>
      <c r="CI6" s="36">
        <f t="shared" si="9"/>
        <v>
227.27</v>
      </c>
      <c r="CJ6" s="36">
        <f t="shared" si="9"/>
        <v>
223.98</v>
      </c>
      <c r="CK6" s="35" t="str">
        <f>
IF(CK7="","",IF(CK7="-","【-】","【"&amp;SUBSTITUTE(TEXT(CK7,"#,##0.00"),"-","△")&amp;"】"))</f>
        <v>
【168.38】</v>
      </c>
      <c r="CL6" s="36">
        <f>
IF(CL7="",NA(),CL7)</f>
        <v>
43.21</v>
      </c>
      <c r="CM6" s="36">
        <f t="shared" ref="CM6:CU6" si="10">
IF(CM7="",NA(),CM7)</f>
        <v>
42.57</v>
      </c>
      <c r="CN6" s="36">
        <f t="shared" si="10"/>
        <v>
39.909999999999997</v>
      </c>
      <c r="CO6" s="36">
        <f t="shared" si="10"/>
        <v>
40.340000000000003</v>
      </c>
      <c r="CP6" s="36">
        <f t="shared" si="10"/>
        <v>
39.64</v>
      </c>
      <c r="CQ6" s="36">
        <f t="shared" si="10"/>
        <v>
49.08</v>
      </c>
      <c r="CR6" s="36">
        <f t="shared" si="10"/>
        <v>
49.32</v>
      </c>
      <c r="CS6" s="36">
        <f t="shared" si="10"/>
        <v>
50.24</v>
      </c>
      <c r="CT6" s="36">
        <f t="shared" si="10"/>
        <v>
50.29</v>
      </c>
      <c r="CU6" s="36">
        <f t="shared" si="10"/>
        <v>
49.64</v>
      </c>
      <c r="CV6" s="35" t="str">
        <f>
IF(CV7="","",IF(CV7="-","【-】","【"&amp;SUBSTITUTE(TEXT(CV7,"#,##0.00"),"-","△")&amp;"】"))</f>
        <v>
【60.00】</v>
      </c>
      <c r="CW6" s="36">
        <f>
IF(CW7="",NA(),CW7)</f>
        <v>
85.54</v>
      </c>
      <c r="CX6" s="36">
        <f t="shared" ref="CX6:DF6" si="11">
IF(CX7="",NA(),CX7)</f>
        <v>
85.54</v>
      </c>
      <c r="CY6" s="36">
        <f t="shared" si="11"/>
        <v>
84.81</v>
      </c>
      <c r="CZ6" s="36">
        <f t="shared" si="11"/>
        <v>
82.98</v>
      </c>
      <c r="DA6" s="36">
        <f t="shared" si="11"/>
        <v>
81.290000000000006</v>
      </c>
      <c r="DB6" s="36">
        <f t="shared" si="11"/>
        <v>
79.3</v>
      </c>
      <c r="DC6" s="36">
        <f t="shared" si="11"/>
        <v>
79.34</v>
      </c>
      <c r="DD6" s="36">
        <f t="shared" si="11"/>
        <v>
78.650000000000006</v>
      </c>
      <c r="DE6" s="36">
        <f t="shared" si="11"/>
        <v>
77.73</v>
      </c>
      <c r="DF6" s="36">
        <f t="shared" si="11"/>
        <v>
78.09</v>
      </c>
      <c r="DG6" s="35" t="str">
        <f>
IF(DG7="","",IF(DG7="-","【-】","【"&amp;SUBSTITUTE(TEXT(DG7,"#,##0.00"),"-","△")&amp;"】"))</f>
        <v>
【89.80】</v>
      </c>
      <c r="DH6" s="36">
        <f>
IF(DH7="",NA(),DH7)</f>
        <v>
54.57</v>
      </c>
      <c r="DI6" s="36">
        <f t="shared" ref="DI6:DQ6" si="12">
IF(DI7="",NA(),DI7)</f>
        <v>
53.72</v>
      </c>
      <c r="DJ6" s="36">
        <f t="shared" si="12"/>
        <v>
53.15</v>
      </c>
      <c r="DK6" s="36">
        <f t="shared" si="12"/>
        <v>
54.92</v>
      </c>
      <c r="DL6" s="36">
        <f t="shared" si="12"/>
        <v>
55.19</v>
      </c>
      <c r="DM6" s="36">
        <f t="shared" si="12"/>
        <v>
47.44</v>
      </c>
      <c r="DN6" s="36">
        <f t="shared" si="12"/>
        <v>
48.3</v>
      </c>
      <c r="DO6" s="36">
        <f t="shared" si="12"/>
        <v>
45.14</v>
      </c>
      <c r="DP6" s="36">
        <f t="shared" si="12"/>
        <v>
45.85</v>
      </c>
      <c r="DQ6" s="36">
        <f t="shared" si="12"/>
        <v>
47.31</v>
      </c>
      <c r="DR6" s="35" t="str">
        <f>
IF(DR7="","",IF(DR7="-","【-】","【"&amp;SUBSTITUTE(TEXT(DR7,"#,##0.00"),"-","△")&amp;"】"))</f>
        <v>
【49.59】</v>
      </c>
      <c r="DS6" s="36">
        <f>
IF(DS7="",NA(),DS7)</f>
        <v>
12.85</v>
      </c>
      <c r="DT6" s="36">
        <f t="shared" ref="DT6:EB6" si="13">
IF(DT7="",NA(),DT7)</f>
        <v>
13.85</v>
      </c>
      <c r="DU6" s="36">
        <f t="shared" si="13"/>
        <v>
14.95</v>
      </c>
      <c r="DV6" s="36">
        <f t="shared" si="13"/>
        <v>
17.77</v>
      </c>
      <c r="DW6" s="36">
        <f t="shared" si="13"/>
        <v>
20.83</v>
      </c>
      <c r="DX6" s="36">
        <f t="shared" si="13"/>
        <v>
11.16</v>
      </c>
      <c r="DY6" s="36">
        <f t="shared" si="13"/>
        <v>
12.43</v>
      </c>
      <c r="DZ6" s="36">
        <f t="shared" si="13"/>
        <v>
13.58</v>
      </c>
      <c r="EA6" s="36">
        <f t="shared" si="13"/>
        <v>
14.13</v>
      </c>
      <c r="EB6" s="36">
        <f t="shared" si="13"/>
        <v>
16.77</v>
      </c>
      <c r="EC6" s="35" t="str">
        <f>
IF(EC7="","",IF(EC7="-","【-】","【"&amp;SUBSTITUTE(TEXT(EC7,"#,##0.00"),"-","△")&amp;"】"))</f>
        <v>
【19.44】</v>
      </c>
      <c r="ED6" s="36">
        <f>
IF(ED7="",NA(),ED7)</f>
        <v>
0.56999999999999995</v>
      </c>
      <c r="EE6" s="36">
        <f t="shared" ref="EE6:EM6" si="14">
IF(EE7="",NA(),EE7)</f>
        <v>
0.78</v>
      </c>
      <c r="EF6" s="36">
        <f t="shared" si="14"/>
        <v>
0.25</v>
      </c>
      <c r="EG6" s="36">
        <f t="shared" si="14"/>
        <v>
0.17</v>
      </c>
      <c r="EH6" s="36">
        <f t="shared" si="14"/>
        <v>
0.36</v>
      </c>
      <c r="EI6" s="36">
        <f t="shared" si="14"/>
        <v>
0.65</v>
      </c>
      <c r="EJ6" s="36">
        <f t="shared" si="14"/>
        <v>
0.46</v>
      </c>
      <c r="EK6" s="36">
        <f t="shared" si="14"/>
        <v>
0.44</v>
      </c>
      <c r="EL6" s="36">
        <f t="shared" si="14"/>
        <v>
0.52</v>
      </c>
      <c r="EM6" s="36">
        <f t="shared" si="14"/>
        <v>
0.47</v>
      </c>
      <c r="EN6" s="35" t="str">
        <f>
IF(EN7="","",IF(EN7="-","【-】","【"&amp;SUBSTITUTE(TEXT(EN7,"#,##0.00"),"-","△")&amp;"】"))</f>
        <v>
【0.68】</v>
      </c>
    </row>
    <row r="7" spans="1:144" s="37" customFormat="1" x14ac:dyDescent="0.15">
      <c r="A7" s="29"/>
      <c r="B7" s="38">
        <v>
2019</v>
      </c>
      <c r="C7" s="38">
        <v>
133612</v>
      </c>
      <c r="D7" s="38">
        <v>
46</v>
      </c>
      <c r="E7" s="38">
        <v>
1</v>
      </c>
      <c r="F7" s="38">
        <v>
0</v>
      </c>
      <c r="G7" s="38">
        <v>
1</v>
      </c>
      <c r="H7" s="38" t="s">
        <v>
93</v>
      </c>
      <c r="I7" s="38" t="s">
        <v>
94</v>
      </c>
      <c r="J7" s="38" t="s">
        <v>
95</v>
      </c>
      <c r="K7" s="38" t="s">
        <v>
96</v>
      </c>
      <c r="L7" s="38" t="s">
        <v>
97</v>
      </c>
      <c r="M7" s="38" t="s">
        <v>
98</v>
      </c>
      <c r="N7" s="39" t="s">
        <v>
99</v>
      </c>
      <c r="O7" s="39">
        <v>
62.22</v>
      </c>
      <c r="P7" s="39">
        <v>
99.89</v>
      </c>
      <c r="Q7" s="39">
        <v>
3756</v>
      </c>
      <c r="R7" s="39">
        <v>
7544</v>
      </c>
      <c r="S7" s="39">
        <v>
90.76</v>
      </c>
      <c r="T7" s="39">
        <v>
83.12</v>
      </c>
      <c r="U7" s="39">
        <v>
7319</v>
      </c>
      <c r="V7" s="39">
        <v>
26.5</v>
      </c>
      <c r="W7" s="39">
        <v>
276.19</v>
      </c>
      <c r="X7" s="39">
        <v>
93.55</v>
      </c>
      <c r="Y7" s="39">
        <v>
102.71</v>
      </c>
      <c r="Z7" s="39">
        <v>
104.78</v>
      </c>
      <c r="AA7" s="39">
        <v>
100.73</v>
      </c>
      <c r="AB7" s="39">
        <v>
96.2</v>
      </c>
      <c r="AC7" s="39">
        <v>
106.62</v>
      </c>
      <c r="AD7" s="39">
        <v>
107.95</v>
      </c>
      <c r="AE7" s="39">
        <v>
104.47</v>
      </c>
      <c r="AF7" s="39">
        <v>
103.81</v>
      </c>
      <c r="AG7" s="39">
        <v>
104.35</v>
      </c>
      <c r="AH7" s="39">
        <v>
112.01</v>
      </c>
      <c r="AI7" s="39">
        <v>
108.19</v>
      </c>
      <c r="AJ7" s="39">
        <v>
93.5</v>
      </c>
      <c r="AK7" s="39">
        <v>
84.11</v>
      </c>
      <c r="AL7" s="39">
        <v>
83.53</v>
      </c>
      <c r="AM7" s="39">
        <v>
93.88</v>
      </c>
      <c r="AN7" s="39">
        <v>
12.59</v>
      </c>
      <c r="AO7" s="39">
        <v>
12.44</v>
      </c>
      <c r="AP7" s="39">
        <v>
16.399999999999999</v>
      </c>
      <c r="AQ7" s="39">
        <v>
25.66</v>
      </c>
      <c r="AR7" s="39">
        <v>
21.69</v>
      </c>
      <c r="AS7" s="39">
        <v>
1.08</v>
      </c>
      <c r="AT7" s="39">
        <v>
57.73</v>
      </c>
      <c r="AU7" s="39">
        <v>
69.02</v>
      </c>
      <c r="AV7" s="39">
        <v>
73.64</v>
      </c>
      <c r="AW7" s="39">
        <v>
49.14</v>
      </c>
      <c r="AX7" s="39">
        <v>
51.93</v>
      </c>
      <c r="AY7" s="39">
        <v>
416.14</v>
      </c>
      <c r="AZ7" s="39">
        <v>
371.89</v>
      </c>
      <c r="BA7" s="39">
        <v>
293.23</v>
      </c>
      <c r="BB7" s="39">
        <v>
300.14</v>
      </c>
      <c r="BC7" s="39">
        <v>
301.04000000000002</v>
      </c>
      <c r="BD7" s="39">
        <v>
264.97000000000003</v>
      </c>
      <c r="BE7" s="39">
        <v>
714.21</v>
      </c>
      <c r="BF7" s="39">
        <v>
676.38</v>
      </c>
      <c r="BG7" s="39">
        <v>
688.71</v>
      </c>
      <c r="BH7" s="39">
        <v>
664.66</v>
      </c>
      <c r="BI7" s="39">
        <v>
706.06</v>
      </c>
      <c r="BJ7" s="39">
        <v>
487.22</v>
      </c>
      <c r="BK7" s="39">
        <v>
483.11</v>
      </c>
      <c r="BL7" s="39">
        <v>
542.29999999999995</v>
      </c>
      <c r="BM7" s="39">
        <v>
566.65</v>
      </c>
      <c r="BN7" s="39">
        <v>
551.62</v>
      </c>
      <c r="BO7" s="39">
        <v>
266.61</v>
      </c>
      <c r="BP7" s="39">
        <v>
84.84</v>
      </c>
      <c r="BQ7" s="39">
        <v>
97.92</v>
      </c>
      <c r="BR7" s="39">
        <v>
101.3</v>
      </c>
      <c r="BS7" s="39">
        <v>
93.82</v>
      </c>
      <c r="BT7" s="39">
        <v>
88.92</v>
      </c>
      <c r="BU7" s="39">
        <v>
92.76</v>
      </c>
      <c r="BV7" s="39">
        <v>
93.28</v>
      </c>
      <c r="BW7" s="39">
        <v>
87.51</v>
      </c>
      <c r="BX7" s="39">
        <v>
84.77</v>
      </c>
      <c r="BY7" s="39">
        <v>
87.11</v>
      </c>
      <c r="BZ7" s="39">
        <v>
103.24</v>
      </c>
      <c r="CA7" s="39">
        <v>
250.89</v>
      </c>
      <c r="CB7" s="39">
        <v>
245.61</v>
      </c>
      <c r="CC7" s="39">
        <v>
262.57</v>
      </c>
      <c r="CD7" s="39">
        <v>
284.08</v>
      </c>
      <c r="CE7" s="39">
        <v>
295.39999999999998</v>
      </c>
      <c r="CF7" s="39">
        <v>
208.67</v>
      </c>
      <c r="CG7" s="39">
        <v>
208.29</v>
      </c>
      <c r="CH7" s="39">
        <v>
218.42</v>
      </c>
      <c r="CI7" s="39">
        <v>
227.27</v>
      </c>
      <c r="CJ7" s="39">
        <v>
223.98</v>
      </c>
      <c r="CK7" s="39">
        <v>
168.38</v>
      </c>
      <c r="CL7" s="39">
        <v>
43.21</v>
      </c>
      <c r="CM7" s="39">
        <v>
42.57</v>
      </c>
      <c r="CN7" s="39">
        <v>
39.909999999999997</v>
      </c>
      <c r="CO7" s="39">
        <v>
40.340000000000003</v>
      </c>
      <c r="CP7" s="39">
        <v>
39.64</v>
      </c>
      <c r="CQ7" s="39">
        <v>
49.08</v>
      </c>
      <c r="CR7" s="39">
        <v>
49.32</v>
      </c>
      <c r="CS7" s="39">
        <v>
50.24</v>
      </c>
      <c r="CT7" s="39">
        <v>
50.29</v>
      </c>
      <c r="CU7" s="39">
        <v>
49.64</v>
      </c>
      <c r="CV7" s="39">
        <v>
60</v>
      </c>
      <c r="CW7" s="39">
        <v>
85.54</v>
      </c>
      <c r="CX7" s="39">
        <v>
85.54</v>
      </c>
      <c r="CY7" s="39">
        <v>
84.81</v>
      </c>
      <c r="CZ7" s="39">
        <v>
82.98</v>
      </c>
      <c r="DA7" s="39">
        <v>
81.290000000000006</v>
      </c>
      <c r="DB7" s="39">
        <v>
79.3</v>
      </c>
      <c r="DC7" s="39">
        <v>
79.34</v>
      </c>
      <c r="DD7" s="39">
        <v>
78.650000000000006</v>
      </c>
      <c r="DE7" s="39">
        <v>
77.73</v>
      </c>
      <c r="DF7" s="39">
        <v>
78.09</v>
      </c>
      <c r="DG7" s="39">
        <v>
89.8</v>
      </c>
      <c r="DH7" s="39">
        <v>
54.57</v>
      </c>
      <c r="DI7" s="39">
        <v>
53.72</v>
      </c>
      <c r="DJ7" s="39">
        <v>
53.15</v>
      </c>
      <c r="DK7" s="39">
        <v>
54.92</v>
      </c>
      <c r="DL7" s="39">
        <v>
55.19</v>
      </c>
      <c r="DM7" s="39">
        <v>
47.44</v>
      </c>
      <c r="DN7" s="39">
        <v>
48.3</v>
      </c>
      <c r="DO7" s="39">
        <v>
45.14</v>
      </c>
      <c r="DP7" s="39">
        <v>
45.85</v>
      </c>
      <c r="DQ7" s="39">
        <v>
47.31</v>
      </c>
      <c r="DR7" s="39">
        <v>
49.59</v>
      </c>
      <c r="DS7" s="39">
        <v>
12.85</v>
      </c>
      <c r="DT7" s="39">
        <v>
13.85</v>
      </c>
      <c r="DU7" s="39">
        <v>
14.95</v>
      </c>
      <c r="DV7" s="39">
        <v>
17.77</v>
      </c>
      <c r="DW7" s="39">
        <v>
20.83</v>
      </c>
      <c r="DX7" s="39">
        <v>
11.16</v>
      </c>
      <c r="DY7" s="39">
        <v>
12.43</v>
      </c>
      <c r="DZ7" s="39">
        <v>
13.58</v>
      </c>
      <c r="EA7" s="39">
        <v>
14.13</v>
      </c>
      <c r="EB7" s="39">
        <v>
16.77</v>
      </c>
      <c r="EC7" s="39">
        <v>
19.440000000000001</v>
      </c>
      <c r="ED7" s="39">
        <v>
0.56999999999999995</v>
      </c>
      <c r="EE7" s="39">
        <v>
0.78</v>
      </c>
      <c r="EF7" s="39">
        <v>
0.25</v>
      </c>
      <c r="EG7" s="39">
        <v>
0.17</v>
      </c>
      <c r="EH7" s="39">
        <v>
0.36</v>
      </c>
      <c r="EI7" s="39">
        <v>
0.65</v>
      </c>
      <c r="EJ7" s="39">
        <v>
0.46</v>
      </c>
      <c r="EK7" s="39">
        <v>
0.44</v>
      </c>
      <c r="EL7" s="39">
        <v>
0.52</v>
      </c>
      <c r="EM7" s="39">
        <v>
0.47</v>
      </c>
      <c r="EN7" s="39">
        <v>
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E10" si="15">
DATEVALUE($B7+12-B11&amp;"/1/"&amp;B12)</f>
        <v>
46388</v>
      </c>
      <c r="C10" s="43">
        <f t="shared" si="15"/>
        <v>
46753</v>
      </c>
      <c r="D10" s="43">
        <f t="shared" si="15"/>
        <v>
47119</v>
      </c>
      <c r="E10" s="43">
        <f t="shared" si="15"/>
        <v>
47484</v>
      </c>
      <c r="F10" s="44">
        <f>
DATEVALUE($B7+12-F11&amp;"/1/"&amp;F12)</f>
        <v>
47849</v>
      </c>
    </row>
    <row r="11" spans="1:144" x14ac:dyDescent="0.15">
      <c r="B11">
        <v>
4</v>
      </c>
      <c r="C11">
        <v>
3</v>
      </c>
      <c r="D11">
        <v>
2</v>
      </c>
      <c r="E11">
        <v>
1</v>
      </c>
      <c r="F11">
        <v>
0</v>
      </c>
      <c r="G11" t="s">
        <v>
105</v>
      </c>
    </row>
    <row r="12" spans="1:144" x14ac:dyDescent="0.15">
      <c r="B12">
        <v>
1</v>
      </c>
      <c r="C12">
        <v>
1</v>
      </c>
      <c r="D12">
        <v>
1</v>
      </c>
      <c r="E12">
        <v>
1</v>
      </c>
      <c r="F12">
        <v>
1</v>
      </c>
      <c r="G12" t="s">
        <v>
106</v>
      </c>
    </row>
    <row r="13" spans="1:144" x14ac:dyDescent="0.15">
      <c r="B13" t="s">
        <v>
107</v>
      </c>
      <c r="C13" t="s">
        <v>
107</v>
      </c>
      <c r="D13" t="s">
        <v>
107</v>
      </c>
      <c r="E13" t="s">
        <v>
107</v>
      </c>
      <c r="F13" t="s">
        <v>
108</v>
      </c>
      <c r="G13" t="s">
        <v>
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榊 啓高</cp:lastModifiedBy>
  <cp:lastPrinted>2021-01-17T22:22:28Z</cp:lastPrinted>
  <dcterms:created xsi:type="dcterms:W3CDTF">2020-12-04T02:06:51Z</dcterms:created>
  <dcterms:modified xsi:type="dcterms:W3CDTF">2021-01-17T22:25:25Z</dcterms:modified>
</cp:coreProperties>
</file>