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4_団体⇒都\01 水道事業\31 大島町\"/>
    </mc:Choice>
  </mc:AlternateContent>
  <workbookProtection workbookAlgorithmName="SHA-512" workbookHashValue="YYo6UtzdPWUivDNMN9FpO/0TwSpWK4Bj5Ha4PxMes7MiHvWDqtYaGLFOuv+aVTwTxApdxeWz8CG5xb4wFqkLCw==" workbookSaltValue="wnoEsuj0jFNAPtCVyH88EA==" workbookSpinCount="100000" lockStructure="1"/>
  <bookViews>
    <workbookView xWindow="1680" yWindow="0" windowWidth="15360" windowHeight="76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BB10" i="4"/>
  <c r="AT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<sst xmlns="http://schemas.openxmlformats.org/spreadsheetml/2006/main" count="228" uniqueCount="115">
  <si>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</si>
  <si>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</si>
  <si>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</si>
  <si>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</si>
  <si>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</si>
  <si>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</si>
  <si>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</si>
  <si>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</si>
  <si>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</si>
  <si>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</si>
  <si>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</si>
  <si>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</si>
  <si>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</si>
  <si>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</si>
  <si>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</si>
  <si>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</si>
  <si>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</si>
  <si>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</si>
  <si>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</si>
  <si>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</si>
  <si>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</si>
  <si>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</si>
  <si>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</si>
  <si>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</si>
  <si>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</si>
  <si>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</si>
  <si>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</si>
  <si>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</si>
  <si>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</si>
  <si>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</si>
  <si>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</si>
  <si>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</si>
  <si>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</si>
  <si>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</si>
  <si>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</si>
  <si>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</si>
  <si>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</si>
  <si>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</si>
  <si>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</si>
  <si>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</si>
  <si>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</si>
  <si>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</si>
  <si>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</si>
  <si>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</si>
  <si>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</si>
  <si>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</si>
  <si>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</si>
  <si>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</si>
  <si>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</si>
  <si>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</si>
  <si>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</si>
  <si>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</si>
  <si>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</si>
  <si>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</si>
  <si>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</si>
  <si>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</si>
  <si>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</si>
  <si>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</si>
  <si>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</si>
  <si>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</si>
  <si>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</si>
  <si>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</si>
  <si>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</si>
  <si>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</si>
  <si>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</si>
  <si>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</si>
  <si>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</si>
  <si>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</si>
  <si>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</si>
  <si>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</si>
  <si>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</si>
  <si>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</si>
  <si>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</si>
  <si>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</si>
  <si>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</si>
  <si>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</si>
  <si>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</si>
  <si>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</si>
  <si>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</si>
  <si>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</si>
  <si>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</si>
  <si>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</si>
  <si>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</si>
  <si>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</si>
  <si>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</si>
  <si>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</si>
  <si>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</si>
  <si>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</si>
  <si>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</si>
  <si>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</si>
  <si>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</si>
  <si>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</si>
  <si>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</si>
  <si>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大島町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</si>
  <si>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</si>
  <si>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</si>
  <si>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</si>
  <si>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</si>
  <si>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</si>
  <si>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</si>
  <si>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</si>
  <si>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</si>
  <si>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</si>
  <si>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</si>
  <si>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</si>
  <si>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</si>
  <si>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</si>
  <si>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</si>
  <si>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</si>
  <si>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</si>
  <si>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</si>
  <si>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</si>
  <si>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東京都大島町の水道施設は、地方公営企業会計制度見直し後の令和２年度末の時点で、有形固定資産の減価償却の進み具合を示す①有形固定資産減価償却率が類似団体平均値より高い約５４％となっており、比較的減価償却が進んだ古い資産が多くなっています。これは、管路の経年化状況を示す②管路経年化率が類似団体平均値を超えて上昇を続けていることからも明らかであり、管路の老朽化が急速に進んでいることを物語っています。
　また、水道管の更新度合いを示す③管路更新率については、減少傾向にありましたが令和元年度より増加に転じ、引続き更新率を上げることが課題となっています。
　このため、平成３０年度に策定した「管路更新計画」に基づき、管路更新事業に取り組んでいます。</t>
    <rPh sb="1" eb="4">
      <t>トウキョウト</t>
    </rPh>
    <rPh sb="4" eb="6">
      <t>オオシマ</t>
    </rPh>
    <rPh sb="6" eb="7">
      <t>マチ</t>
    </rPh>
    <rPh sb="8" eb="10">
      <t>スイドウ</t>
    </rPh>
    <rPh sb="10" eb="12">
      <t>シセツ</t>
    </rPh>
    <rPh sb="14" eb="16">
      <t>チホウ</t>
    </rPh>
    <rPh sb="16" eb="18">
      <t>コウエイ</t>
    </rPh>
    <rPh sb="18" eb="20">
      <t>キギョウ</t>
    </rPh>
    <rPh sb="20" eb="22">
      <t>カイケイ</t>
    </rPh>
    <rPh sb="22" eb="24">
      <t>セイド</t>
    </rPh>
    <rPh sb="24" eb="26">
      <t>ミナオ</t>
    </rPh>
    <rPh sb="27" eb="28">
      <t>ノチ</t>
    </rPh>
    <rPh sb="29" eb="31">
      <t>レイワ</t>
    </rPh>
    <rPh sb="32" eb="34">
      <t>ネンド</t>
    </rPh>
    <rPh sb="34" eb="35">
      <t>スエ</t>
    </rPh>
    <rPh sb="36" eb="38">
      <t>ジテン</t>
    </rPh>
    <rPh sb="40" eb="42">
      <t>ユウケイ</t>
    </rPh>
    <rPh sb="42" eb="46">
      <t>コテイシサン</t>
    </rPh>
    <rPh sb="47" eb="51">
      <t>ゲンカショウキャク</t>
    </rPh>
    <rPh sb="52" eb="53">
      <t>ススム</t>
    </rPh>
    <rPh sb="54" eb="56">
      <t>グアイ</t>
    </rPh>
    <rPh sb="57" eb="58">
      <t>シメ</t>
    </rPh>
    <rPh sb="60" eb="66">
      <t>ユウケイコテイシサン</t>
    </rPh>
    <rPh sb="66" eb="70">
      <t>ゲンカショウキャク</t>
    </rPh>
    <rPh sb="70" eb="71">
      <t>リツ</t>
    </rPh>
    <rPh sb="72" eb="79">
      <t>ルイジダンタイヘイキンチ</t>
    </rPh>
    <rPh sb="81" eb="82">
      <t>タカ</t>
    </rPh>
    <rPh sb="83" eb="84">
      <t>ヤク</t>
    </rPh>
    <rPh sb="94" eb="97">
      <t>ヒカクテキ</t>
    </rPh>
    <rPh sb="97" eb="101">
      <t>ゲンカショウキャク</t>
    </rPh>
    <rPh sb="102" eb="103">
      <t>スス</t>
    </rPh>
    <rPh sb="105" eb="106">
      <t>フル</t>
    </rPh>
    <rPh sb="107" eb="109">
      <t>シサン</t>
    </rPh>
    <rPh sb="110" eb="111">
      <t>オオ</t>
    </rPh>
    <rPh sb="123" eb="125">
      <t>カンロ</t>
    </rPh>
    <rPh sb="126" eb="129">
      <t>ケイネンカ</t>
    </rPh>
    <rPh sb="129" eb="131">
      <t>ジョウキョウ</t>
    </rPh>
    <rPh sb="132" eb="133">
      <t>シメ</t>
    </rPh>
    <rPh sb="135" eb="137">
      <t>カンロ</t>
    </rPh>
    <rPh sb="137" eb="140">
      <t>ケイネンカ</t>
    </rPh>
    <rPh sb="140" eb="141">
      <t>リツ</t>
    </rPh>
    <rPh sb="142" eb="149">
      <t>ルイジダンタイヘイキンチ</t>
    </rPh>
    <rPh sb="150" eb="151">
      <t>コ</t>
    </rPh>
    <rPh sb="153" eb="155">
      <t>ジョウショウ</t>
    </rPh>
    <rPh sb="156" eb="157">
      <t>ツヅ</t>
    </rPh>
    <rPh sb="166" eb="167">
      <t>アキ</t>
    </rPh>
    <rPh sb="173" eb="175">
      <t>カンロ</t>
    </rPh>
    <rPh sb="176" eb="179">
      <t>ロウキュウカ</t>
    </rPh>
    <rPh sb="180" eb="182">
      <t>キュウソク</t>
    </rPh>
    <rPh sb="183" eb="184">
      <t>スス</t>
    </rPh>
    <rPh sb="191" eb="193">
      <t>モノガタ</t>
    </rPh>
    <rPh sb="204" eb="207">
      <t>スイドウカン</t>
    </rPh>
    <rPh sb="208" eb="210">
      <t>コウシン</t>
    </rPh>
    <rPh sb="210" eb="212">
      <t>ドア</t>
    </rPh>
    <rPh sb="214" eb="215">
      <t>シメ</t>
    </rPh>
    <rPh sb="217" eb="219">
      <t>カンロ</t>
    </rPh>
    <rPh sb="219" eb="221">
      <t>コウシン</t>
    </rPh>
    <rPh sb="221" eb="222">
      <t>リツ</t>
    </rPh>
    <rPh sb="228" eb="230">
      <t>ゲンショウ</t>
    </rPh>
    <rPh sb="230" eb="232">
      <t>ケイコウ</t>
    </rPh>
    <rPh sb="239" eb="241">
      <t>レイワ</t>
    </rPh>
    <rPh sb="241" eb="243">
      <t>ガンネン</t>
    </rPh>
    <rPh sb="243" eb="244">
      <t>ド</t>
    </rPh>
    <rPh sb="246" eb="248">
      <t>ゾウカ</t>
    </rPh>
    <rPh sb="249" eb="250">
      <t>テン</t>
    </rPh>
    <rPh sb="252" eb="254">
      <t>ヒキツヅ</t>
    </rPh>
    <rPh sb="255" eb="257">
      <t>コウシン</t>
    </rPh>
    <rPh sb="257" eb="258">
      <t>リツ</t>
    </rPh>
    <rPh sb="259" eb="260">
      <t>ア</t>
    </rPh>
    <rPh sb="265" eb="267">
      <t>カダイ</t>
    </rPh>
    <rPh sb="282" eb="284">
      <t>ヘイセイ</t>
    </rPh>
    <rPh sb="286" eb="288">
      <t>ネンド</t>
    </rPh>
    <rPh sb="289" eb="291">
      <t>サクテイ</t>
    </rPh>
    <rPh sb="294" eb="296">
      <t>カンロ</t>
    </rPh>
    <rPh sb="296" eb="298">
      <t>コウシン</t>
    </rPh>
    <rPh sb="298" eb="300">
      <t>ケイカク</t>
    </rPh>
    <rPh sb="302" eb="303">
      <t>モト</t>
    </rPh>
    <rPh sb="306" eb="310">
      <t>カンロコウシン</t>
    </rPh>
    <rPh sb="310" eb="312">
      <t>ジギョウ</t>
    </rPh>
    <rPh sb="313" eb="314">
      <t>ト</t>
    </rPh>
    <rPh sb="315" eb="316">
      <t>ク</t>
    </rPh>
    <phoneticPr fontId="4"/>
  </si>
  <si>
    <t>　東京都大島町の水道事業は、平成２８年度６月の平均２０％の料金改定により一時的に経常収支の黒字化が達成されたものの支出の増加の速度に収入が追い付かず、多額の累積欠損金の残留と短期的な支払い能力の低下を招き、非常に厳しい経営状況にあります。
　その結果、優先施策の一つである老朽管の更新も総体的な流れと同様に管路の老朽化のスピードに対応できていないのが実情です。
　このような状況から脱却する方策として、早期の料金改定の実施や平成３０年度に策定された「経営戦略」と「管路更新計画」を着実に実行していくことが今後必要となっています。</t>
    <rPh sb="10" eb="12">
      <t>ジギョウ</t>
    </rPh>
    <rPh sb="14" eb="16">
      <t>ヘイセイ</t>
    </rPh>
    <rPh sb="18" eb="20">
      <t>ネンド</t>
    </rPh>
    <rPh sb="21" eb="22">
      <t>ツキ</t>
    </rPh>
    <rPh sb="23" eb="25">
      <t>ヘイキン</t>
    </rPh>
    <rPh sb="29" eb="31">
      <t>リョウキン</t>
    </rPh>
    <rPh sb="31" eb="33">
      <t>カイテイ</t>
    </rPh>
    <rPh sb="36" eb="39">
      <t>イチジテキ</t>
    </rPh>
    <rPh sb="40" eb="44">
      <t>ケイジョウシュウシ</t>
    </rPh>
    <rPh sb="45" eb="48">
      <t>クロジカ</t>
    </rPh>
    <rPh sb="49" eb="51">
      <t>タッセイ</t>
    </rPh>
    <rPh sb="57" eb="59">
      <t>シシュツ</t>
    </rPh>
    <rPh sb="60" eb="62">
      <t>ゾウカ</t>
    </rPh>
    <rPh sb="63" eb="65">
      <t>ソクド</t>
    </rPh>
    <rPh sb="66" eb="68">
      <t>シュウニュウ</t>
    </rPh>
    <rPh sb="69" eb="70">
      <t>オ</t>
    </rPh>
    <rPh sb="71" eb="72">
      <t>ツ</t>
    </rPh>
    <rPh sb="75" eb="77">
      <t>タガク</t>
    </rPh>
    <rPh sb="78" eb="83">
      <t>ルイセキケッソンキン</t>
    </rPh>
    <rPh sb="84" eb="86">
      <t>ザンリュウ</t>
    </rPh>
    <rPh sb="87" eb="90">
      <t>タンキテキ</t>
    </rPh>
    <rPh sb="91" eb="93">
      <t>シハラ</t>
    </rPh>
    <rPh sb="94" eb="96">
      <t>ノウリョク</t>
    </rPh>
    <rPh sb="97" eb="99">
      <t>テイカ</t>
    </rPh>
    <rPh sb="100" eb="101">
      <t>マネ</t>
    </rPh>
    <rPh sb="103" eb="105">
      <t>ヒジョウ</t>
    </rPh>
    <rPh sb="106" eb="107">
      <t>キビ</t>
    </rPh>
    <rPh sb="109" eb="111">
      <t>ケイエイ</t>
    </rPh>
    <rPh sb="111" eb="113">
      <t>ジョウキョウ</t>
    </rPh>
    <rPh sb="123" eb="125">
      <t>ケッカ</t>
    </rPh>
    <rPh sb="126" eb="128">
      <t>ユウセン</t>
    </rPh>
    <rPh sb="128" eb="130">
      <t>シサク</t>
    </rPh>
    <rPh sb="131" eb="132">
      <t>ヒト</t>
    </rPh>
    <rPh sb="136" eb="138">
      <t>ロウキュウ</t>
    </rPh>
    <rPh sb="138" eb="139">
      <t>カン</t>
    </rPh>
    <rPh sb="140" eb="142">
      <t>コウシン</t>
    </rPh>
    <rPh sb="143" eb="146">
      <t>ソウタイテキ</t>
    </rPh>
    <rPh sb="147" eb="148">
      <t>ナガ</t>
    </rPh>
    <rPh sb="150" eb="152">
      <t>ドウヨウ</t>
    </rPh>
    <rPh sb="153" eb="155">
      <t>カンロ</t>
    </rPh>
    <rPh sb="156" eb="159">
      <t>ロウキュウカ</t>
    </rPh>
    <rPh sb="165" eb="167">
      <t>タイオウ</t>
    </rPh>
    <rPh sb="175" eb="177">
      <t>ジツジョウ</t>
    </rPh>
    <rPh sb="187" eb="189">
      <t>ジョウキョウ</t>
    </rPh>
    <rPh sb="191" eb="193">
      <t>ダッキャク</t>
    </rPh>
    <rPh sb="195" eb="197">
      <t>ホウサク</t>
    </rPh>
    <rPh sb="201" eb="203">
      <t>ソウキ</t>
    </rPh>
    <rPh sb="204" eb="208">
      <t>リョウキンカイテイ</t>
    </rPh>
    <rPh sb="209" eb="211">
      <t>ジッシ</t>
    </rPh>
    <rPh sb="212" eb="214">
      <t>ヘイセイ</t>
    </rPh>
    <rPh sb="216" eb="218">
      <t>ネンド</t>
    </rPh>
    <rPh sb="219" eb="221">
      <t>サクテイ</t>
    </rPh>
    <rPh sb="225" eb="229">
      <t>ケイエイセンリャク</t>
    </rPh>
    <rPh sb="232" eb="234">
      <t>カンロ</t>
    </rPh>
    <rPh sb="234" eb="236">
      <t>コウシン</t>
    </rPh>
    <rPh sb="236" eb="238">
      <t>ケイカク</t>
    </rPh>
    <rPh sb="240" eb="242">
      <t>チャクジツ</t>
    </rPh>
    <rPh sb="243" eb="245">
      <t>ジッコウ</t>
    </rPh>
    <rPh sb="252" eb="254">
      <t>コンゴ</t>
    </rPh>
    <rPh sb="254" eb="256">
      <t>ヒツヨウ</t>
    </rPh>
    <phoneticPr fontId="4"/>
  </si>
  <si>
    <t xml:space="preserve">  東京都大島町の水道事業は、供給した配水量の効率性を示す⑧有収率は、類似団体平均値を上回っていますが、ここ数年は低下傾向にあり、漏水量の増加が懸念されています。次に施設の効率性を示す⑦施設利用率は、季節毎の変動が大きいため、類似団体平均値を下回る水準で横ばいで推移しており、施設の余剰感が顕著となっています。
　また、塩濃度の高い地下水を脱塩し、給水しているため、水１㎥を作る費用である⑥給水原価は、類似団体平均値より高く、費用を料金で賄っている割合を示す⑤料金回収率は、平成２８年６月の料金改定により一時的に改善したものの平成３０年度からはいわゆる「原価割れ」の状態が続いています。
　一方で、①経常収支比率は、令和元年台風１５号災害に伴う断水の影響もあり、赤字経営に転じ、その蓄積である②累積欠損金比率も増加の傾向を示しています。
　この結果、累積欠損金の増加とともに、支払い能力を示す③流動比率は、類似団体平均値を大きく下回り、一般に安全圏とされる１００％を切っていることから、支払い能力に課題が残っています。
　なお、債務残高の水準を示す④企業債残高対給水収益比率も類似団体平均値より高い状況であることから、運転資金をこれ以上の企業債の借入れで賄うことは難しいと思われます。
　このため、経営の健全化をめざし、漏水量の削減に向けた対策と料金改定の検討等を実施していきます。</t>
    <rPh sb="2" eb="5">
      <t>トウキョウト</t>
    </rPh>
    <rPh sb="5" eb="7">
      <t>オオシマ</t>
    </rPh>
    <rPh sb="7" eb="8">
      <t>マチ</t>
    </rPh>
    <rPh sb="9" eb="11">
      <t>スイドウ</t>
    </rPh>
    <rPh sb="11" eb="13">
      <t>ジギョウ</t>
    </rPh>
    <rPh sb="15" eb="17">
      <t>キョウキュウ</t>
    </rPh>
    <rPh sb="19" eb="21">
      <t>ハイスイ</t>
    </rPh>
    <rPh sb="21" eb="22">
      <t>リョウ</t>
    </rPh>
    <rPh sb="23" eb="26">
      <t>コウリツセイ</t>
    </rPh>
    <rPh sb="27" eb="28">
      <t>シメ</t>
    </rPh>
    <rPh sb="30" eb="32">
      <t>ユウシュウ</t>
    </rPh>
    <rPh sb="32" eb="33">
      <t>リツ</t>
    </rPh>
    <rPh sb="35" eb="37">
      <t>ルイジ</t>
    </rPh>
    <rPh sb="37" eb="39">
      <t>ダンタイ</t>
    </rPh>
    <rPh sb="39" eb="42">
      <t>ヘイキンチ</t>
    </rPh>
    <rPh sb="43" eb="45">
      <t>ウワマワ</t>
    </rPh>
    <rPh sb="54" eb="56">
      <t>スウネン</t>
    </rPh>
    <rPh sb="57" eb="59">
      <t>テイカ</t>
    </rPh>
    <rPh sb="59" eb="61">
      <t>ケイコウ</t>
    </rPh>
    <rPh sb="65" eb="68">
      <t>ロウスイリョウ</t>
    </rPh>
    <rPh sb="69" eb="71">
      <t>ゾウカ</t>
    </rPh>
    <rPh sb="72" eb="74">
      <t>ケネン</t>
    </rPh>
    <rPh sb="81" eb="82">
      <t>ツギ</t>
    </rPh>
    <rPh sb="83" eb="85">
      <t>シセツ</t>
    </rPh>
    <rPh sb="86" eb="88">
      <t>コウリツ</t>
    </rPh>
    <rPh sb="88" eb="89">
      <t>セイ</t>
    </rPh>
    <rPh sb="90" eb="91">
      <t>シメ</t>
    </rPh>
    <rPh sb="93" eb="95">
      <t>シセツ</t>
    </rPh>
    <rPh sb="95" eb="97">
      <t>リヨウ</t>
    </rPh>
    <rPh sb="97" eb="98">
      <t>リツ</t>
    </rPh>
    <rPh sb="100" eb="102">
      <t>キセツ</t>
    </rPh>
    <rPh sb="102" eb="103">
      <t>ゴト</t>
    </rPh>
    <rPh sb="104" eb="106">
      <t>ヘンドウ</t>
    </rPh>
    <rPh sb="107" eb="108">
      <t>オオ</t>
    </rPh>
    <rPh sb="113" eb="115">
      <t>ルイジ</t>
    </rPh>
    <rPh sb="115" eb="117">
      <t>ダンタイ</t>
    </rPh>
    <rPh sb="117" eb="120">
      <t>ヘイキンチ</t>
    </rPh>
    <rPh sb="121" eb="123">
      <t>シタマワ</t>
    </rPh>
    <rPh sb="124" eb="126">
      <t>スイジュン</t>
    </rPh>
    <rPh sb="127" eb="128">
      <t>ヨコ</t>
    </rPh>
    <rPh sb="131" eb="133">
      <t>スイイ</t>
    </rPh>
    <rPh sb="138" eb="140">
      <t>シセツ</t>
    </rPh>
    <rPh sb="141" eb="143">
      <t>ヨジョウ</t>
    </rPh>
    <rPh sb="143" eb="144">
      <t>カン</t>
    </rPh>
    <rPh sb="145" eb="147">
      <t>ケンチョ</t>
    </rPh>
    <rPh sb="160" eb="161">
      <t>シオ</t>
    </rPh>
    <rPh sb="161" eb="163">
      <t>ノウド</t>
    </rPh>
    <rPh sb="164" eb="165">
      <t>タカ</t>
    </rPh>
    <rPh sb="166" eb="169">
      <t>チカスイ</t>
    </rPh>
    <rPh sb="170" eb="172">
      <t>ダツエン</t>
    </rPh>
    <rPh sb="174" eb="176">
      <t>キュウスイ</t>
    </rPh>
    <rPh sb="183" eb="184">
      <t>ミズ</t>
    </rPh>
    <rPh sb="187" eb="188">
      <t>ツク</t>
    </rPh>
    <rPh sb="189" eb="191">
      <t>ヒヨウ</t>
    </rPh>
    <rPh sb="195" eb="197">
      <t>キュウスイ</t>
    </rPh>
    <rPh sb="197" eb="199">
      <t>ゲンカ</t>
    </rPh>
    <rPh sb="201" eb="203">
      <t>ルイジ</t>
    </rPh>
    <rPh sb="203" eb="208">
      <t>ダンタイヘイキンチ</t>
    </rPh>
    <rPh sb="210" eb="211">
      <t>タカ</t>
    </rPh>
    <rPh sb="213" eb="215">
      <t>ヒヨウ</t>
    </rPh>
    <rPh sb="216" eb="218">
      <t>リョウキン</t>
    </rPh>
    <rPh sb="219" eb="220">
      <t>マカナ</t>
    </rPh>
    <rPh sb="224" eb="226">
      <t>ワリアイ</t>
    </rPh>
    <rPh sb="227" eb="228">
      <t>シメ</t>
    </rPh>
    <rPh sb="230" eb="232">
      <t>リョウキン</t>
    </rPh>
    <rPh sb="232" eb="234">
      <t>カイシュウ</t>
    </rPh>
    <rPh sb="234" eb="235">
      <t>リツ</t>
    </rPh>
    <rPh sb="237" eb="239">
      <t>ヘイセイ</t>
    </rPh>
    <rPh sb="241" eb="242">
      <t>ネン</t>
    </rPh>
    <rPh sb="243" eb="244">
      <t>ツキ</t>
    </rPh>
    <rPh sb="245" eb="247">
      <t>リョウキン</t>
    </rPh>
    <rPh sb="247" eb="249">
      <t>カイテイ</t>
    </rPh>
    <rPh sb="252" eb="255">
      <t>イチジテキ</t>
    </rPh>
    <rPh sb="256" eb="258">
      <t>カイゼン</t>
    </rPh>
    <rPh sb="263" eb="265">
      <t>ヘイセイ</t>
    </rPh>
    <rPh sb="267" eb="269">
      <t>ネンド</t>
    </rPh>
    <rPh sb="277" eb="279">
      <t>ゲンカ</t>
    </rPh>
    <rPh sb="279" eb="280">
      <t>ワ</t>
    </rPh>
    <rPh sb="283" eb="285">
      <t>ジョウタイ</t>
    </rPh>
    <rPh sb="286" eb="287">
      <t>ツヅ</t>
    </rPh>
    <rPh sb="295" eb="297">
      <t>イッポウ</t>
    </rPh>
    <rPh sb="300" eb="304">
      <t>ケイジョウシュウシ</t>
    </rPh>
    <rPh sb="304" eb="306">
      <t>ヒリツ</t>
    </rPh>
    <rPh sb="308" eb="310">
      <t>レイワ</t>
    </rPh>
    <rPh sb="310" eb="312">
      <t>ガンネン</t>
    </rPh>
    <rPh sb="312" eb="314">
      <t>タイフウ</t>
    </rPh>
    <rPh sb="316" eb="317">
      <t>ゴウ</t>
    </rPh>
    <rPh sb="317" eb="319">
      <t>サイガイ</t>
    </rPh>
    <rPh sb="320" eb="321">
      <t>トモナ</t>
    </rPh>
    <rPh sb="322" eb="324">
      <t>ダンスイ</t>
    </rPh>
    <rPh sb="325" eb="327">
      <t>エイキョウ</t>
    </rPh>
    <rPh sb="331" eb="333">
      <t>アカジ</t>
    </rPh>
    <rPh sb="333" eb="335">
      <t>ケイエイ</t>
    </rPh>
    <rPh sb="336" eb="337">
      <t>テン</t>
    </rPh>
    <rPh sb="341" eb="343">
      <t>チクセキ</t>
    </rPh>
    <rPh sb="347" eb="349">
      <t>ルイセキ</t>
    </rPh>
    <rPh sb="349" eb="351">
      <t>ケッソン</t>
    </rPh>
    <rPh sb="351" eb="352">
      <t>キン</t>
    </rPh>
    <rPh sb="352" eb="354">
      <t>ヒリツ</t>
    </rPh>
    <rPh sb="355" eb="357">
      <t>ゾウカ</t>
    </rPh>
    <rPh sb="358" eb="360">
      <t>ケイコウ</t>
    </rPh>
    <rPh sb="361" eb="362">
      <t>シメ</t>
    </rPh>
    <rPh sb="372" eb="374">
      <t>ケッカ</t>
    </rPh>
    <rPh sb="375" eb="377">
      <t>ルイセキ</t>
    </rPh>
    <rPh sb="377" eb="380">
      <t>ケッソンキン</t>
    </rPh>
    <rPh sb="381" eb="383">
      <t>ゾウカ</t>
    </rPh>
    <rPh sb="388" eb="390">
      <t>シハラ</t>
    </rPh>
    <rPh sb="391" eb="393">
      <t>ノウリョク</t>
    </rPh>
    <rPh sb="394" eb="395">
      <t>シメ</t>
    </rPh>
    <rPh sb="397" eb="399">
      <t>リュウドウ</t>
    </rPh>
    <rPh sb="399" eb="401">
      <t>ヒリツ</t>
    </rPh>
    <rPh sb="403" eb="410">
      <t>ルイジダンタイヘイキンチ</t>
    </rPh>
    <rPh sb="411" eb="412">
      <t>オオ</t>
    </rPh>
    <rPh sb="414" eb="416">
      <t>シタマワ</t>
    </rPh>
    <rPh sb="418" eb="420">
      <t>イッパン</t>
    </rPh>
    <rPh sb="421" eb="423">
      <t>アンゼン</t>
    </rPh>
    <rPh sb="423" eb="424">
      <t>ケン</t>
    </rPh>
    <rPh sb="433" eb="434">
      <t>キ</t>
    </rPh>
    <rPh sb="443" eb="445">
      <t>シハラ</t>
    </rPh>
    <rPh sb="446" eb="448">
      <t>ノウリョク</t>
    </rPh>
    <rPh sb="449" eb="451">
      <t>カダイ</t>
    </rPh>
    <rPh sb="452" eb="453">
      <t>ノコ</t>
    </rPh>
    <rPh sb="464" eb="466">
      <t>サイム</t>
    </rPh>
    <rPh sb="466" eb="468">
      <t>ザンダカ</t>
    </rPh>
    <rPh sb="469" eb="471">
      <t>スイジュン</t>
    </rPh>
    <rPh sb="472" eb="473">
      <t>シメ</t>
    </rPh>
    <rPh sb="475" eb="478">
      <t>キギョウサイ</t>
    </rPh>
    <rPh sb="478" eb="480">
      <t>ザンダカ</t>
    </rPh>
    <rPh sb="480" eb="481">
      <t>タイ</t>
    </rPh>
    <rPh sb="481" eb="483">
      <t>キュウスイ</t>
    </rPh>
    <rPh sb="483" eb="485">
      <t>シュウエキ</t>
    </rPh>
    <rPh sb="485" eb="487">
      <t>ヒリツ</t>
    </rPh>
    <rPh sb="488" eb="490">
      <t>ルイジ</t>
    </rPh>
    <rPh sb="490" eb="492">
      <t>ダンタイ</t>
    </rPh>
    <rPh sb="492" eb="495">
      <t>ヘイキンチ</t>
    </rPh>
    <rPh sb="497" eb="498">
      <t>タカ</t>
    </rPh>
    <rPh sb="499" eb="501">
      <t>ジョウキョウ</t>
    </rPh>
    <rPh sb="509" eb="511">
      <t>ウンテン</t>
    </rPh>
    <rPh sb="511" eb="513">
      <t>シキン</t>
    </rPh>
    <rPh sb="516" eb="518">
      <t>イジョウ</t>
    </rPh>
    <rPh sb="519" eb="522">
      <t>キギョウサイ</t>
    </rPh>
    <rPh sb="523" eb="525">
      <t>カリイレ</t>
    </rPh>
    <rPh sb="527" eb="528">
      <t>マカナ</t>
    </rPh>
    <rPh sb="532" eb="533">
      <t>ムズカ</t>
    </rPh>
    <rPh sb="536" eb="537">
      <t>オモ</t>
    </rPh>
    <rPh sb="549" eb="551">
      <t>ケイエイ</t>
    </rPh>
    <rPh sb="552" eb="555">
      <t>ケンゼンカ</t>
    </rPh>
    <rPh sb="560" eb="563">
      <t>ロウスイリョウ</t>
    </rPh>
    <rPh sb="564" eb="566">
      <t>サクゲン</t>
    </rPh>
    <rPh sb="567" eb="568">
      <t>ム</t>
    </rPh>
    <rPh sb="570" eb="572">
      <t>タイサク</t>
    </rPh>
    <rPh sb="573" eb="575">
      <t>リョウキン</t>
    </rPh>
    <rPh sb="578" eb="580">
      <t>ケントウ</t>
    </rPh>
    <rPh sb="580" eb="581">
      <t>トウ</t>
    </rPh>
    <rPh sb="582" eb="58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</si>
</sst>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0.78</c:v>
                </c:pt>
                <c:pt idx="1">
                  <c:v>0.25</c:v>
                </c:pt>
                <c:pt idx="2">
                  <c:v>0.17</c:v>
                </c:pt>
                <c:pt idx="3">
                  <c:v>0.36</c:v>
                </c:pt>
                <c:pt idx="4">
                  <c:v>1.81</c:v>
                </c:pt>
              </c:numCache>
            </c:numRef>
          </c:val>
          <c:extLst>
            <c:ext xmlns:c16="http://schemas.microsoft.com/office/drawing/2014/chart" uri="{C3380CC4-5D6E-409C-BE32-E72D297353CC}">
              <c16:uniqueId val="{00000000-FDB0-4490-A0AD-0905364C900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FDB0-4490-A0AD-0905364C900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42.57</c:v>
                </c:pt>
                <c:pt idx="1">
                  <c:v>39.909999999999997</c:v>
                </c:pt>
                <c:pt idx="2">
                  <c:v>40.340000000000003</c:v>
                </c:pt>
                <c:pt idx="3">
                  <c:v>39.64</c:v>
                </c:pt>
                <c:pt idx="4">
                  <c:v>39.32</c:v>
                </c:pt>
              </c:numCache>
            </c:numRef>
          </c:val>
          <c:extLst>
            <c:ext xmlns:c16="http://schemas.microsoft.com/office/drawing/2014/chart" uri="{C3380CC4-5D6E-409C-BE32-E72D297353CC}">
              <c16:uniqueId val="{00000000-AE35-4C72-B758-A3DF93338A1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AE35-4C72-B758-A3DF93338A1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85.54</c:v>
                </c:pt>
                <c:pt idx="1">
                  <c:v>84.81</c:v>
                </c:pt>
                <c:pt idx="2">
                  <c:v>82.98</c:v>
                </c:pt>
                <c:pt idx="3">
                  <c:v>81.290000000000006</c:v>
                </c:pt>
                <c:pt idx="4">
                  <c:v>79.64</c:v>
                </c:pt>
              </c:numCache>
            </c:numRef>
          </c:val>
          <c:extLst>
            <c:ext xmlns:c16="http://schemas.microsoft.com/office/drawing/2014/chart" uri="{C3380CC4-5D6E-409C-BE32-E72D297353CC}">
              <c16:uniqueId val="{00000000-4C9E-42FE-A60E-D81CDDE51C0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4C9E-42FE-A60E-D81CDDE51C0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102.71</c:v>
                </c:pt>
                <c:pt idx="1">
                  <c:v>104.78</c:v>
                </c:pt>
                <c:pt idx="2">
                  <c:v>100.73</c:v>
                </c:pt>
                <c:pt idx="3">
                  <c:v>96.2</c:v>
                </c:pt>
                <c:pt idx="4">
                  <c:v>95.2</c:v>
                </c:pt>
              </c:numCache>
            </c:numRef>
          </c:val>
          <c:extLst>
            <c:ext xmlns:c16="http://schemas.microsoft.com/office/drawing/2014/chart" uri="{C3380CC4-5D6E-409C-BE32-E72D297353CC}">
              <c16:uniqueId val="{00000000-52E7-4F16-BB93-E6645639AA1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52E7-4F16-BB93-E6645639AA1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53.72</c:v>
                </c:pt>
                <c:pt idx="1">
                  <c:v>53.15</c:v>
                </c:pt>
                <c:pt idx="2">
                  <c:v>54.92</c:v>
                </c:pt>
                <c:pt idx="3">
                  <c:v>55.19</c:v>
                </c:pt>
                <c:pt idx="4">
                  <c:v>54.33</c:v>
                </c:pt>
              </c:numCache>
            </c:numRef>
          </c:val>
          <c:extLst>
            <c:ext xmlns:c16="http://schemas.microsoft.com/office/drawing/2014/chart" uri="{C3380CC4-5D6E-409C-BE32-E72D297353CC}">
              <c16:uniqueId val="{00000000-BD74-43F3-9712-4A513AB0C95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BD74-43F3-9712-4A513AB0C95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13.85</c:v>
                </c:pt>
                <c:pt idx="1">
                  <c:v>14.95</c:v>
                </c:pt>
                <c:pt idx="2">
                  <c:v>17.77</c:v>
                </c:pt>
                <c:pt idx="3">
                  <c:v>20.83</c:v>
                </c:pt>
                <c:pt idx="4">
                  <c:v>22.09</c:v>
                </c:pt>
              </c:numCache>
            </c:numRef>
          </c:val>
          <c:extLst>
            <c:ext xmlns:c16="http://schemas.microsoft.com/office/drawing/2014/chart" uri="{C3380CC4-5D6E-409C-BE32-E72D297353CC}">
              <c16:uniqueId val="{00000000-2E03-464C-A924-82C084B9932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2E03-464C-A924-82C084B9932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93.5</c:v>
                </c:pt>
                <c:pt idx="1">
                  <c:v>84.11</c:v>
                </c:pt>
                <c:pt idx="2">
                  <c:v>83.53</c:v>
                </c:pt>
                <c:pt idx="3">
                  <c:v>93.88</c:v>
                </c:pt>
                <c:pt idx="4">
                  <c:v>107.03</c:v>
                </c:pt>
              </c:numCache>
            </c:numRef>
          </c:val>
          <c:extLst>
            <c:ext xmlns:c16="http://schemas.microsoft.com/office/drawing/2014/chart" uri="{C3380CC4-5D6E-409C-BE32-E72D297353CC}">
              <c16:uniqueId val="{00000000-E4B6-46F0-917B-AE70205C595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E4B6-46F0-917B-AE70205C595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69.02</c:v>
                </c:pt>
                <c:pt idx="1">
                  <c:v>73.64</c:v>
                </c:pt>
                <c:pt idx="2">
                  <c:v>49.14</c:v>
                </c:pt>
                <c:pt idx="3">
                  <c:v>51.93</c:v>
                </c:pt>
                <c:pt idx="4">
                  <c:v>75.23</c:v>
                </c:pt>
              </c:numCache>
            </c:numRef>
          </c:val>
          <c:extLst>
            <c:ext xmlns:c16="http://schemas.microsoft.com/office/drawing/2014/chart" uri="{C3380CC4-5D6E-409C-BE32-E72D297353CC}">
              <c16:uniqueId val="{00000000-A8BD-4597-9D2A-ACEE16EDAA9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A8BD-4597-9D2A-ACEE16EDAA9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676.38</c:v>
                </c:pt>
                <c:pt idx="1">
                  <c:v>688.71</c:v>
                </c:pt>
                <c:pt idx="2">
                  <c:v>664.66</c:v>
                </c:pt>
                <c:pt idx="3">
                  <c:v>706.06</c:v>
                </c:pt>
                <c:pt idx="4">
                  <c:v>799.34</c:v>
                </c:pt>
              </c:numCache>
            </c:numRef>
          </c:val>
          <c:extLst>
            <c:ext xmlns:c16="http://schemas.microsoft.com/office/drawing/2014/chart" uri="{C3380CC4-5D6E-409C-BE32-E72D297353CC}">
              <c16:uniqueId val="{00000000-DAE5-442A-8B8E-EADEF6C36B8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DAE5-442A-8B8E-EADEF6C36B8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97.92</c:v>
                </c:pt>
                <c:pt idx="1">
                  <c:v>101.3</c:v>
                </c:pt>
                <c:pt idx="2">
                  <c:v>93.82</c:v>
                </c:pt>
                <c:pt idx="3">
                  <c:v>88.92</c:v>
                </c:pt>
                <c:pt idx="4">
                  <c:v>87.13</c:v>
                </c:pt>
              </c:numCache>
            </c:numRef>
          </c:val>
          <c:extLst>
            <c:ext xmlns:c16="http://schemas.microsoft.com/office/drawing/2014/chart" uri="{C3380CC4-5D6E-409C-BE32-E72D297353CC}">
              <c16:uniqueId val="{00000000-99A9-43A4-8A80-0C9FE0DEE8E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99A9-43A4-8A80-0C9FE0DEE8E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245.61</c:v>
                </c:pt>
                <c:pt idx="1">
                  <c:v>262.57</c:v>
                </c:pt>
                <c:pt idx="2">
                  <c:v>284.08</c:v>
                </c:pt>
                <c:pt idx="3">
                  <c:v>295.39999999999998</c:v>
                </c:pt>
                <c:pt idx="4">
                  <c:v>294.85000000000002</c:v>
                </c:pt>
              </c:numCache>
            </c:numRef>
          </c:val>
          <c:extLst>
            <c:ext xmlns:c16="http://schemas.microsoft.com/office/drawing/2014/chart" uri="{C3380CC4-5D6E-409C-BE32-E72D297353CC}">
              <c16:uniqueId val="{00000000-420B-4127-8E76-045280C5F2E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420B-4127-8E76-045280C5F2E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30"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
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
データ!H6</f>
        <v>
東京都　大島町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
1</v>
      </c>
      <c r="C7" s="77"/>
      <c r="D7" s="77"/>
      <c r="E7" s="77"/>
      <c r="F7" s="77"/>
      <c r="G7" s="77"/>
      <c r="H7" s="77"/>
      <c r="I7" s="76" t="s">
        <v>
2</v>
      </c>
      <c r="J7" s="77"/>
      <c r="K7" s="77"/>
      <c r="L7" s="77"/>
      <c r="M7" s="77"/>
      <c r="N7" s="77"/>
      <c r="O7" s="78"/>
      <c r="P7" s="79" t="s">
        <v>
3</v>
      </c>
      <c r="Q7" s="79"/>
      <c r="R7" s="79"/>
      <c r="S7" s="79"/>
      <c r="T7" s="79"/>
      <c r="U7" s="79"/>
      <c r="V7" s="79"/>
      <c r="W7" s="79" t="s">
        <v>
4</v>
      </c>
      <c r="X7" s="79"/>
      <c r="Y7" s="79"/>
      <c r="Z7" s="79"/>
      <c r="AA7" s="79"/>
      <c r="AB7" s="79"/>
      <c r="AC7" s="79"/>
      <c r="AD7" s="79" t="s">
        <v>
5</v>
      </c>
      <c r="AE7" s="79"/>
      <c r="AF7" s="79"/>
      <c r="AG7" s="79"/>
      <c r="AH7" s="79"/>
      <c r="AI7" s="79"/>
      <c r="AJ7" s="79"/>
      <c r="AK7" s="4"/>
      <c r="AL7" s="79" t="s">
        <v>
6</v>
      </c>
      <c r="AM7" s="79"/>
      <c r="AN7" s="79"/>
      <c r="AO7" s="79"/>
      <c r="AP7" s="79"/>
      <c r="AQ7" s="79"/>
      <c r="AR7" s="79"/>
      <c r="AS7" s="79"/>
      <c r="AT7" s="76" t="s">
        <v>
7</v>
      </c>
      <c r="AU7" s="77"/>
      <c r="AV7" s="77"/>
      <c r="AW7" s="77"/>
      <c r="AX7" s="77"/>
      <c r="AY7" s="77"/>
      <c r="AZ7" s="77"/>
      <c r="BA7" s="77"/>
      <c r="BB7" s="79" t="s">
        <v>
8</v>
      </c>
      <c r="BC7" s="79"/>
      <c r="BD7" s="79"/>
      <c r="BE7" s="79"/>
      <c r="BF7" s="79"/>
      <c r="BG7" s="79"/>
      <c r="BH7" s="79"/>
      <c r="BI7" s="79"/>
      <c r="BJ7" s="3"/>
      <c r="BK7" s="3"/>
      <c r="BL7" s="5" t="s">
        <v>
9</v>
      </c>
      <c r="BM7" s="6"/>
      <c r="BN7" s="6"/>
      <c r="BO7" s="6"/>
      <c r="BP7" s="6"/>
      <c r="BQ7" s="6"/>
      <c r="BR7" s="6"/>
      <c r="BS7" s="6"/>
      <c r="BT7" s="6"/>
      <c r="BU7" s="6"/>
      <c r="BV7" s="6"/>
      <c r="BW7" s="6"/>
      <c r="BX7" s="6"/>
      <c r="BY7" s="7"/>
    </row>
    <row r="8" spans="1:78" ht="18.75" customHeight="1" x14ac:dyDescent="0.2">
      <c r="A8" s="2"/>
      <c r="B8" s="80" t="str">
        <f>
データ!$I$6</f>
        <v>
法適用</v>
      </c>
      <c r="C8" s="81"/>
      <c r="D8" s="81"/>
      <c r="E8" s="81"/>
      <c r="F8" s="81"/>
      <c r="G8" s="81"/>
      <c r="H8" s="81"/>
      <c r="I8" s="80" t="str">
        <f>
データ!$J$6</f>
        <v>
水道事業</v>
      </c>
      <c r="J8" s="81"/>
      <c r="K8" s="81"/>
      <c r="L8" s="81"/>
      <c r="M8" s="81"/>
      <c r="N8" s="81"/>
      <c r="O8" s="82"/>
      <c r="P8" s="83" t="str">
        <f>
データ!$K$6</f>
        <v>
末端給水事業</v>
      </c>
      <c r="Q8" s="83"/>
      <c r="R8" s="83"/>
      <c r="S8" s="83"/>
      <c r="T8" s="83"/>
      <c r="U8" s="83"/>
      <c r="V8" s="83"/>
      <c r="W8" s="83" t="str">
        <f>
データ!$L$6</f>
        <v>
A8</v>
      </c>
      <c r="X8" s="83"/>
      <c r="Y8" s="83"/>
      <c r="Z8" s="83"/>
      <c r="AA8" s="83"/>
      <c r="AB8" s="83"/>
      <c r="AC8" s="83"/>
      <c r="AD8" s="83" t="str">
        <f>
データ!$M$6</f>
        <v>
非設置</v>
      </c>
      <c r="AE8" s="83"/>
      <c r="AF8" s="83"/>
      <c r="AG8" s="83"/>
      <c r="AH8" s="83"/>
      <c r="AI8" s="83"/>
      <c r="AJ8" s="83"/>
      <c r="AK8" s="4"/>
      <c r="AL8" s="71">
        <f>
データ!$R$6</f>
        <v>
7411</v>
      </c>
      <c r="AM8" s="71"/>
      <c r="AN8" s="71"/>
      <c r="AO8" s="71"/>
      <c r="AP8" s="71"/>
      <c r="AQ8" s="71"/>
      <c r="AR8" s="71"/>
      <c r="AS8" s="71"/>
      <c r="AT8" s="67">
        <f>
データ!$S$6</f>
        <v>
90.76</v>
      </c>
      <c r="AU8" s="68"/>
      <c r="AV8" s="68"/>
      <c r="AW8" s="68"/>
      <c r="AX8" s="68"/>
      <c r="AY8" s="68"/>
      <c r="AZ8" s="68"/>
      <c r="BA8" s="68"/>
      <c r="BB8" s="70">
        <f>
データ!$T$6</f>
        <v>
81.650000000000006</v>
      </c>
      <c r="BC8" s="70"/>
      <c r="BD8" s="70"/>
      <c r="BE8" s="70"/>
      <c r="BF8" s="70"/>
      <c r="BG8" s="70"/>
      <c r="BH8" s="70"/>
      <c r="BI8" s="70"/>
      <c r="BJ8" s="3"/>
      <c r="BK8" s="3"/>
      <c r="BL8" s="74" t="s">
        <v>
10</v>
      </c>
      <c r="BM8" s="75"/>
      <c r="BN8" s="8" t="s">
        <v>
11</v>
      </c>
      <c r="BO8" s="9"/>
      <c r="BP8" s="9"/>
      <c r="BQ8" s="9"/>
      <c r="BR8" s="9"/>
      <c r="BS8" s="9"/>
      <c r="BT8" s="9"/>
      <c r="BU8" s="9"/>
      <c r="BV8" s="9"/>
      <c r="BW8" s="9"/>
      <c r="BX8" s="9"/>
      <c r="BY8" s="10"/>
    </row>
    <row r="9" spans="1:78" ht="18.75" customHeight="1" x14ac:dyDescent="0.2">
      <c r="A9" s="2"/>
      <c r="B9" s="76" t="s">
        <v>
12</v>
      </c>
      <c r="C9" s="77"/>
      <c r="D9" s="77"/>
      <c r="E9" s="77"/>
      <c r="F9" s="77"/>
      <c r="G9" s="77"/>
      <c r="H9" s="77"/>
      <c r="I9" s="76" t="s">
        <v>
13</v>
      </c>
      <c r="J9" s="77"/>
      <c r="K9" s="77"/>
      <c r="L9" s="77"/>
      <c r="M9" s="77"/>
      <c r="N9" s="77"/>
      <c r="O9" s="78"/>
      <c r="P9" s="79" t="s">
        <v>
14</v>
      </c>
      <c r="Q9" s="79"/>
      <c r="R9" s="79"/>
      <c r="S9" s="79"/>
      <c r="T9" s="79"/>
      <c r="U9" s="79"/>
      <c r="V9" s="79"/>
      <c r="W9" s="79" t="s">
        <v>
15</v>
      </c>
      <c r="X9" s="79"/>
      <c r="Y9" s="79"/>
      <c r="Z9" s="79"/>
      <c r="AA9" s="79"/>
      <c r="AB9" s="79"/>
      <c r="AC9" s="79"/>
      <c r="AD9" s="2"/>
      <c r="AE9" s="2"/>
      <c r="AF9" s="2"/>
      <c r="AG9" s="2"/>
      <c r="AH9" s="4"/>
      <c r="AI9" s="4"/>
      <c r="AJ9" s="4"/>
      <c r="AK9" s="4"/>
      <c r="AL9" s="79" t="s">
        <v>
16</v>
      </c>
      <c r="AM9" s="79"/>
      <c r="AN9" s="79"/>
      <c r="AO9" s="79"/>
      <c r="AP9" s="79"/>
      <c r="AQ9" s="79"/>
      <c r="AR9" s="79"/>
      <c r="AS9" s="79"/>
      <c r="AT9" s="76" t="s">
        <v>
17</v>
      </c>
      <c r="AU9" s="77"/>
      <c r="AV9" s="77"/>
      <c r="AW9" s="77"/>
      <c r="AX9" s="77"/>
      <c r="AY9" s="77"/>
      <c r="AZ9" s="77"/>
      <c r="BA9" s="77"/>
      <c r="BB9" s="79" t="s">
        <v>
18</v>
      </c>
      <c r="BC9" s="79"/>
      <c r="BD9" s="79"/>
      <c r="BE9" s="79"/>
      <c r="BF9" s="79"/>
      <c r="BG9" s="79"/>
      <c r="BH9" s="79"/>
      <c r="BI9" s="79"/>
      <c r="BJ9" s="3"/>
      <c r="BK9" s="3"/>
      <c r="BL9" s="65" t="s">
        <v>
19</v>
      </c>
      <c r="BM9" s="66"/>
      <c r="BN9" s="11" t="s">
        <v>
20</v>
      </c>
      <c r="BO9" s="12"/>
      <c r="BP9" s="12"/>
      <c r="BQ9" s="12"/>
      <c r="BR9" s="12"/>
      <c r="BS9" s="12"/>
      <c r="BT9" s="12"/>
      <c r="BU9" s="12"/>
      <c r="BV9" s="12"/>
      <c r="BW9" s="12"/>
      <c r="BX9" s="12"/>
      <c r="BY9" s="13"/>
    </row>
    <row r="10" spans="1:78" ht="18.75" customHeight="1" x14ac:dyDescent="0.2">
      <c r="A10" s="2"/>
      <c r="B10" s="67" t="str">
        <f>
データ!$N$6</f>
        <v>
-</v>
      </c>
      <c r="C10" s="68"/>
      <c r="D10" s="68"/>
      <c r="E10" s="68"/>
      <c r="F10" s="68"/>
      <c r="G10" s="68"/>
      <c r="H10" s="68"/>
      <c r="I10" s="67">
        <f>
データ!$O$6</f>
        <v>
57.11</v>
      </c>
      <c r="J10" s="68"/>
      <c r="K10" s="68"/>
      <c r="L10" s="68"/>
      <c r="M10" s="68"/>
      <c r="N10" s="68"/>
      <c r="O10" s="69"/>
      <c r="P10" s="70">
        <f>
データ!$P$6</f>
        <v>
99.89</v>
      </c>
      <c r="Q10" s="70"/>
      <c r="R10" s="70"/>
      <c r="S10" s="70"/>
      <c r="T10" s="70"/>
      <c r="U10" s="70"/>
      <c r="V10" s="70"/>
      <c r="W10" s="71">
        <f>
データ!$Q$6</f>
        <v>
3756</v>
      </c>
      <c r="X10" s="71"/>
      <c r="Y10" s="71"/>
      <c r="Z10" s="71"/>
      <c r="AA10" s="71"/>
      <c r="AB10" s="71"/>
      <c r="AC10" s="71"/>
      <c r="AD10" s="2"/>
      <c r="AE10" s="2"/>
      <c r="AF10" s="2"/>
      <c r="AG10" s="2"/>
      <c r="AH10" s="4"/>
      <c r="AI10" s="4"/>
      <c r="AJ10" s="4"/>
      <c r="AK10" s="4"/>
      <c r="AL10" s="71">
        <f>
データ!$U$6</f>
        <v>
7220</v>
      </c>
      <c r="AM10" s="71"/>
      <c r="AN10" s="71"/>
      <c r="AO10" s="71"/>
      <c r="AP10" s="71"/>
      <c r="AQ10" s="71"/>
      <c r="AR10" s="71"/>
      <c r="AS10" s="71"/>
      <c r="AT10" s="67">
        <f>
データ!$V$6</f>
        <v>
26.5</v>
      </c>
      <c r="AU10" s="68"/>
      <c r="AV10" s="68"/>
      <c r="AW10" s="68"/>
      <c r="AX10" s="68"/>
      <c r="AY10" s="68"/>
      <c r="AZ10" s="68"/>
      <c r="BA10" s="68"/>
      <c r="BB10" s="70">
        <f>
データ!$W$6</f>
        <v>
272.45</v>
      </c>
      <c r="BC10" s="70"/>
      <c r="BD10" s="70"/>
      <c r="BE10" s="70"/>
      <c r="BF10" s="70"/>
      <c r="BG10" s="70"/>
      <c r="BH10" s="70"/>
      <c r="BI10" s="70"/>
      <c r="BJ10" s="2"/>
      <c r="BK10" s="2"/>
      <c r="BL10" s="72" t="s">
        <v>
21</v>
      </c>
      <c r="BM10" s="73"/>
      <c r="BN10" s="14" t="s">
        <v>
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
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
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
114</v>
      </c>
      <c r="BM16" s="52"/>
      <c r="BN16" s="52"/>
      <c r="BO16" s="52"/>
      <c r="BP16" s="52"/>
      <c r="BQ16" s="52"/>
      <c r="BR16" s="52"/>
      <c r="BS16" s="52"/>
      <c r="BT16" s="52"/>
      <c r="BU16" s="52"/>
      <c r="BV16" s="52"/>
      <c r="BW16" s="52"/>
      <c r="BX16" s="52"/>
      <c r="BY16" s="52"/>
      <c r="BZ16" s="5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29.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
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
112</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
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
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
113</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2">
      <c r="B85" s="27"/>
      <c r="C85" s="27"/>
      <c r="D85" s="27"/>
      <c r="E85" s="27" t="str">
        <f>
データ!AH6</f>
        <v>
【110.27】</v>
      </c>
      <c r="F85" s="27" t="str">
        <f>
データ!AS6</f>
        <v>
【1.15】</v>
      </c>
      <c r="G85" s="27" t="str">
        <f>
データ!BD6</f>
        <v>
【260.31】</v>
      </c>
      <c r="H85" s="27" t="str">
        <f>
データ!BO6</f>
        <v>
【275.67】</v>
      </c>
      <c r="I85" s="27" t="str">
        <f>
データ!BZ6</f>
        <v>
【100.05】</v>
      </c>
      <c r="J85" s="27" t="str">
        <f>
データ!CK6</f>
        <v>
【166.40】</v>
      </c>
      <c r="K85" s="27" t="str">
        <f>
データ!CV6</f>
        <v>
【60.69】</v>
      </c>
      <c r="L85" s="27" t="str">
        <f>
データ!DG6</f>
        <v>
【89.82】</v>
      </c>
      <c r="M85" s="27" t="str">
        <f>
データ!DR6</f>
        <v>
【50.19】</v>
      </c>
      <c r="N85" s="27" t="str">
        <f>
データ!EC6</f>
        <v>
【20.63】</v>
      </c>
      <c r="O85" s="27" t="str">
        <f>
データ!EN6</f>
        <v>
【0.69】</v>
      </c>
    </row>
  </sheetData>
  <sheetProtection algorithmName="SHA-512" hashValue="C883r6uA2Y2nY+/S/FNp1s315SSwLYzpiSl1iYCQg2Ghg9aanTwDJJQuwx5AGtWJmHtTSiE9KycdfFfdxULUXw==" saltValue="hzrlCBHOl38J2cog/IxYq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
41</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2">
      <c r="A2" s="29" t="s">
        <v>
42</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2">
      <c r="A3" s="29" t="s">
        <v>
43</v>
      </c>
      <c r="B3" s="30" t="s">
        <v>
44</v>
      </c>
      <c r="C3" s="30" t="s">
        <v>
45</v>
      </c>
      <c r="D3" s="30" t="s">
        <v>
46</v>
      </c>
      <c r="E3" s="30" t="s">
        <v>
47</v>
      </c>
      <c r="F3" s="30" t="s">
        <v>
48</v>
      </c>
      <c r="G3" s="30" t="s">
        <v>
49</v>
      </c>
      <c r="H3" s="88" t="s">
        <v>
50</v>
      </c>
      <c r="I3" s="89"/>
      <c r="J3" s="89"/>
      <c r="K3" s="89"/>
      <c r="L3" s="89"/>
      <c r="M3" s="89"/>
      <c r="N3" s="89"/>
      <c r="O3" s="89"/>
      <c r="P3" s="89"/>
      <c r="Q3" s="89"/>
      <c r="R3" s="89"/>
      <c r="S3" s="89"/>
      <c r="T3" s="89"/>
      <c r="U3" s="89"/>
      <c r="V3" s="89"/>
      <c r="W3" s="90"/>
      <c r="X3" s="94" t="s">
        <v>
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
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
53</v>
      </c>
      <c r="B4" s="31"/>
      <c r="C4" s="31"/>
      <c r="D4" s="31"/>
      <c r="E4" s="31"/>
      <c r="F4" s="31"/>
      <c r="G4" s="31"/>
      <c r="H4" s="91"/>
      <c r="I4" s="92"/>
      <c r="J4" s="92"/>
      <c r="K4" s="92"/>
      <c r="L4" s="92"/>
      <c r="M4" s="92"/>
      <c r="N4" s="92"/>
      <c r="O4" s="92"/>
      <c r="P4" s="92"/>
      <c r="Q4" s="92"/>
      <c r="R4" s="92"/>
      <c r="S4" s="92"/>
      <c r="T4" s="92"/>
      <c r="U4" s="92"/>
      <c r="V4" s="92"/>
      <c r="W4" s="93"/>
      <c r="X4" s="87" t="s">
        <v>
54</v>
      </c>
      <c r="Y4" s="87"/>
      <c r="Z4" s="87"/>
      <c r="AA4" s="87"/>
      <c r="AB4" s="87"/>
      <c r="AC4" s="87"/>
      <c r="AD4" s="87"/>
      <c r="AE4" s="87"/>
      <c r="AF4" s="87"/>
      <c r="AG4" s="87"/>
      <c r="AH4" s="87"/>
      <c r="AI4" s="87" t="s">
        <v>
55</v>
      </c>
      <c r="AJ4" s="87"/>
      <c r="AK4" s="87"/>
      <c r="AL4" s="87"/>
      <c r="AM4" s="87"/>
      <c r="AN4" s="87"/>
      <c r="AO4" s="87"/>
      <c r="AP4" s="87"/>
      <c r="AQ4" s="87"/>
      <c r="AR4" s="87"/>
      <c r="AS4" s="87"/>
      <c r="AT4" s="87" t="s">
        <v>
56</v>
      </c>
      <c r="AU4" s="87"/>
      <c r="AV4" s="87"/>
      <c r="AW4" s="87"/>
      <c r="AX4" s="87"/>
      <c r="AY4" s="87"/>
      <c r="AZ4" s="87"/>
      <c r="BA4" s="87"/>
      <c r="BB4" s="87"/>
      <c r="BC4" s="87"/>
      <c r="BD4" s="87"/>
      <c r="BE4" s="87" t="s">
        <v>
57</v>
      </c>
      <c r="BF4" s="87"/>
      <c r="BG4" s="87"/>
      <c r="BH4" s="87"/>
      <c r="BI4" s="87"/>
      <c r="BJ4" s="87"/>
      <c r="BK4" s="87"/>
      <c r="BL4" s="87"/>
      <c r="BM4" s="87"/>
      <c r="BN4" s="87"/>
      <c r="BO4" s="87"/>
      <c r="BP4" s="87" t="s">
        <v>
58</v>
      </c>
      <c r="BQ4" s="87"/>
      <c r="BR4" s="87"/>
      <c r="BS4" s="87"/>
      <c r="BT4" s="87"/>
      <c r="BU4" s="87"/>
      <c r="BV4" s="87"/>
      <c r="BW4" s="87"/>
      <c r="BX4" s="87"/>
      <c r="BY4" s="87"/>
      <c r="BZ4" s="87"/>
      <c r="CA4" s="87" t="s">
        <v>
59</v>
      </c>
      <c r="CB4" s="87"/>
      <c r="CC4" s="87"/>
      <c r="CD4" s="87"/>
      <c r="CE4" s="87"/>
      <c r="CF4" s="87"/>
      <c r="CG4" s="87"/>
      <c r="CH4" s="87"/>
      <c r="CI4" s="87"/>
      <c r="CJ4" s="87"/>
      <c r="CK4" s="87"/>
      <c r="CL4" s="87" t="s">
        <v>
60</v>
      </c>
      <c r="CM4" s="87"/>
      <c r="CN4" s="87"/>
      <c r="CO4" s="87"/>
      <c r="CP4" s="87"/>
      <c r="CQ4" s="87"/>
      <c r="CR4" s="87"/>
      <c r="CS4" s="87"/>
      <c r="CT4" s="87"/>
      <c r="CU4" s="87"/>
      <c r="CV4" s="87"/>
      <c r="CW4" s="87" t="s">
        <v>
61</v>
      </c>
      <c r="CX4" s="87"/>
      <c r="CY4" s="87"/>
      <c r="CZ4" s="87"/>
      <c r="DA4" s="87"/>
      <c r="DB4" s="87"/>
      <c r="DC4" s="87"/>
      <c r="DD4" s="87"/>
      <c r="DE4" s="87"/>
      <c r="DF4" s="87"/>
      <c r="DG4" s="87"/>
      <c r="DH4" s="87" t="s">
        <v>
62</v>
      </c>
      <c r="DI4" s="87"/>
      <c r="DJ4" s="87"/>
      <c r="DK4" s="87"/>
      <c r="DL4" s="87"/>
      <c r="DM4" s="87"/>
      <c r="DN4" s="87"/>
      <c r="DO4" s="87"/>
      <c r="DP4" s="87"/>
      <c r="DQ4" s="87"/>
      <c r="DR4" s="87"/>
      <c r="DS4" s="87" t="s">
        <v>
63</v>
      </c>
      <c r="DT4" s="87"/>
      <c r="DU4" s="87"/>
      <c r="DV4" s="87"/>
      <c r="DW4" s="87"/>
      <c r="DX4" s="87"/>
      <c r="DY4" s="87"/>
      <c r="DZ4" s="87"/>
      <c r="EA4" s="87"/>
      <c r="EB4" s="87"/>
      <c r="EC4" s="87"/>
      <c r="ED4" s="87" t="s">
        <v>
64</v>
      </c>
      <c r="EE4" s="87"/>
      <c r="EF4" s="87"/>
      <c r="EG4" s="87"/>
      <c r="EH4" s="87"/>
      <c r="EI4" s="87"/>
      <c r="EJ4" s="87"/>
      <c r="EK4" s="87"/>
      <c r="EL4" s="87"/>
      <c r="EM4" s="87"/>
      <c r="EN4" s="87"/>
    </row>
    <row r="5" spans="1:144" x14ac:dyDescent="0.2">
      <c r="A5" s="29" t="s">
        <v>
65</v>
      </c>
      <c r="B5" s="32"/>
      <c r="C5" s="32"/>
      <c r="D5" s="32"/>
      <c r="E5" s="32"/>
      <c r="F5" s="32"/>
      <c r="G5" s="32"/>
      <c r="H5" s="33" t="s">
        <v>
66</v>
      </c>
      <c r="I5" s="33" t="s">
        <v>
67</v>
      </c>
      <c r="J5" s="33" t="s">
        <v>
68</v>
      </c>
      <c r="K5" s="33" t="s">
        <v>
69</v>
      </c>
      <c r="L5" s="33" t="s">
        <v>
70</v>
      </c>
      <c r="M5" s="33" t="s">
        <v>
5</v>
      </c>
      <c r="N5" s="33" t="s">
        <v>
71</v>
      </c>
      <c r="O5" s="33" t="s">
        <v>
72</v>
      </c>
      <c r="P5" s="33" t="s">
        <v>
73</v>
      </c>
      <c r="Q5" s="33" t="s">
        <v>
74</v>
      </c>
      <c r="R5" s="33" t="s">
        <v>
75</v>
      </c>
      <c r="S5" s="33" t="s">
        <v>
76</v>
      </c>
      <c r="T5" s="33" t="s">
        <v>
77</v>
      </c>
      <c r="U5" s="33" t="s">
        <v>
78</v>
      </c>
      <c r="V5" s="33" t="s">
        <v>
79</v>
      </c>
      <c r="W5" s="33" t="s">
        <v>
80</v>
      </c>
      <c r="X5" s="33" t="s">
        <v>
81</v>
      </c>
      <c r="Y5" s="33" t="s">
        <v>
82</v>
      </c>
      <c r="Z5" s="33" t="s">
        <v>
83</v>
      </c>
      <c r="AA5" s="33" t="s">
        <v>
84</v>
      </c>
      <c r="AB5" s="33" t="s">
        <v>
85</v>
      </c>
      <c r="AC5" s="33" t="s">
        <v>
86</v>
      </c>
      <c r="AD5" s="33" t="s">
        <v>
87</v>
      </c>
      <c r="AE5" s="33" t="s">
        <v>
88</v>
      </c>
      <c r="AF5" s="33" t="s">
        <v>
89</v>
      </c>
      <c r="AG5" s="33" t="s">
        <v>
90</v>
      </c>
      <c r="AH5" s="33" t="s">
        <v>
29</v>
      </c>
      <c r="AI5" s="33" t="s">
        <v>
81</v>
      </c>
      <c r="AJ5" s="33" t="s">
        <v>
82</v>
      </c>
      <c r="AK5" s="33" t="s">
        <v>
83</v>
      </c>
      <c r="AL5" s="33" t="s">
        <v>
84</v>
      </c>
      <c r="AM5" s="33" t="s">
        <v>
85</v>
      </c>
      <c r="AN5" s="33" t="s">
        <v>
86</v>
      </c>
      <c r="AO5" s="33" t="s">
        <v>
87</v>
      </c>
      <c r="AP5" s="33" t="s">
        <v>
88</v>
      </c>
      <c r="AQ5" s="33" t="s">
        <v>
89</v>
      </c>
      <c r="AR5" s="33" t="s">
        <v>
90</v>
      </c>
      <c r="AS5" s="33" t="s">
        <v>
91</v>
      </c>
      <c r="AT5" s="33" t="s">
        <v>
81</v>
      </c>
      <c r="AU5" s="33" t="s">
        <v>
82</v>
      </c>
      <c r="AV5" s="33" t="s">
        <v>
83</v>
      </c>
      <c r="AW5" s="33" t="s">
        <v>
84</v>
      </c>
      <c r="AX5" s="33" t="s">
        <v>
85</v>
      </c>
      <c r="AY5" s="33" t="s">
        <v>
86</v>
      </c>
      <c r="AZ5" s="33" t="s">
        <v>
87</v>
      </c>
      <c r="BA5" s="33" t="s">
        <v>
88</v>
      </c>
      <c r="BB5" s="33" t="s">
        <v>
89</v>
      </c>
      <c r="BC5" s="33" t="s">
        <v>
90</v>
      </c>
      <c r="BD5" s="33" t="s">
        <v>
91</v>
      </c>
      <c r="BE5" s="33" t="s">
        <v>
81</v>
      </c>
      <c r="BF5" s="33" t="s">
        <v>
82</v>
      </c>
      <c r="BG5" s="33" t="s">
        <v>
83</v>
      </c>
      <c r="BH5" s="33" t="s">
        <v>
84</v>
      </c>
      <c r="BI5" s="33" t="s">
        <v>
85</v>
      </c>
      <c r="BJ5" s="33" t="s">
        <v>
86</v>
      </c>
      <c r="BK5" s="33" t="s">
        <v>
87</v>
      </c>
      <c r="BL5" s="33" t="s">
        <v>
88</v>
      </c>
      <c r="BM5" s="33" t="s">
        <v>
89</v>
      </c>
      <c r="BN5" s="33" t="s">
        <v>
90</v>
      </c>
      <c r="BO5" s="33" t="s">
        <v>
91</v>
      </c>
      <c r="BP5" s="33" t="s">
        <v>
81</v>
      </c>
      <c r="BQ5" s="33" t="s">
        <v>
82</v>
      </c>
      <c r="BR5" s="33" t="s">
        <v>
83</v>
      </c>
      <c r="BS5" s="33" t="s">
        <v>
84</v>
      </c>
      <c r="BT5" s="33" t="s">
        <v>
85</v>
      </c>
      <c r="BU5" s="33" t="s">
        <v>
86</v>
      </c>
      <c r="BV5" s="33" t="s">
        <v>
87</v>
      </c>
      <c r="BW5" s="33" t="s">
        <v>
88</v>
      </c>
      <c r="BX5" s="33" t="s">
        <v>
89</v>
      </c>
      <c r="BY5" s="33" t="s">
        <v>
90</v>
      </c>
      <c r="BZ5" s="33" t="s">
        <v>
91</v>
      </c>
      <c r="CA5" s="33" t="s">
        <v>
81</v>
      </c>
      <c r="CB5" s="33" t="s">
        <v>
82</v>
      </c>
      <c r="CC5" s="33" t="s">
        <v>
83</v>
      </c>
      <c r="CD5" s="33" t="s">
        <v>
84</v>
      </c>
      <c r="CE5" s="33" t="s">
        <v>
85</v>
      </c>
      <c r="CF5" s="33" t="s">
        <v>
86</v>
      </c>
      <c r="CG5" s="33" t="s">
        <v>
87</v>
      </c>
      <c r="CH5" s="33" t="s">
        <v>
88</v>
      </c>
      <c r="CI5" s="33" t="s">
        <v>
89</v>
      </c>
      <c r="CJ5" s="33" t="s">
        <v>
90</v>
      </c>
      <c r="CK5" s="33" t="s">
        <v>
91</v>
      </c>
      <c r="CL5" s="33" t="s">
        <v>
81</v>
      </c>
      <c r="CM5" s="33" t="s">
        <v>
82</v>
      </c>
      <c r="CN5" s="33" t="s">
        <v>
83</v>
      </c>
      <c r="CO5" s="33" t="s">
        <v>
84</v>
      </c>
      <c r="CP5" s="33" t="s">
        <v>
85</v>
      </c>
      <c r="CQ5" s="33" t="s">
        <v>
86</v>
      </c>
      <c r="CR5" s="33" t="s">
        <v>
87</v>
      </c>
      <c r="CS5" s="33" t="s">
        <v>
88</v>
      </c>
      <c r="CT5" s="33" t="s">
        <v>
89</v>
      </c>
      <c r="CU5" s="33" t="s">
        <v>
90</v>
      </c>
      <c r="CV5" s="33" t="s">
        <v>
91</v>
      </c>
      <c r="CW5" s="33" t="s">
        <v>
81</v>
      </c>
      <c r="CX5" s="33" t="s">
        <v>
82</v>
      </c>
      <c r="CY5" s="33" t="s">
        <v>
83</v>
      </c>
      <c r="CZ5" s="33" t="s">
        <v>
84</v>
      </c>
      <c r="DA5" s="33" t="s">
        <v>
85</v>
      </c>
      <c r="DB5" s="33" t="s">
        <v>
86</v>
      </c>
      <c r="DC5" s="33" t="s">
        <v>
87</v>
      </c>
      <c r="DD5" s="33" t="s">
        <v>
88</v>
      </c>
      <c r="DE5" s="33" t="s">
        <v>
89</v>
      </c>
      <c r="DF5" s="33" t="s">
        <v>
90</v>
      </c>
      <c r="DG5" s="33" t="s">
        <v>
91</v>
      </c>
      <c r="DH5" s="33" t="s">
        <v>
81</v>
      </c>
      <c r="DI5" s="33" t="s">
        <v>
82</v>
      </c>
      <c r="DJ5" s="33" t="s">
        <v>
83</v>
      </c>
      <c r="DK5" s="33" t="s">
        <v>
84</v>
      </c>
      <c r="DL5" s="33" t="s">
        <v>
85</v>
      </c>
      <c r="DM5" s="33" t="s">
        <v>
86</v>
      </c>
      <c r="DN5" s="33" t="s">
        <v>
87</v>
      </c>
      <c r="DO5" s="33" t="s">
        <v>
88</v>
      </c>
      <c r="DP5" s="33" t="s">
        <v>
89</v>
      </c>
      <c r="DQ5" s="33" t="s">
        <v>
90</v>
      </c>
      <c r="DR5" s="33" t="s">
        <v>
91</v>
      </c>
      <c r="DS5" s="33" t="s">
        <v>
81</v>
      </c>
      <c r="DT5" s="33" t="s">
        <v>
82</v>
      </c>
      <c r="DU5" s="33" t="s">
        <v>
83</v>
      </c>
      <c r="DV5" s="33" t="s">
        <v>
84</v>
      </c>
      <c r="DW5" s="33" t="s">
        <v>
85</v>
      </c>
      <c r="DX5" s="33" t="s">
        <v>
86</v>
      </c>
      <c r="DY5" s="33" t="s">
        <v>
87</v>
      </c>
      <c r="DZ5" s="33" t="s">
        <v>
88</v>
      </c>
      <c r="EA5" s="33" t="s">
        <v>
89</v>
      </c>
      <c r="EB5" s="33" t="s">
        <v>
90</v>
      </c>
      <c r="EC5" s="33" t="s">
        <v>
91</v>
      </c>
      <c r="ED5" s="33" t="s">
        <v>
81</v>
      </c>
      <c r="EE5" s="33" t="s">
        <v>
82</v>
      </c>
      <c r="EF5" s="33" t="s">
        <v>
83</v>
      </c>
      <c r="EG5" s="33" t="s">
        <v>
84</v>
      </c>
      <c r="EH5" s="33" t="s">
        <v>
85</v>
      </c>
      <c r="EI5" s="33" t="s">
        <v>
86</v>
      </c>
      <c r="EJ5" s="33" t="s">
        <v>
87</v>
      </c>
      <c r="EK5" s="33" t="s">
        <v>
88</v>
      </c>
      <c r="EL5" s="33" t="s">
        <v>
89</v>
      </c>
      <c r="EM5" s="33" t="s">
        <v>
90</v>
      </c>
      <c r="EN5" s="33" t="s">
        <v>
91</v>
      </c>
    </row>
    <row r="6" spans="1:144" s="37" customFormat="1" x14ac:dyDescent="0.2">
      <c r="A6" s="29" t="s">
        <v>
92</v>
      </c>
      <c r="B6" s="34">
        <f>
B7</f>
        <v>
2020</v>
      </c>
      <c r="C6" s="34">
        <f t="shared" ref="C6:W6" si="3">
C7</f>
        <v>
133612</v>
      </c>
      <c r="D6" s="34">
        <f t="shared" si="3"/>
        <v>
46</v>
      </c>
      <c r="E6" s="34">
        <f t="shared" si="3"/>
        <v>
1</v>
      </c>
      <c r="F6" s="34">
        <f t="shared" si="3"/>
        <v>
0</v>
      </c>
      <c r="G6" s="34">
        <f t="shared" si="3"/>
        <v>
1</v>
      </c>
      <c r="H6" s="34" t="str">
        <f t="shared" si="3"/>
        <v>
東京都　大島町</v>
      </c>
      <c r="I6" s="34" t="str">
        <f t="shared" si="3"/>
        <v>
法適用</v>
      </c>
      <c r="J6" s="34" t="str">
        <f t="shared" si="3"/>
        <v>
水道事業</v>
      </c>
      <c r="K6" s="34" t="str">
        <f t="shared" si="3"/>
        <v>
末端給水事業</v>
      </c>
      <c r="L6" s="34" t="str">
        <f t="shared" si="3"/>
        <v>
A8</v>
      </c>
      <c r="M6" s="34" t="str">
        <f t="shared" si="3"/>
        <v>
非設置</v>
      </c>
      <c r="N6" s="35" t="str">
        <f t="shared" si="3"/>
        <v>
-</v>
      </c>
      <c r="O6" s="35">
        <f t="shared" si="3"/>
        <v>
57.11</v>
      </c>
      <c r="P6" s="35">
        <f t="shared" si="3"/>
        <v>
99.89</v>
      </c>
      <c r="Q6" s="35">
        <f t="shared" si="3"/>
        <v>
3756</v>
      </c>
      <c r="R6" s="35">
        <f t="shared" si="3"/>
        <v>
7411</v>
      </c>
      <c r="S6" s="35">
        <f t="shared" si="3"/>
        <v>
90.76</v>
      </c>
      <c r="T6" s="35">
        <f t="shared" si="3"/>
        <v>
81.650000000000006</v>
      </c>
      <c r="U6" s="35">
        <f t="shared" si="3"/>
        <v>
7220</v>
      </c>
      <c r="V6" s="35">
        <f t="shared" si="3"/>
        <v>
26.5</v>
      </c>
      <c r="W6" s="35">
        <f t="shared" si="3"/>
        <v>
272.45</v>
      </c>
      <c r="X6" s="36">
        <f>
IF(X7="",NA(),X7)</f>
        <v>
102.71</v>
      </c>
      <c r="Y6" s="36">
        <f t="shared" ref="Y6:AG6" si="4">
IF(Y7="",NA(),Y7)</f>
        <v>
104.78</v>
      </c>
      <c r="Z6" s="36">
        <f t="shared" si="4"/>
        <v>
100.73</v>
      </c>
      <c r="AA6" s="36">
        <f t="shared" si="4"/>
        <v>
96.2</v>
      </c>
      <c r="AB6" s="36">
        <f t="shared" si="4"/>
        <v>
95.2</v>
      </c>
      <c r="AC6" s="36">
        <f t="shared" si="4"/>
        <v>
107.95</v>
      </c>
      <c r="AD6" s="36">
        <f t="shared" si="4"/>
        <v>
104.47</v>
      </c>
      <c r="AE6" s="36">
        <f t="shared" si="4"/>
        <v>
103.81</v>
      </c>
      <c r="AF6" s="36">
        <f t="shared" si="4"/>
        <v>
104.35</v>
      </c>
      <c r="AG6" s="36">
        <f t="shared" si="4"/>
        <v>
105.34</v>
      </c>
      <c r="AH6" s="35" t="str">
        <f>
IF(AH7="","",IF(AH7="-","【-】","【"&amp;SUBSTITUTE(TEXT(AH7,"#,##0.00"),"-","△")&amp;"】"))</f>
        <v>
【110.27】</v>
      </c>
      <c r="AI6" s="36">
        <f>
IF(AI7="",NA(),AI7)</f>
        <v>
93.5</v>
      </c>
      <c r="AJ6" s="36">
        <f t="shared" ref="AJ6:AR6" si="5">
IF(AJ7="",NA(),AJ7)</f>
        <v>
84.11</v>
      </c>
      <c r="AK6" s="36">
        <f t="shared" si="5"/>
        <v>
83.53</v>
      </c>
      <c r="AL6" s="36">
        <f t="shared" si="5"/>
        <v>
93.88</v>
      </c>
      <c r="AM6" s="36">
        <f t="shared" si="5"/>
        <v>
107.03</v>
      </c>
      <c r="AN6" s="36">
        <f t="shared" si="5"/>
        <v>
12.44</v>
      </c>
      <c r="AO6" s="36">
        <f t="shared" si="5"/>
        <v>
16.399999999999999</v>
      </c>
      <c r="AP6" s="36">
        <f t="shared" si="5"/>
        <v>
25.66</v>
      </c>
      <c r="AQ6" s="36">
        <f t="shared" si="5"/>
        <v>
21.69</v>
      </c>
      <c r="AR6" s="36">
        <f t="shared" si="5"/>
        <v>
24.04</v>
      </c>
      <c r="AS6" s="35" t="str">
        <f>
IF(AS7="","",IF(AS7="-","【-】","【"&amp;SUBSTITUTE(TEXT(AS7,"#,##0.00"),"-","△")&amp;"】"))</f>
        <v>
【1.15】</v>
      </c>
      <c r="AT6" s="36">
        <f>
IF(AT7="",NA(),AT7)</f>
        <v>
69.02</v>
      </c>
      <c r="AU6" s="36">
        <f t="shared" ref="AU6:BC6" si="6">
IF(AU7="",NA(),AU7)</f>
        <v>
73.64</v>
      </c>
      <c r="AV6" s="36">
        <f t="shared" si="6"/>
        <v>
49.14</v>
      </c>
      <c r="AW6" s="36">
        <f t="shared" si="6"/>
        <v>
51.93</v>
      </c>
      <c r="AX6" s="36">
        <f t="shared" si="6"/>
        <v>
75.23</v>
      </c>
      <c r="AY6" s="36">
        <f t="shared" si="6"/>
        <v>
371.89</v>
      </c>
      <c r="AZ6" s="36">
        <f t="shared" si="6"/>
        <v>
293.23</v>
      </c>
      <c r="BA6" s="36">
        <f t="shared" si="6"/>
        <v>
300.14</v>
      </c>
      <c r="BB6" s="36">
        <f t="shared" si="6"/>
        <v>
301.04000000000002</v>
      </c>
      <c r="BC6" s="36">
        <f t="shared" si="6"/>
        <v>
305.08</v>
      </c>
      <c r="BD6" s="35" t="str">
        <f>
IF(BD7="","",IF(BD7="-","【-】","【"&amp;SUBSTITUTE(TEXT(BD7,"#,##0.00"),"-","△")&amp;"】"))</f>
        <v>
【260.31】</v>
      </c>
      <c r="BE6" s="36">
        <f>
IF(BE7="",NA(),BE7)</f>
        <v>
676.38</v>
      </c>
      <c r="BF6" s="36">
        <f t="shared" ref="BF6:BN6" si="7">
IF(BF7="",NA(),BF7)</f>
        <v>
688.71</v>
      </c>
      <c r="BG6" s="36">
        <f t="shared" si="7"/>
        <v>
664.66</v>
      </c>
      <c r="BH6" s="36">
        <f t="shared" si="7"/>
        <v>
706.06</v>
      </c>
      <c r="BI6" s="36">
        <f t="shared" si="7"/>
        <v>
799.34</v>
      </c>
      <c r="BJ6" s="36">
        <f t="shared" si="7"/>
        <v>
483.11</v>
      </c>
      <c r="BK6" s="36">
        <f t="shared" si="7"/>
        <v>
542.29999999999995</v>
      </c>
      <c r="BL6" s="36">
        <f t="shared" si="7"/>
        <v>
566.65</v>
      </c>
      <c r="BM6" s="36">
        <f t="shared" si="7"/>
        <v>
551.62</v>
      </c>
      <c r="BN6" s="36">
        <f t="shared" si="7"/>
        <v>
585.59</v>
      </c>
      <c r="BO6" s="35" t="str">
        <f>
IF(BO7="","",IF(BO7="-","【-】","【"&amp;SUBSTITUTE(TEXT(BO7,"#,##0.00"),"-","△")&amp;"】"))</f>
        <v>
【275.67】</v>
      </c>
      <c r="BP6" s="36">
        <f>
IF(BP7="",NA(),BP7)</f>
        <v>
97.92</v>
      </c>
      <c r="BQ6" s="36">
        <f t="shared" ref="BQ6:BY6" si="8">
IF(BQ7="",NA(),BQ7)</f>
        <v>
101.3</v>
      </c>
      <c r="BR6" s="36">
        <f t="shared" si="8"/>
        <v>
93.82</v>
      </c>
      <c r="BS6" s="36">
        <f t="shared" si="8"/>
        <v>
88.92</v>
      </c>
      <c r="BT6" s="36">
        <f t="shared" si="8"/>
        <v>
87.13</v>
      </c>
      <c r="BU6" s="36">
        <f t="shared" si="8"/>
        <v>
93.28</v>
      </c>
      <c r="BV6" s="36">
        <f t="shared" si="8"/>
        <v>
87.51</v>
      </c>
      <c r="BW6" s="36">
        <f t="shared" si="8"/>
        <v>
84.77</v>
      </c>
      <c r="BX6" s="36">
        <f t="shared" si="8"/>
        <v>
87.11</v>
      </c>
      <c r="BY6" s="36">
        <f t="shared" si="8"/>
        <v>
82.78</v>
      </c>
      <c r="BZ6" s="35" t="str">
        <f>
IF(BZ7="","",IF(BZ7="-","【-】","【"&amp;SUBSTITUTE(TEXT(BZ7,"#,##0.00"),"-","△")&amp;"】"))</f>
        <v>
【100.05】</v>
      </c>
      <c r="CA6" s="36">
        <f>
IF(CA7="",NA(),CA7)</f>
        <v>
245.61</v>
      </c>
      <c r="CB6" s="36">
        <f t="shared" ref="CB6:CJ6" si="9">
IF(CB7="",NA(),CB7)</f>
        <v>
262.57</v>
      </c>
      <c r="CC6" s="36">
        <f t="shared" si="9"/>
        <v>
284.08</v>
      </c>
      <c r="CD6" s="36">
        <f t="shared" si="9"/>
        <v>
295.39999999999998</v>
      </c>
      <c r="CE6" s="36">
        <f t="shared" si="9"/>
        <v>
294.85000000000002</v>
      </c>
      <c r="CF6" s="36">
        <f t="shared" si="9"/>
        <v>
208.29</v>
      </c>
      <c r="CG6" s="36">
        <f t="shared" si="9"/>
        <v>
218.42</v>
      </c>
      <c r="CH6" s="36">
        <f t="shared" si="9"/>
        <v>
227.27</v>
      </c>
      <c r="CI6" s="36">
        <f t="shared" si="9"/>
        <v>
223.98</v>
      </c>
      <c r="CJ6" s="36">
        <f t="shared" si="9"/>
        <v>
225.09</v>
      </c>
      <c r="CK6" s="35" t="str">
        <f>
IF(CK7="","",IF(CK7="-","【-】","【"&amp;SUBSTITUTE(TEXT(CK7,"#,##0.00"),"-","△")&amp;"】"))</f>
        <v>
【166.40】</v>
      </c>
      <c r="CL6" s="36">
        <f>
IF(CL7="",NA(),CL7)</f>
        <v>
42.57</v>
      </c>
      <c r="CM6" s="36">
        <f t="shared" ref="CM6:CU6" si="10">
IF(CM7="",NA(),CM7)</f>
        <v>
39.909999999999997</v>
      </c>
      <c r="CN6" s="36">
        <f t="shared" si="10"/>
        <v>
40.340000000000003</v>
      </c>
      <c r="CO6" s="36">
        <f t="shared" si="10"/>
        <v>
39.64</v>
      </c>
      <c r="CP6" s="36">
        <f t="shared" si="10"/>
        <v>
39.32</v>
      </c>
      <c r="CQ6" s="36">
        <f t="shared" si="10"/>
        <v>
49.32</v>
      </c>
      <c r="CR6" s="36">
        <f t="shared" si="10"/>
        <v>
50.24</v>
      </c>
      <c r="CS6" s="36">
        <f t="shared" si="10"/>
        <v>
50.29</v>
      </c>
      <c r="CT6" s="36">
        <f t="shared" si="10"/>
        <v>
49.64</v>
      </c>
      <c r="CU6" s="36">
        <f t="shared" si="10"/>
        <v>
49.38</v>
      </c>
      <c r="CV6" s="35" t="str">
        <f>
IF(CV7="","",IF(CV7="-","【-】","【"&amp;SUBSTITUTE(TEXT(CV7,"#,##0.00"),"-","△")&amp;"】"))</f>
        <v>
【60.69】</v>
      </c>
      <c r="CW6" s="36">
        <f>
IF(CW7="",NA(),CW7)</f>
        <v>
85.54</v>
      </c>
      <c r="CX6" s="36">
        <f t="shared" ref="CX6:DF6" si="11">
IF(CX7="",NA(),CX7)</f>
        <v>
84.81</v>
      </c>
      <c r="CY6" s="36">
        <f t="shared" si="11"/>
        <v>
82.98</v>
      </c>
      <c r="CZ6" s="36">
        <f t="shared" si="11"/>
        <v>
81.290000000000006</v>
      </c>
      <c r="DA6" s="36">
        <f t="shared" si="11"/>
        <v>
79.64</v>
      </c>
      <c r="DB6" s="36">
        <f t="shared" si="11"/>
        <v>
79.34</v>
      </c>
      <c r="DC6" s="36">
        <f t="shared" si="11"/>
        <v>
78.650000000000006</v>
      </c>
      <c r="DD6" s="36">
        <f t="shared" si="11"/>
        <v>
77.73</v>
      </c>
      <c r="DE6" s="36">
        <f t="shared" si="11"/>
        <v>
78.09</v>
      </c>
      <c r="DF6" s="36">
        <f t="shared" si="11"/>
        <v>
78.010000000000005</v>
      </c>
      <c r="DG6" s="35" t="str">
        <f>
IF(DG7="","",IF(DG7="-","【-】","【"&amp;SUBSTITUTE(TEXT(DG7,"#,##0.00"),"-","△")&amp;"】"))</f>
        <v>
【89.82】</v>
      </c>
      <c r="DH6" s="36">
        <f>
IF(DH7="",NA(),DH7)</f>
        <v>
53.72</v>
      </c>
      <c r="DI6" s="36">
        <f t="shared" ref="DI6:DQ6" si="12">
IF(DI7="",NA(),DI7)</f>
        <v>
53.15</v>
      </c>
      <c r="DJ6" s="36">
        <f t="shared" si="12"/>
        <v>
54.92</v>
      </c>
      <c r="DK6" s="36">
        <f t="shared" si="12"/>
        <v>
55.19</v>
      </c>
      <c r="DL6" s="36">
        <f t="shared" si="12"/>
        <v>
54.33</v>
      </c>
      <c r="DM6" s="36">
        <f t="shared" si="12"/>
        <v>
48.3</v>
      </c>
      <c r="DN6" s="36">
        <f t="shared" si="12"/>
        <v>
45.14</v>
      </c>
      <c r="DO6" s="36">
        <f t="shared" si="12"/>
        <v>
45.85</v>
      </c>
      <c r="DP6" s="36">
        <f t="shared" si="12"/>
        <v>
47.31</v>
      </c>
      <c r="DQ6" s="36">
        <f t="shared" si="12"/>
        <v>
47.5</v>
      </c>
      <c r="DR6" s="35" t="str">
        <f>
IF(DR7="","",IF(DR7="-","【-】","【"&amp;SUBSTITUTE(TEXT(DR7,"#,##0.00"),"-","△")&amp;"】"))</f>
        <v>
【50.19】</v>
      </c>
      <c r="DS6" s="36">
        <f>
IF(DS7="",NA(),DS7)</f>
        <v>
13.85</v>
      </c>
      <c r="DT6" s="36">
        <f t="shared" ref="DT6:EB6" si="13">
IF(DT7="",NA(),DT7)</f>
        <v>
14.95</v>
      </c>
      <c r="DU6" s="36">
        <f t="shared" si="13"/>
        <v>
17.77</v>
      </c>
      <c r="DV6" s="36">
        <f t="shared" si="13"/>
        <v>
20.83</v>
      </c>
      <c r="DW6" s="36">
        <f t="shared" si="13"/>
        <v>
22.09</v>
      </c>
      <c r="DX6" s="36">
        <f t="shared" si="13"/>
        <v>
12.43</v>
      </c>
      <c r="DY6" s="36">
        <f t="shared" si="13"/>
        <v>
13.58</v>
      </c>
      <c r="DZ6" s="36">
        <f t="shared" si="13"/>
        <v>
14.13</v>
      </c>
      <c r="EA6" s="36">
        <f t="shared" si="13"/>
        <v>
16.77</v>
      </c>
      <c r="EB6" s="36">
        <f t="shared" si="13"/>
        <v>
17.399999999999999</v>
      </c>
      <c r="EC6" s="35" t="str">
        <f>
IF(EC7="","",IF(EC7="-","【-】","【"&amp;SUBSTITUTE(TEXT(EC7,"#,##0.00"),"-","△")&amp;"】"))</f>
        <v>
【20.63】</v>
      </c>
      <c r="ED6" s="36">
        <f>
IF(ED7="",NA(),ED7)</f>
        <v>
0.78</v>
      </c>
      <c r="EE6" s="36">
        <f t="shared" ref="EE6:EM6" si="14">
IF(EE7="",NA(),EE7)</f>
        <v>
0.25</v>
      </c>
      <c r="EF6" s="36">
        <f t="shared" si="14"/>
        <v>
0.17</v>
      </c>
      <c r="EG6" s="36">
        <f t="shared" si="14"/>
        <v>
0.36</v>
      </c>
      <c r="EH6" s="36">
        <f t="shared" si="14"/>
        <v>
1.81</v>
      </c>
      <c r="EI6" s="36">
        <f t="shared" si="14"/>
        <v>
0.46</v>
      </c>
      <c r="EJ6" s="36">
        <f t="shared" si="14"/>
        <v>
0.44</v>
      </c>
      <c r="EK6" s="36">
        <f t="shared" si="14"/>
        <v>
0.52</v>
      </c>
      <c r="EL6" s="36">
        <f t="shared" si="14"/>
        <v>
0.47</v>
      </c>
      <c r="EM6" s="36">
        <f t="shared" si="14"/>
        <v>
0.4</v>
      </c>
      <c r="EN6" s="35" t="str">
        <f>
IF(EN7="","",IF(EN7="-","【-】","【"&amp;SUBSTITUTE(TEXT(EN7,"#,##0.00"),"-","△")&amp;"】"))</f>
        <v>
【0.69】</v>
      </c>
    </row>
    <row r="7" spans="1:144" s="37" customFormat="1" x14ac:dyDescent="0.2">
      <c r="A7" s="29"/>
      <c r="B7" s="38">
        <v>
2020</v>
      </c>
      <c r="C7" s="38">
        <v>
133612</v>
      </c>
      <c r="D7" s="38">
        <v>
46</v>
      </c>
      <c r="E7" s="38">
        <v>
1</v>
      </c>
      <c r="F7" s="38">
        <v>
0</v>
      </c>
      <c r="G7" s="38">
        <v>
1</v>
      </c>
      <c r="H7" s="38" t="s">
        <v>
93</v>
      </c>
      <c r="I7" s="38" t="s">
        <v>
94</v>
      </c>
      <c r="J7" s="38" t="s">
        <v>
95</v>
      </c>
      <c r="K7" s="38" t="s">
        <v>
96</v>
      </c>
      <c r="L7" s="38" t="s">
        <v>
97</v>
      </c>
      <c r="M7" s="38" t="s">
        <v>
98</v>
      </c>
      <c r="N7" s="39" t="s">
        <v>
99</v>
      </c>
      <c r="O7" s="39">
        <v>
57.11</v>
      </c>
      <c r="P7" s="39">
        <v>
99.89</v>
      </c>
      <c r="Q7" s="39">
        <v>
3756</v>
      </c>
      <c r="R7" s="39">
        <v>
7411</v>
      </c>
      <c r="S7" s="39">
        <v>
90.76</v>
      </c>
      <c r="T7" s="39">
        <v>
81.650000000000006</v>
      </c>
      <c r="U7" s="39">
        <v>
7220</v>
      </c>
      <c r="V7" s="39">
        <v>
26.5</v>
      </c>
      <c r="W7" s="39">
        <v>
272.45</v>
      </c>
      <c r="X7" s="39">
        <v>
102.71</v>
      </c>
      <c r="Y7" s="39">
        <v>
104.78</v>
      </c>
      <c r="Z7" s="39">
        <v>
100.73</v>
      </c>
      <c r="AA7" s="39">
        <v>
96.2</v>
      </c>
      <c r="AB7" s="39">
        <v>
95.2</v>
      </c>
      <c r="AC7" s="39">
        <v>
107.95</v>
      </c>
      <c r="AD7" s="39">
        <v>
104.47</v>
      </c>
      <c r="AE7" s="39">
        <v>
103.81</v>
      </c>
      <c r="AF7" s="39">
        <v>
104.35</v>
      </c>
      <c r="AG7" s="39">
        <v>
105.34</v>
      </c>
      <c r="AH7" s="39">
        <v>
110.27</v>
      </c>
      <c r="AI7" s="39">
        <v>
93.5</v>
      </c>
      <c r="AJ7" s="39">
        <v>
84.11</v>
      </c>
      <c r="AK7" s="39">
        <v>
83.53</v>
      </c>
      <c r="AL7" s="39">
        <v>
93.88</v>
      </c>
      <c r="AM7" s="39">
        <v>
107.03</v>
      </c>
      <c r="AN7" s="39">
        <v>
12.44</v>
      </c>
      <c r="AO7" s="39">
        <v>
16.399999999999999</v>
      </c>
      <c r="AP7" s="39">
        <v>
25.66</v>
      </c>
      <c r="AQ7" s="39">
        <v>
21.69</v>
      </c>
      <c r="AR7" s="39">
        <v>
24.04</v>
      </c>
      <c r="AS7" s="39">
        <v>
1.1499999999999999</v>
      </c>
      <c r="AT7" s="39">
        <v>
69.02</v>
      </c>
      <c r="AU7" s="39">
        <v>
73.64</v>
      </c>
      <c r="AV7" s="39">
        <v>
49.14</v>
      </c>
      <c r="AW7" s="39">
        <v>
51.93</v>
      </c>
      <c r="AX7" s="39">
        <v>
75.23</v>
      </c>
      <c r="AY7" s="39">
        <v>
371.89</v>
      </c>
      <c r="AZ7" s="39">
        <v>
293.23</v>
      </c>
      <c r="BA7" s="39">
        <v>
300.14</v>
      </c>
      <c r="BB7" s="39">
        <v>
301.04000000000002</v>
      </c>
      <c r="BC7" s="39">
        <v>
305.08</v>
      </c>
      <c r="BD7" s="39">
        <v>
260.31</v>
      </c>
      <c r="BE7" s="39">
        <v>
676.38</v>
      </c>
      <c r="BF7" s="39">
        <v>
688.71</v>
      </c>
      <c r="BG7" s="39">
        <v>
664.66</v>
      </c>
      <c r="BH7" s="39">
        <v>
706.06</v>
      </c>
      <c r="BI7" s="39">
        <v>
799.34</v>
      </c>
      <c r="BJ7" s="39">
        <v>
483.11</v>
      </c>
      <c r="BK7" s="39">
        <v>
542.29999999999995</v>
      </c>
      <c r="BL7" s="39">
        <v>
566.65</v>
      </c>
      <c r="BM7" s="39">
        <v>
551.62</v>
      </c>
      <c r="BN7" s="39">
        <v>
585.59</v>
      </c>
      <c r="BO7" s="39">
        <v>
275.67</v>
      </c>
      <c r="BP7" s="39">
        <v>
97.92</v>
      </c>
      <c r="BQ7" s="39">
        <v>
101.3</v>
      </c>
      <c r="BR7" s="39">
        <v>
93.82</v>
      </c>
      <c r="BS7" s="39">
        <v>
88.92</v>
      </c>
      <c r="BT7" s="39">
        <v>
87.13</v>
      </c>
      <c r="BU7" s="39">
        <v>
93.28</v>
      </c>
      <c r="BV7" s="39">
        <v>
87.51</v>
      </c>
      <c r="BW7" s="39">
        <v>
84.77</v>
      </c>
      <c r="BX7" s="39">
        <v>
87.11</v>
      </c>
      <c r="BY7" s="39">
        <v>
82.78</v>
      </c>
      <c r="BZ7" s="39">
        <v>
100.05</v>
      </c>
      <c r="CA7" s="39">
        <v>
245.61</v>
      </c>
      <c r="CB7" s="39">
        <v>
262.57</v>
      </c>
      <c r="CC7" s="39">
        <v>
284.08</v>
      </c>
      <c r="CD7" s="39">
        <v>
295.39999999999998</v>
      </c>
      <c r="CE7" s="39">
        <v>
294.85000000000002</v>
      </c>
      <c r="CF7" s="39">
        <v>
208.29</v>
      </c>
      <c r="CG7" s="39">
        <v>
218.42</v>
      </c>
      <c r="CH7" s="39">
        <v>
227.27</v>
      </c>
      <c r="CI7" s="39">
        <v>
223.98</v>
      </c>
      <c r="CJ7" s="39">
        <v>
225.09</v>
      </c>
      <c r="CK7" s="39">
        <v>
166.4</v>
      </c>
      <c r="CL7" s="39">
        <v>
42.57</v>
      </c>
      <c r="CM7" s="39">
        <v>
39.909999999999997</v>
      </c>
      <c r="CN7" s="39">
        <v>
40.340000000000003</v>
      </c>
      <c r="CO7" s="39">
        <v>
39.64</v>
      </c>
      <c r="CP7" s="39">
        <v>
39.32</v>
      </c>
      <c r="CQ7" s="39">
        <v>
49.32</v>
      </c>
      <c r="CR7" s="39">
        <v>
50.24</v>
      </c>
      <c r="CS7" s="39">
        <v>
50.29</v>
      </c>
      <c r="CT7" s="39">
        <v>
49.64</v>
      </c>
      <c r="CU7" s="39">
        <v>
49.38</v>
      </c>
      <c r="CV7" s="39">
        <v>
60.69</v>
      </c>
      <c r="CW7" s="39">
        <v>
85.54</v>
      </c>
      <c r="CX7" s="39">
        <v>
84.81</v>
      </c>
      <c r="CY7" s="39">
        <v>
82.98</v>
      </c>
      <c r="CZ7" s="39">
        <v>
81.290000000000006</v>
      </c>
      <c r="DA7" s="39">
        <v>
79.64</v>
      </c>
      <c r="DB7" s="39">
        <v>
79.34</v>
      </c>
      <c r="DC7" s="39">
        <v>
78.650000000000006</v>
      </c>
      <c r="DD7" s="39">
        <v>
77.73</v>
      </c>
      <c r="DE7" s="39">
        <v>
78.09</v>
      </c>
      <c r="DF7" s="39">
        <v>
78.010000000000005</v>
      </c>
      <c r="DG7" s="39">
        <v>
89.82</v>
      </c>
      <c r="DH7" s="39">
        <v>
53.72</v>
      </c>
      <c r="DI7" s="39">
        <v>
53.15</v>
      </c>
      <c r="DJ7" s="39">
        <v>
54.92</v>
      </c>
      <c r="DK7" s="39">
        <v>
55.19</v>
      </c>
      <c r="DL7" s="39">
        <v>
54.33</v>
      </c>
      <c r="DM7" s="39">
        <v>
48.3</v>
      </c>
      <c r="DN7" s="39">
        <v>
45.14</v>
      </c>
      <c r="DO7" s="39">
        <v>
45.85</v>
      </c>
      <c r="DP7" s="39">
        <v>
47.31</v>
      </c>
      <c r="DQ7" s="39">
        <v>
47.5</v>
      </c>
      <c r="DR7" s="39">
        <v>
50.19</v>
      </c>
      <c r="DS7" s="39">
        <v>
13.85</v>
      </c>
      <c r="DT7" s="39">
        <v>
14.95</v>
      </c>
      <c r="DU7" s="39">
        <v>
17.77</v>
      </c>
      <c r="DV7" s="39">
        <v>
20.83</v>
      </c>
      <c r="DW7" s="39">
        <v>
22.09</v>
      </c>
      <c r="DX7" s="39">
        <v>
12.43</v>
      </c>
      <c r="DY7" s="39">
        <v>
13.58</v>
      </c>
      <c r="DZ7" s="39">
        <v>
14.13</v>
      </c>
      <c r="EA7" s="39">
        <v>
16.77</v>
      </c>
      <c r="EB7" s="39">
        <v>
17.399999999999999</v>
      </c>
      <c r="EC7" s="39">
        <v>
20.63</v>
      </c>
      <c r="ED7" s="39">
        <v>
0.78</v>
      </c>
      <c r="EE7" s="39">
        <v>
0.25</v>
      </c>
      <c r="EF7" s="39">
        <v>
0.17</v>
      </c>
      <c r="EG7" s="39">
        <v>
0.36</v>
      </c>
      <c r="EH7" s="39">
        <v>
1.81</v>
      </c>
      <c r="EI7" s="39">
        <v>
0.46</v>
      </c>
      <c r="EJ7" s="39">
        <v>
0.44</v>
      </c>
      <c r="EK7" s="39">
        <v>
0.52</v>
      </c>
      <c r="EL7" s="39">
        <v>
0.47</v>
      </c>
      <c r="EM7" s="39">
        <v>
0.4</v>
      </c>
      <c r="EN7" s="39">
        <v>
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
100</v>
      </c>
      <c r="C9" s="42" t="s">
        <v>
101</v>
      </c>
      <c r="D9" s="42" t="s">
        <v>
102</v>
      </c>
      <c r="E9" s="42" t="s">
        <v>
103</v>
      </c>
      <c r="F9" s="42" t="s">
        <v>
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
44</v>
      </c>
      <c r="B10" s="43">
        <f t="shared" ref="B10:D10" si="15">
DATEVALUE($B7+12-B11&amp;"/1/"&amp;B12)</f>
        <v>
46753</v>
      </c>
      <c r="C10" s="43">
        <f t="shared" si="15"/>
        <v>
47119</v>
      </c>
      <c r="D10" s="43">
        <f t="shared" si="15"/>
        <v>
47484</v>
      </c>
      <c r="E10" s="44">
        <f>
DATEVALUE($B7+12-E11&amp;"/1/"&amp;E12)</f>
        <v>
47849</v>
      </c>
      <c r="F10" s="44">
        <f>
DATEVALUE($B7+12-F11&amp;"/1/"&amp;F12)</f>
        <v>
48215</v>
      </c>
    </row>
    <row r="11" spans="1:144" x14ac:dyDescent="0.2">
      <c r="B11">
        <v>
4</v>
      </c>
      <c r="C11">
        <v>
3</v>
      </c>
      <c r="D11">
        <v>
2</v>
      </c>
      <c r="E11">
        <v>
1</v>
      </c>
      <c r="F11">
        <v>
0</v>
      </c>
      <c r="G11" t="s">
        <v>
105</v>
      </c>
    </row>
    <row r="12" spans="1:144" x14ac:dyDescent="0.2">
      <c r="B12">
        <v>
1</v>
      </c>
      <c r="C12">
        <v>
1</v>
      </c>
      <c r="D12">
        <v>
1</v>
      </c>
      <c r="E12">
        <v>
1</v>
      </c>
      <c r="F12">
        <v>
2</v>
      </c>
      <c r="G12" t="s">
        <v>
106</v>
      </c>
    </row>
    <row r="13" spans="1:144" x14ac:dyDescent="0.2">
      <c r="B13" t="s">
        <v>
107</v>
      </c>
      <c r="C13" t="s">
        <v>
108</v>
      </c>
      <c r="D13" t="s">
        <v>
107</v>
      </c>
      <c r="E13" t="s">
        <v>
109</v>
      </c>
      <c r="F13" t="s">
        <v>
110</v>
      </c>
      <c r="G13" t="s">
        <v>
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2022-01-13T02:26:22Z</cp:lastPrinted>
  <dcterms:created xsi:type="dcterms:W3CDTF">2021-12-03T06:47:39Z</dcterms:created>
  <dcterms:modified xsi:type="dcterms:W3CDTF">2022-02-07T04:45:22Z</dcterms:modified>
  <cp:category/>
</cp:coreProperties>
</file>