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水道事業\"/>
    </mc:Choice>
  </mc:AlternateContent>
  <workbookProtection workbookAlgorithmName="SHA-512" workbookHashValue="Ivyh/Kb7jfoUno/obD9o/EDTLXlkLm8BKU4mjkMWJxG0jH3yUmoY0n87+BowLCqufb/qClf+M5W5TSGDpxpuZQ==" workbookSaltValue="oj+j5VJqbi1NmeS7A1ijRw==" workbookSpinCount="100000" lockStructure="1"/>
  <bookViews>
    <workbookView xWindow="0" yWindow="0" windowWidth="20496" windowHeight="895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<sst xmlns="http://schemas.openxmlformats.org/spreadsheetml/2006/main" count="228" uniqueCount="114">
  <si>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</si>
  <si>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</si>
  <si>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</si>
  <si>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</si>
  <si>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</si>
  <si>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</si>
  <si>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</si>
  <si>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</si>
  <si>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</si>
  <si>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</si>
  <si>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</si>
  <si>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</si>
  <si>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</si>
  <si>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</si>
  <si>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</si>
  <si>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</si>
  <si>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</si>
  <si>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</si>
  <si>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</si>
  <si>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</si>
  <si>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</si>
  <si>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</si>
  <si>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</si>
  <si>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</si>
  <si>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</si>
  <si>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</si>
  <si>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</si>
  <si>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</si>
  <si>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</si>
  <si>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</si>
  <si>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</si>
  <si>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</si>
  <si>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</si>
  <si>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</si>
  <si>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</si>
  <si>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</si>
  <si>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</si>
  <si>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</si>
  <si>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</si>
  <si>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</si>
  <si>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</si>
  <si>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</si>
  <si>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</si>
  <si>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</si>
  <si>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</si>
  <si>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</si>
  <si>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</si>
  <si>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</si>
  <si>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</si>
  <si>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</si>
  <si>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</si>
  <si>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</si>
  <si>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</si>
  <si>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</si>
  <si>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</si>
  <si>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</si>
  <si>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</si>
  <si>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</si>
  <si>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</si>
  <si>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</si>
  <si>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</si>
  <si>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</si>
  <si>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</si>
  <si>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</si>
  <si>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</si>
  <si>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</si>
  <si>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</si>
  <si>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</si>
  <si>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</si>
  <si>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</si>
  <si>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</si>
  <si>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</si>
  <si>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</si>
  <si>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</si>
  <si>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</si>
  <si>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</si>
  <si>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</si>
  <si>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</si>
  <si>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</si>
  <si>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</si>
  <si>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</si>
  <si>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</si>
  <si>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</si>
  <si>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</si>
  <si>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</si>
  <si>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</si>
  <si>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</si>
  <si>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</si>
  <si>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</si>
  <si>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</si>
  <si>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</si>
  <si>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</si>
  <si>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</si>
  <si>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</si>
  <si>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</si>
  <si>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</si>
  <si>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</si>
  <si>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</si>
  <si>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</si>
  <si>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</si>
  <si>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</si>
  <si>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</si>
  <si>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</si>
  <si>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</si>
  <si>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</si>
  <si>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</si>
  <si>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</si>
  <si>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</si>
  <si>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</si>
  <si>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</si>
  <si>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</si>
  <si>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東京都大島町の水道事業は、供給した配水量の効率性を示す⑧有収率は、類似団体平均値をわずかに上回っていますが、ここ数年は低下傾向にあり、漏水量の増加が懸念されています。次に施設の効率性を示す⑦施設利用率は、季節毎の変動が大きいため類似団体平均値を下回る状況で横ばいで推移しており、施設の余剰感が顕著となっています。
　また、塩濃度の高い地下水を脱塩し、給水しているため、水１㎥を作る費用である⑥給水原価は、類似団体平均値より高く、費用を水道料金で賄っている割合を示す⑤料金回収率は、平成２８年６月の料金改定により一時的に改善したものの平成３０年度からはいわゆる原価割れの状態が続いています。
　一方で、①経常収支比率は、令和元年度より赤字経営に転じ、その蓄積である②累積欠損金比率も増加の傾向を示しています。
　この結果、累積欠損金の増加とともに、支払い能力を示す③流動比率は、類似団体平均値を大きく下回り、一般に安全圏とされる１００％を切っていることから、支払い能力に課題が残っています。
　なお、債務残高の水準を示す④企業債残高対給水収益比率も類似団体平均値より高い状況であることから、運転資金をこれ以上の企業債の借入れで賄うことは難しいと思われます。
　このため、経営の健全化をめざし、漏水量の削減に向けた対策と令和４年６月に平均１５％の料金改定を行う方向性であります。</t>
    <rPh sb="1" eb="4">
      <t>トウキョウト</t>
    </rPh>
    <rPh sb="4" eb="7">
      <t>オオシママチ</t>
    </rPh>
    <rPh sb="8" eb="10">
      <t>スイドウ</t>
    </rPh>
    <rPh sb="10" eb="12">
      <t>ジギョウ</t>
    </rPh>
    <rPh sb="14" eb="16">
      <t>キョウキュウ</t>
    </rPh>
    <rPh sb="18" eb="20">
      <t>ハイスイ</t>
    </rPh>
    <rPh sb="20" eb="21">
      <t>リョウ</t>
    </rPh>
    <rPh sb="22" eb="25">
      <t>コウリツセイ</t>
    </rPh>
    <rPh sb="26" eb="27">
      <t>シメ</t>
    </rPh>
    <rPh sb="29" eb="32">
      <t>ユウシュウリツ</t>
    </rPh>
    <rPh sb="34" eb="41">
      <t>ルイジダンタイヘイキンチ</t>
    </rPh>
    <rPh sb="46" eb="48">
      <t>ウワマワ</t>
    </rPh>
    <rPh sb="57" eb="59">
      <t>スウネン</t>
    </rPh>
    <rPh sb="60" eb="62">
      <t>テイカ</t>
    </rPh>
    <rPh sb="62" eb="64">
      <t>ケイコウ</t>
    </rPh>
    <rPh sb="68" eb="71">
      <t>ロウスイリョウ</t>
    </rPh>
    <rPh sb="72" eb="74">
      <t>ゾウカ</t>
    </rPh>
    <rPh sb="75" eb="77">
      <t>ケネン</t>
    </rPh>
    <rPh sb="84" eb="85">
      <t>ツギ</t>
    </rPh>
    <rPh sb="86" eb="88">
      <t>シセツ</t>
    </rPh>
    <rPh sb="89" eb="92">
      <t>コウリツセイ</t>
    </rPh>
    <rPh sb="93" eb="94">
      <t>シメ</t>
    </rPh>
    <rPh sb="96" eb="98">
      <t>シセツ</t>
    </rPh>
    <rPh sb="98" eb="100">
      <t>リヨウ</t>
    </rPh>
    <rPh sb="100" eb="101">
      <t>リツ</t>
    </rPh>
    <rPh sb="103" eb="105">
      <t>キセツ</t>
    </rPh>
    <rPh sb="105" eb="106">
      <t>ゴト</t>
    </rPh>
    <rPh sb="107" eb="109">
      <t>ヘンドウ</t>
    </rPh>
    <rPh sb="110" eb="111">
      <t>オオ</t>
    </rPh>
    <rPh sb="115" eb="122">
      <t>ルイジダンタイヘイキンチ</t>
    </rPh>
    <rPh sb="123" eb="125">
      <t>シタマワ</t>
    </rPh>
    <rPh sb="126" eb="128">
      <t>ジョウキョウ</t>
    </rPh>
    <rPh sb="129" eb="130">
      <t>ヨコ</t>
    </rPh>
    <rPh sb="133" eb="135">
      <t>スイイ</t>
    </rPh>
    <rPh sb="140" eb="142">
      <t>シセツ</t>
    </rPh>
    <rPh sb="143" eb="145">
      <t>ヨジョウ</t>
    </rPh>
    <rPh sb="145" eb="146">
      <t>カン</t>
    </rPh>
    <rPh sb="147" eb="149">
      <t>ケンチョ</t>
    </rPh>
    <rPh sb="162" eb="163">
      <t>シオ</t>
    </rPh>
    <rPh sb="163" eb="165">
      <t>ノウド</t>
    </rPh>
    <rPh sb="166" eb="167">
      <t>タカ</t>
    </rPh>
    <rPh sb="168" eb="171">
      <t>チカスイ</t>
    </rPh>
    <rPh sb="172" eb="174">
      <t>ダツエン</t>
    </rPh>
    <rPh sb="176" eb="178">
      <t>キュウスイ</t>
    </rPh>
    <rPh sb="185" eb="186">
      <t>ミズ</t>
    </rPh>
    <rPh sb="189" eb="190">
      <t>ツク</t>
    </rPh>
    <rPh sb="191" eb="193">
      <t>ヒヨウ</t>
    </rPh>
    <rPh sb="197" eb="199">
      <t>キュウスイ</t>
    </rPh>
    <rPh sb="199" eb="201">
      <t>ゲンカ</t>
    </rPh>
    <rPh sb="203" eb="210">
      <t>ルイジダンタイヘイキンチ</t>
    </rPh>
    <rPh sb="212" eb="213">
      <t>タカ</t>
    </rPh>
    <rPh sb="215" eb="217">
      <t>ヒヨウ</t>
    </rPh>
    <rPh sb="218" eb="220">
      <t>スイドウ</t>
    </rPh>
    <rPh sb="220" eb="222">
      <t>リョウキン</t>
    </rPh>
    <rPh sb="223" eb="224">
      <t>マカナ</t>
    </rPh>
    <rPh sb="228" eb="230">
      <t>ワリアイ</t>
    </rPh>
    <rPh sb="231" eb="232">
      <t>シメ</t>
    </rPh>
    <rPh sb="234" eb="236">
      <t>リョウキン</t>
    </rPh>
    <rPh sb="236" eb="238">
      <t>カイシュウ</t>
    </rPh>
    <rPh sb="238" eb="239">
      <t>リツ</t>
    </rPh>
    <rPh sb="241" eb="243">
      <t>ヘイセイ</t>
    </rPh>
    <rPh sb="245" eb="246">
      <t>ネン</t>
    </rPh>
    <rPh sb="247" eb="248">
      <t>ツキ</t>
    </rPh>
    <rPh sb="249" eb="251">
      <t>リョウキン</t>
    </rPh>
    <rPh sb="251" eb="253">
      <t>カイテイ</t>
    </rPh>
    <rPh sb="256" eb="259">
      <t>イチジテキ</t>
    </rPh>
    <rPh sb="260" eb="262">
      <t>カイゼン</t>
    </rPh>
    <rPh sb="267" eb="269">
      <t>ヘイセイ</t>
    </rPh>
    <rPh sb="271" eb="273">
      <t>ネンド</t>
    </rPh>
    <rPh sb="280" eb="282">
      <t>ゲンカ</t>
    </rPh>
    <rPh sb="282" eb="283">
      <t>ワ</t>
    </rPh>
    <rPh sb="285" eb="287">
      <t>ジョウタイ</t>
    </rPh>
    <rPh sb="288" eb="289">
      <t>ツヅ</t>
    </rPh>
    <rPh sb="297" eb="299">
      <t>イッポウ</t>
    </rPh>
    <rPh sb="302" eb="308">
      <t>ケイジョウシュウシヒリツ</t>
    </rPh>
    <rPh sb="310" eb="312">
      <t>レイワ</t>
    </rPh>
    <rPh sb="312" eb="314">
      <t>ガンネン</t>
    </rPh>
    <rPh sb="314" eb="315">
      <t>ド</t>
    </rPh>
    <rPh sb="317" eb="319">
      <t>アカジ</t>
    </rPh>
    <rPh sb="319" eb="321">
      <t>ケイエイ</t>
    </rPh>
    <rPh sb="322" eb="323">
      <t>テン</t>
    </rPh>
    <rPh sb="327" eb="329">
      <t>チクセキ</t>
    </rPh>
    <rPh sb="333" eb="338">
      <t>ルイセキケッソンキン</t>
    </rPh>
    <rPh sb="338" eb="340">
      <t>ヒリツ</t>
    </rPh>
    <rPh sb="341" eb="343">
      <t>ゾウカ</t>
    </rPh>
    <rPh sb="344" eb="346">
      <t>ケイコウ</t>
    </rPh>
    <rPh sb="347" eb="348">
      <t>シメ</t>
    </rPh>
    <rPh sb="358" eb="360">
      <t>ケッカ</t>
    </rPh>
    <rPh sb="361" eb="366">
      <t>ルイセキケッソンキン</t>
    </rPh>
    <rPh sb="367" eb="369">
      <t>ゾウカ</t>
    </rPh>
    <rPh sb="374" eb="376">
      <t>シハラ</t>
    </rPh>
    <rPh sb="377" eb="379">
      <t>ノウリョク</t>
    </rPh>
    <rPh sb="380" eb="381">
      <t>シメ</t>
    </rPh>
    <rPh sb="383" eb="385">
      <t>リュウドウ</t>
    </rPh>
    <rPh sb="385" eb="387">
      <t>ヒリツ</t>
    </rPh>
    <rPh sb="389" eb="396">
      <t>ルイジダンタイヘイキンチ</t>
    </rPh>
    <rPh sb="397" eb="398">
      <t>オオ</t>
    </rPh>
    <rPh sb="400" eb="402">
      <t>シタマワ</t>
    </rPh>
    <rPh sb="404" eb="406">
      <t>イッパン</t>
    </rPh>
    <rPh sb="407" eb="410">
      <t>アンゼンケン</t>
    </rPh>
    <rPh sb="419" eb="420">
      <t>キ</t>
    </rPh>
    <rPh sb="429" eb="431">
      <t>シハラ</t>
    </rPh>
    <rPh sb="432" eb="434">
      <t>ノウリョク</t>
    </rPh>
    <rPh sb="435" eb="437">
      <t>カダイ</t>
    </rPh>
    <rPh sb="438" eb="439">
      <t>ノコ</t>
    </rPh>
    <rPh sb="450" eb="452">
      <t>サイム</t>
    </rPh>
    <rPh sb="452" eb="454">
      <t>ザンダカ</t>
    </rPh>
    <rPh sb="455" eb="457">
      <t>スイジュン</t>
    </rPh>
    <rPh sb="458" eb="459">
      <t>シメ</t>
    </rPh>
    <rPh sb="461" eb="464">
      <t>キギョウサイ</t>
    </rPh>
    <rPh sb="464" eb="466">
      <t>ザンダカ</t>
    </rPh>
    <rPh sb="466" eb="467">
      <t>タイ</t>
    </rPh>
    <rPh sb="467" eb="469">
      <t>キュウスイ</t>
    </rPh>
    <rPh sb="469" eb="471">
      <t>シュウエキ</t>
    </rPh>
    <rPh sb="471" eb="473">
      <t>ヒリツ</t>
    </rPh>
    <rPh sb="474" eb="481">
      <t>ルイジダンタイヘイキンチ</t>
    </rPh>
    <rPh sb="483" eb="484">
      <t>タカ</t>
    </rPh>
    <rPh sb="485" eb="487">
      <t>ジョウキョウ</t>
    </rPh>
    <rPh sb="495" eb="499">
      <t>ウンテンシキン</t>
    </rPh>
    <rPh sb="502" eb="504">
      <t>イジョウ</t>
    </rPh>
    <rPh sb="505" eb="507">
      <t>キギョウ</t>
    </rPh>
    <rPh sb="507" eb="508">
      <t>サイ</t>
    </rPh>
    <rPh sb="509" eb="511">
      <t>カリイレ</t>
    </rPh>
    <rPh sb="513" eb="514">
      <t>マカナ</t>
    </rPh>
    <rPh sb="518" eb="519">
      <t>ムズカ</t>
    </rPh>
    <rPh sb="522" eb="523">
      <t>オモ</t>
    </rPh>
    <rPh sb="535" eb="537">
      <t>ケイエイ</t>
    </rPh>
    <rPh sb="538" eb="541">
      <t>ケンゼンカ</t>
    </rPh>
    <rPh sb="546" eb="549">
      <t>ロウスイリョウ</t>
    </rPh>
    <rPh sb="550" eb="552">
      <t>サクゲン</t>
    </rPh>
    <rPh sb="553" eb="554">
      <t>ム</t>
    </rPh>
    <rPh sb="556" eb="558">
      <t>タイサク</t>
    </rPh>
    <rPh sb="559" eb="561">
      <t>レイワ</t>
    </rPh>
    <rPh sb="562" eb="563">
      <t>ネン</t>
    </rPh>
    <rPh sb="564" eb="565">
      <t>ツキ</t>
    </rPh>
    <rPh sb="566" eb="568">
      <t>ヘイキン</t>
    </rPh>
    <rPh sb="572" eb="574">
      <t>リョウキン</t>
    </rPh>
    <rPh sb="574" eb="576">
      <t>カイテイ</t>
    </rPh>
    <rPh sb="577" eb="578">
      <t>オコナ</t>
    </rPh>
    <rPh sb="579" eb="582">
      <t>ホウコウセイ</t>
    </rPh>
    <phoneticPr fontId="4"/>
  </si>
  <si>
    <t>　東京都大島町の水道施設は、地方公営企業会計制度の見直し後の令和３年度末時点で、有形固定資産の減価償却の進み具合を示す①有形固定資産減価償却率が類似団体平均値より高い約５５％となっており、比較的減価償却が進んだ古い資産が多くなっています。これは、管路の経年化状況を示す②管路経年化率が類似団体平均値を超えて上昇を続けていることからも明らかであり、管路の老朽化が急速に進んでいることを物語っています。
　また、水道管の更新度合いを示す③管路更新率については、令和３年度に減少に転じ、引続き更新率を上げることが課題となっています。
　このため、平成３０年度に策定した「管路更新計画」に基づき、管路更新事業に取り組んでいます。
　</t>
    <rPh sb="10" eb="12">
      <t>シセツ</t>
    </rPh>
    <rPh sb="14" eb="16">
      <t>チホウ</t>
    </rPh>
    <rPh sb="16" eb="20">
      <t>コウエイキギョウ</t>
    </rPh>
    <rPh sb="20" eb="22">
      <t>カイケイ</t>
    </rPh>
    <rPh sb="22" eb="24">
      <t>セイド</t>
    </rPh>
    <rPh sb="25" eb="27">
      <t>ミナオ</t>
    </rPh>
    <rPh sb="28" eb="29">
      <t>ノチ</t>
    </rPh>
    <rPh sb="30" eb="32">
      <t>レイワ</t>
    </rPh>
    <rPh sb="33" eb="35">
      <t>ネンド</t>
    </rPh>
    <rPh sb="35" eb="36">
      <t>スエ</t>
    </rPh>
    <rPh sb="36" eb="38">
      <t>ジテン</t>
    </rPh>
    <rPh sb="40" eb="46">
      <t>ユウケイコテイシサン</t>
    </rPh>
    <rPh sb="204" eb="207">
      <t>スイドウカン</t>
    </rPh>
    <rPh sb="208" eb="212">
      <t>コウシンドア</t>
    </rPh>
    <rPh sb="214" eb="215">
      <t>シメ</t>
    </rPh>
    <rPh sb="217" eb="219">
      <t>カンロ</t>
    </rPh>
    <rPh sb="219" eb="221">
      <t>コウシン</t>
    </rPh>
    <rPh sb="221" eb="222">
      <t>リツ</t>
    </rPh>
    <rPh sb="228" eb="230">
      <t>レイワ</t>
    </rPh>
    <rPh sb="231" eb="233">
      <t>ネンド</t>
    </rPh>
    <rPh sb="234" eb="236">
      <t>ゲンショウ</t>
    </rPh>
    <rPh sb="237" eb="238">
      <t>テン</t>
    </rPh>
    <rPh sb="240" eb="242">
      <t>ヒキツヅ</t>
    </rPh>
    <rPh sb="243" eb="246">
      <t>コウシンリツ</t>
    </rPh>
    <rPh sb="247" eb="248">
      <t>ア</t>
    </rPh>
    <rPh sb="253" eb="255">
      <t>カダイ</t>
    </rPh>
    <rPh sb="270" eb="272">
      <t>ヘイセイ</t>
    </rPh>
    <rPh sb="274" eb="276">
      <t>ネンド</t>
    </rPh>
    <rPh sb="277" eb="279">
      <t>サクテイ</t>
    </rPh>
    <rPh sb="282" eb="284">
      <t>カンロ</t>
    </rPh>
    <rPh sb="284" eb="286">
      <t>コウシン</t>
    </rPh>
    <rPh sb="286" eb="288">
      <t>ケイカク</t>
    </rPh>
    <rPh sb="290" eb="291">
      <t>モト</t>
    </rPh>
    <rPh sb="294" eb="300">
      <t>カンロコウシンジギョウ</t>
    </rPh>
    <rPh sb="301" eb="302">
      <t>ト</t>
    </rPh>
    <rPh sb="303" eb="304">
      <t>ク</t>
    </rPh>
    <phoneticPr fontId="4"/>
  </si>
  <si>
    <t>　東京都大島町の水道事業は、平成２８年６月の平均２０％の料金改定により、一時的に経常収支の黒字化が達成されたものの支出の増加の速度に収入が追いつかず、多額の累積欠損金の残留と短期的な支払い能力の低下を招き、非常に厳しい経営状況にあります。
　その結果、優先施策の一つである老朽管の更新も総体的な流れと同様に管路の老朽化のスピードに対応できていないのが実情です。
　このような状況から脱却する方策として、早期の料金改定、令和４年６月に平均１５％改定の実施や平成３０年度に策定された「経営戦略」の見直し及び「管路更新計画」を着実に実行していくことが必要となっています。</t>
    <rPh sb="1" eb="4">
      <t>トウキョウト</t>
    </rPh>
    <rPh sb="4" eb="7">
      <t>オオシママチ</t>
    </rPh>
    <rPh sb="8" eb="12">
      <t>スイドウジギョウ</t>
    </rPh>
    <rPh sb="14" eb="16">
      <t>ヘイセイ</t>
    </rPh>
    <rPh sb="18" eb="19">
      <t>ネン</t>
    </rPh>
    <rPh sb="20" eb="21">
      <t>ツキ</t>
    </rPh>
    <rPh sb="22" eb="24">
      <t>ヘイキン</t>
    </rPh>
    <rPh sb="28" eb="32">
      <t>リョウキンカイテイ</t>
    </rPh>
    <rPh sb="36" eb="39">
      <t>イチジテキ</t>
    </rPh>
    <rPh sb="40" eb="44">
      <t>ケイジョウシュウシ</t>
    </rPh>
    <rPh sb="45" eb="48">
      <t>クロジカ</t>
    </rPh>
    <rPh sb="49" eb="51">
      <t>タッセイ</t>
    </rPh>
    <rPh sb="57" eb="59">
      <t>シシュツ</t>
    </rPh>
    <rPh sb="60" eb="62">
      <t>ゾウカ</t>
    </rPh>
    <rPh sb="63" eb="65">
      <t>ソクド</t>
    </rPh>
    <rPh sb="66" eb="68">
      <t>シュウニュウ</t>
    </rPh>
    <rPh sb="69" eb="70">
      <t>オ</t>
    </rPh>
    <rPh sb="75" eb="77">
      <t>タガク</t>
    </rPh>
    <rPh sb="78" eb="83">
      <t>ルイセキケッソンキン</t>
    </rPh>
    <rPh sb="84" eb="86">
      <t>ザンリュウ</t>
    </rPh>
    <rPh sb="87" eb="90">
      <t>タンキテキ</t>
    </rPh>
    <rPh sb="91" eb="93">
      <t>シハラ</t>
    </rPh>
    <rPh sb="94" eb="96">
      <t>ノウリョク</t>
    </rPh>
    <rPh sb="97" eb="99">
      <t>テイカ</t>
    </rPh>
    <rPh sb="100" eb="101">
      <t>マネ</t>
    </rPh>
    <rPh sb="103" eb="105">
      <t>ヒジョウ</t>
    </rPh>
    <rPh sb="106" eb="107">
      <t>キビ</t>
    </rPh>
    <rPh sb="109" eb="111">
      <t>ケイエイ</t>
    </rPh>
    <rPh sb="111" eb="113">
      <t>ジョウキョウ</t>
    </rPh>
    <rPh sb="123" eb="125">
      <t>ケッカ</t>
    </rPh>
    <rPh sb="126" eb="128">
      <t>ユウセン</t>
    </rPh>
    <rPh sb="128" eb="130">
      <t>シサク</t>
    </rPh>
    <rPh sb="131" eb="132">
      <t>ヒト</t>
    </rPh>
    <rPh sb="136" eb="139">
      <t>ロウキュウカン</t>
    </rPh>
    <rPh sb="140" eb="142">
      <t>コウシン</t>
    </rPh>
    <rPh sb="143" eb="146">
      <t>ソウタイテキ</t>
    </rPh>
    <rPh sb="147" eb="148">
      <t>ナガ</t>
    </rPh>
    <rPh sb="150" eb="152">
      <t>ドウヨウ</t>
    </rPh>
    <rPh sb="153" eb="155">
      <t>カンロ</t>
    </rPh>
    <rPh sb="156" eb="159">
      <t>ロウキュウカ</t>
    </rPh>
    <rPh sb="165" eb="166">
      <t>タイ</t>
    </rPh>
    <rPh sb="166" eb="167">
      <t>オウ</t>
    </rPh>
    <rPh sb="175" eb="177">
      <t>ジツジョウ</t>
    </rPh>
    <rPh sb="187" eb="189">
      <t>ジョウキョウ</t>
    </rPh>
    <rPh sb="191" eb="193">
      <t>ダッキャク</t>
    </rPh>
    <rPh sb="195" eb="197">
      <t>ホウサク</t>
    </rPh>
    <rPh sb="201" eb="203">
      <t>ソウキ</t>
    </rPh>
    <rPh sb="204" eb="208">
      <t>リョウキンカイテイ</t>
    </rPh>
    <rPh sb="209" eb="211">
      <t>レイワ</t>
    </rPh>
    <rPh sb="212" eb="213">
      <t>ネン</t>
    </rPh>
    <rPh sb="214" eb="215">
      <t>ツキ</t>
    </rPh>
    <rPh sb="216" eb="218">
      <t>ヘイキン</t>
    </rPh>
    <rPh sb="221" eb="223">
      <t>カイテイ</t>
    </rPh>
    <rPh sb="224" eb="226">
      <t>ジッシ</t>
    </rPh>
    <rPh sb="227" eb="229">
      <t>ヘイセイ</t>
    </rPh>
    <rPh sb="231" eb="233">
      <t>ネンド</t>
    </rPh>
    <rPh sb="234" eb="236">
      <t>サクテイ</t>
    </rPh>
    <rPh sb="240" eb="244">
      <t>ケイエイセンリャク</t>
    </rPh>
    <rPh sb="246" eb="248">
      <t>ミナオ</t>
    </rPh>
    <rPh sb="249" eb="250">
      <t>オヨ</t>
    </rPh>
    <rPh sb="252" eb="256">
      <t>カンロコウシン</t>
    </rPh>
    <rPh sb="256" eb="258">
      <t>ケイカク</t>
    </rPh>
    <rPh sb="260" eb="262">
      <t>チャクジツ</t>
    </rPh>
    <rPh sb="263" eb="265">
      <t>ジッコウ</t>
    </rPh>
    <rPh sb="272" eb="2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</si>
</sst>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0.25</c:v>
                </c:pt>
                <c:pt idx="1">
                  <c:v>0.17</c:v>
                </c:pt>
                <c:pt idx="2">
                  <c:v>0.36</c:v>
                </c:pt>
                <c:pt idx="3">
                  <c:v>1.81</c:v>
                </c:pt>
                <c:pt idx="4">
                  <c:v>1.28</c:v>
                </c:pt>
              </c:numCache>
            </c:numRef>
          </c:val>
          <c:extLst>
            <c:ext xmlns:c16="http://schemas.microsoft.com/office/drawing/2014/chart" uri="{C3380CC4-5D6E-409C-BE32-E72D297353CC}">
              <c16:uniqueId val="{00000000-4BD8-4772-9864-3B60E206AD6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4BD8-4772-9864-3B60E206AD6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39.909999999999997</c:v>
                </c:pt>
                <c:pt idx="1">
                  <c:v>40.340000000000003</c:v>
                </c:pt>
                <c:pt idx="2">
                  <c:v>39.64</c:v>
                </c:pt>
                <c:pt idx="3">
                  <c:v>39.32</c:v>
                </c:pt>
                <c:pt idx="4">
                  <c:v>39.68</c:v>
                </c:pt>
              </c:numCache>
            </c:numRef>
          </c:val>
          <c:extLst>
            <c:ext xmlns:c16="http://schemas.microsoft.com/office/drawing/2014/chart" uri="{C3380CC4-5D6E-409C-BE32-E72D297353CC}">
              <c16:uniqueId val="{00000000-A86A-4D94-A517-36D30D82825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A86A-4D94-A517-36D30D82825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84.81</c:v>
                </c:pt>
                <c:pt idx="1">
                  <c:v>82.98</c:v>
                </c:pt>
                <c:pt idx="2">
                  <c:v>81.290000000000006</c:v>
                </c:pt>
                <c:pt idx="3">
                  <c:v>79.64</c:v>
                </c:pt>
                <c:pt idx="4">
                  <c:v>77.790000000000006</c:v>
                </c:pt>
              </c:numCache>
            </c:numRef>
          </c:val>
          <c:extLst>
            <c:ext xmlns:c16="http://schemas.microsoft.com/office/drawing/2014/chart" uri="{C3380CC4-5D6E-409C-BE32-E72D297353CC}">
              <c16:uniqueId val="{00000000-DCE2-4CAF-BEAE-BEFDAFE0E3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DCE2-4CAF-BEAE-BEFDAFE0E3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104.78</c:v>
                </c:pt>
                <c:pt idx="1">
                  <c:v>100.73</c:v>
                </c:pt>
                <c:pt idx="2">
                  <c:v>96.2</c:v>
                </c:pt>
                <c:pt idx="3">
                  <c:v>95.2</c:v>
                </c:pt>
                <c:pt idx="4">
                  <c:v>92.67</c:v>
                </c:pt>
              </c:numCache>
            </c:numRef>
          </c:val>
          <c:extLst>
            <c:ext xmlns:c16="http://schemas.microsoft.com/office/drawing/2014/chart" uri="{C3380CC4-5D6E-409C-BE32-E72D297353CC}">
              <c16:uniqueId val="{00000000-32A4-4204-B89A-0154B77252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32A4-4204-B89A-0154B77252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53.15</c:v>
                </c:pt>
                <c:pt idx="1">
                  <c:v>54.92</c:v>
                </c:pt>
                <c:pt idx="2">
                  <c:v>55.19</c:v>
                </c:pt>
                <c:pt idx="3">
                  <c:v>54.33</c:v>
                </c:pt>
                <c:pt idx="4">
                  <c:v>54.89</c:v>
                </c:pt>
              </c:numCache>
            </c:numRef>
          </c:val>
          <c:extLst>
            <c:ext xmlns:c16="http://schemas.microsoft.com/office/drawing/2014/chart" uri="{C3380CC4-5D6E-409C-BE32-E72D297353CC}">
              <c16:uniqueId val="{00000000-8FF8-4383-A1FD-8A67FF2A9A7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8FF8-4383-A1FD-8A67FF2A9A7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14.95</c:v>
                </c:pt>
                <c:pt idx="1">
                  <c:v>17.77</c:v>
                </c:pt>
                <c:pt idx="2">
                  <c:v>20.83</c:v>
                </c:pt>
                <c:pt idx="3">
                  <c:v>22.09</c:v>
                </c:pt>
                <c:pt idx="4">
                  <c:v>24.42</c:v>
                </c:pt>
              </c:numCache>
            </c:numRef>
          </c:val>
          <c:extLst>
            <c:ext xmlns:c16="http://schemas.microsoft.com/office/drawing/2014/chart" uri="{C3380CC4-5D6E-409C-BE32-E72D297353CC}">
              <c16:uniqueId val="{00000000-06F5-4935-A747-F63385C29AF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06F5-4935-A747-F63385C29AF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84.11</c:v>
                </c:pt>
                <c:pt idx="1">
                  <c:v>83.53</c:v>
                </c:pt>
                <c:pt idx="2">
                  <c:v>93.88</c:v>
                </c:pt>
                <c:pt idx="3">
                  <c:v>107.03</c:v>
                </c:pt>
                <c:pt idx="4">
                  <c:v>119.41</c:v>
                </c:pt>
              </c:numCache>
            </c:numRef>
          </c:val>
          <c:extLst>
            <c:ext xmlns:c16="http://schemas.microsoft.com/office/drawing/2014/chart" uri="{C3380CC4-5D6E-409C-BE32-E72D297353CC}">
              <c16:uniqueId val="{00000000-417B-40FF-B580-FAB6CF96D8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417B-40FF-B580-FAB6CF96D8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73.64</c:v>
                </c:pt>
                <c:pt idx="1">
                  <c:v>49.14</c:v>
                </c:pt>
                <c:pt idx="2">
                  <c:v>51.93</c:v>
                </c:pt>
                <c:pt idx="3">
                  <c:v>75.23</c:v>
                </c:pt>
                <c:pt idx="4">
                  <c:v>65.16</c:v>
                </c:pt>
              </c:numCache>
            </c:numRef>
          </c:val>
          <c:extLst>
            <c:ext xmlns:c16="http://schemas.microsoft.com/office/drawing/2014/chart" uri="{C3380CC4-5D6E-409C-BE32-E72D297353CC}">
              <c16:uniqueId val="{00000000-EFED-418B-9FDB-A9EB01E97F1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EFED-418B-9FDB-A9EB01E97F1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688.71</c:v>
                </c:pt>
                <c:pt idx="1">
                  <c:v>664.66</c:v>
                </c:pt>
                <c:pt idx="2">
                  <c:v>706.06</c:v>
                </c:pt>
                <c:pt idx="3">
                  <c:v>799.34</c:v>
                </c:pt>
                <c:pt idx="4">
                  <c:v>819.24</c:v>
                </c:pt>
              </c:numCache>
            </c:numRef>
          </c:val>
          <c:extLst>
            <c:ext xmlns:c16="http://schemas.microsoft.com/office/drawing/2014/chart" uri="{C3380CC4-5D6E-409C-BE32-E72D297353CC}">
              <c16:uniqueId val="{00000000-692E-4752-BBA0-243B489C242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692E-4752-BBA0-243B489C242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101.3</c:v>
                </c:pt>
                <c:pt idx="1">
                  <c:v>93.82</c:v>
                </c:pt>
                <c:pt idx="2">
                  <c:v>88.92</c:v>
                </c:pt>
                <c:pt idx="3">
                  <c:v>87.13</c:v>
                </c:pt>
                <c:pt idx="4">
                  <c:v>83.14</c:v>
                </c:pt>
              </c:numCache>
            </c:numRef>
          </c:val>
          <c:extLst>
            <c:ext xmlns:c16="http://schemas.microsoft.com/office/drawing/2014/chart" uri="{C3380CC4-5D6E-409C-BE32-E72D297353CC}">
              <c16:uniqueId val="{00000000-9847-464B-99F1-2D9ED62BEB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9847-464B-99F1-2D9ED62BEB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262.57</c:v>
                </c:pt>
                <c:pt idx="1">
                  <c:v>284.08</c:v>
                </c:pt>
                <c:pt idx="2">
                  <c:v>295.39999999999998</c:v>
                </c:pt>
                <c:pt idx="3">
                  <c:v>294.85000000000002</c:v>
                </c:pt>
                <c:pt idx="4">
                  <c:v>313.49</c:v>
                </c:pt>
              </c:numCache>
            </c:numRef>
          </c:val>
          <c:extLst>
            <c:ext xmlns:c16="http://schemas.microsoft.com/office/drawing/2014/chart" uri="{C3380CC4-5D6E-409C-BE32-E72D297353CC}">
              <c16:uniqueId val="{00000000-7738-4F28-A6C8-8D925763BFD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7738-4F28-A6C8-8D925763BFD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
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
データ!H6</f>
        <v>
東京都　大島町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
1</v>
      </c>
      <c r="C7" s="35"/>
      <c r="D7" s="35"/>
      <c r="E7" s="35"/>
      <c r="F7" s="35"/>
      <c r="G7" s="35"/>
      <c r="H7" s="35"/>
      <c r="I7" s="34" t="s">
        <v>
2</v>
      </c>
      <c r="J7" s="35"/>
      <c r="K7" s="35"/>
      <c r="L7" s="35"/>
      <c r="M7" s="35"/>
      <c r="N7" s="35"/>
      <c r="O7" s="36"/>
      <c r="P7" s="37" t="s">
        <v>
3</v>
      </c>
      <c r="Q7" s="37"/>
      <c r="R7" s="37"/>
      <c r="S7" s="37"/>
      <c r="T7" s="37"/>
      <c r="U7" s="37"/>
      <c r="V7" s="37"/>
      <c r="W7" s="37" t="s">
        <v>
4</v>
      </c>
      <c r="X7" s="37"/>
      <c r="Y7" s="37"/>
      <c r="Z7" s="37"/>
      <c r="AA7" s="37"/>
      <c r="AB7" s="37"/>
      <c r="AC7" s="37"/>
      <c r="AD7" s="37" t="s">
        <v>
5</v>
      </c>
      <c r="AE7" s="37"/>
      <c r="AF7" s="37"/>
      <c r="AG7" s="37"/>
      <c r="AH7" s="37"/>
      <c r="AI7" s="37"/>
      <c r="AJ7" s="37"/>
      <c r="AK7" s="2"/>
      <c r="AL7" s="37" t="s">
        <v>
6</v>
      </c>
      <c r="AM7" s="37"/>
      <c r="AN7" s="37"/>
      <c r="AO7" s="37"/>
      <c r="AP7" s="37"/>
      <c r="AQ7" s="37"/>
      <c r="AR7" s="37"/>
      <c r="AS7" s="37"/>
      <c r="AT7" s="34" t="s">
        <v>
7</v>
      </c>
      <c r="AU7" s="35"/>
      <c r="AV7" s="35"/>
      <c r="AW7" s="35"/>
      <c r="AX7" s="35"/>
      <c r="AY7" s="35"/>
      <c r="AZ7" s="35"/>
      <c r="BA7" s="35"/>
      <c r="BB7" s="37" t="s">
        <v>
8</v>
      </c>
      <c r="BC7" s="37"/>
      <c r="BD7" s="37"/>
      <c r="BE7" s="37"/>
      <c r="BF7" s="37"/>
      <c r="BG7" s="37"/>
      <c r="BH7" s="37"/>
      <c r="BI7" s="37"/>
      <c r="BJ7" s="3"/>
      <c r="BK7" s="3"/>
      <c r="BL7" s="38" t="s">
        <v>
9</v>
      </c>
      <c r="BM7" s="39"/>
      <c r="BN7" s="39"/>
      <c r="BO7" s="39"/>
      <c r="BP7" s="39"/>
      <c r="BQ7" s="39"/>
      <c r="BR7" s="39"/>
      <c r="BS7" s="39"/>
      <c r="BT7" s="39"/>
      <c r="BU7" s="39"/>
      <c r="BV7" s="39"/>
      <c r="BW7" s="39"/>
      <c r="BX7" s="39"/>
      <c r="BY7" s="40"/>
    </row>
    <row r="8" spans="1:78" ht="18.75" customHeight="1" x14ac:dyDescent="0.2">
      <c r="A8" s="2"/>
      <c r="B8" s="41" t="str">
        <f>
データ!$I$6</f>
        <v>
法適用</v>
      </c>
      <c r="C8" s="42"/>
      <c r="D8" s="42"/>
      <c r="E8" s="42"/>
      <c r="F8" s="42"/>
      <c r="G8" s="42"/>
      <c r="H8" s="42"/>
      <c r="I8" s="41" t="str">
        <f>
データ!$J$6</f>
        <v>
水道事業</v>
      </c>
      <c r="J8" s="42"/>
      <c r="K8" s="42"/>
      <c r="L8" s="42"/>
      <c r="M8" s="42"/>
      <c r="N8" s="42"/>
      <c r="O8" s="43"/>
      <c r="P8" s="44" t="str">
        <f>
データ!$K$6</f>
        <v>
末端給水事業</v>
      </c>
      <c r="Q8" s="44"/>
      <c r="R8" s="44"/>
      <c r="S8" s="44"/>
      <c r="T8" s="44"/>
      <c r="U8" s="44"/>
      <c r="V8" s="44"/>
      <c r="W8" s="44" t="str">
        <f>
データ!$L$6</f>
        <v>
A8</v>
      </c>
      <c r="X8" s="44"/>
      <c r="Y8" s="44"/>
      <c r="Z8" s="44"/>
      <c r="AA8" s="44"/>
      <c r="AB8" s="44"/>
      <c r="AC8" s="44"/>
      <c r="AD8" s="44" t="str">
        <f>
データ!$M$6</f>
        <v>
非設置</v>
      </c>
      <c r="AE8" s="44"/>
      <c r="AF8" s="44"/>
      <c r="AG8" s="44"/>
      <c r="AH8" s="44"/>
      <c r="AI8" s="44"/>
      <c r="AJ8" s="44"/>
      <c r="AK8" s="2"/>
      <c r="AL8" s="45">
        <f>
データ!$R$6</f>
        <v>
7262</v>
      </c>
      <c r="AM8" s="45"/>
      <c r="AN8" s="45"/>
      <c r="AO8" s="45"/>
      <c r="AP8" s="45"/>
      <c r="AQ8" s="45"/>
      <c r="AR8" s="45"/>
      <c r="AS8" s="45"/>
      <c r="AT8" s="46">
        <f>
データ!$S$6</f>
        <v>
90.76</v>
      </c>
      <c r="AU8" s="47"/>
      <c r="AV8" s="47"/>
      <c r="AW8" s="47"/>
      <c r="AX8" s="47"/>
      <c r="AY8" s="47"/>
      <c r="AZ8" s="47"/>
      <c r="BA8" s="47"/>
      <c r="BB8" s="48">
        <f>
データ!$T$6</f>
        <v>
80.010000000000005</v>
      </c>
      <c r="BC8" s="48"/>
      <c r="BD8" s="48"/>
      <c r="BE8" s="48"/>
      <c r="BF8" s="48"/>
      <c r="BG8" s="48"/>
      <c r="BH8" s="48"/>
      <c r="BI8" s="48"/>
      <c r="BJ8" s="3"/>
      <c r="BK8" s="3"/>
      <c r="BL8" s="49" t="s">
        <v>
10</v>
      </c>
      <c r="BM8" s="50"/>
      <c r="BN8" s="51" t="s">
        <v>
11</v>
      </c>
      <c r="BO8" s="51"/>
      <c r="BP8" s="51"/>
      <c r="BQ8" s="51"/>
      <c r="BR8" s="51"/>
      <c r="BS8" s="51"/>
      <c r="BT8" s="51"/>
      <c r="BU8" s="51"/>
      <c r="BV8" s="51"/>
      <c r="BW8" s="51"/>
      <c r="BX8" s="51"/>
      <c r="BY8" s="52"/>
    </row>
    <row r="9" spans="1:78" ht="18.75" customHeight="1" x14ac:dyDescent="0.2">
      <c r="A9" s="2"/>
      <c r="B9" s="34" t="s">
        <v>
12</v>
      </c>
      <c r="C9" s="35"/>
      <c r="D9" s="35"/>
      <c r="E9" s="35"/>
      <c r="F9" s="35"/>
      <c r="G9" s="35"/>
      <c r="H9" s="35"/>
      <c r="I9" s="34" t="s">
        <v>
13</v>
      </c>
      <c r="J9" s="35"/>
      <c r="K9" s="35"/>
      <c r="L9" s="35"/>
      <c r="M9" s="35"/>
      <c r="N9" s="35"/>
      <c r="O9" s="36"/>
      <c r="P9" s="37" t="s">
        <v>
14</v>
      </c>
      <c r="Q9" s="37"/>
      <c r="R9" s="37"/>
      <c r="S9" s="37"/>
      <c r="T9" s="37"/>
      <c r="U9" s="37"/>
      <c r="V9" s="37"/>
      <c r="W9" s="37" t="s">
        <v>
15</v>
      </c>
      <c r="X9" s="37"/>
      <c r="Y9" s="37"/>
      <c r="Z9" s="37"/>
      <c r="AA9" s="37"/>
      <c r="AB9" s="37"/>
      <c r="AC9" s="37"/>
      <c r="AD9" s="2"/>
      <c r="AE9" s="2"/>
      <c r="AF9" s="2"/>
      <c r="AG9" s="2"/>
      <c r="AH9" s="2"/>
      <c r="AI9" s="2"/>
      <c r="AJ9" s="2"/>
      <c r="AK9" s="2"/>
      <c r="AL9" s="37" t="s">
        <v>
16</v>
      </c>
      <c r="AM9" s="37"/>
      <c r="AN9" s="37"/>
      <c r="AO9" s="37"/>
      <c r="AP9" s="37"/>
      <c r="AQ9" s="37"/>
      <c r="AR9" s="37"/>
      <c r="AS9" s="37"/>
      <c r="AT9" s="34" t="s">
        <v>
17</v>
      </c>
      <c r="AU9" s="35"/>
      <c r="AV9" s="35"/>
      <c r="AW9" s="35"/>
      <c r="AX9" s="35"/>
      <c r="AY9" s="35"/>
      <c r="AZ9" s="35"/>
      <c r="BA9" s="35"/>
      <c r="BB9" s="37" t="s">
        <v>
18</v>
      </c>
      <c r="BC9" s="37"/>
      <c r="BD9" s="37"/>
      <c r="BE9" s="37"/>
      <c r="BF9" s="37"/>
      <c r="BG9" s="37"/>
      <c r="BH9" s="37"/>
      <c r="BI9" s="37"/>
      <c r="BJ9" s="3"/>
      <c r="BK9" s="3"/>
      <c r="BL9" s="53" t="s">
        <v>
19</v>
      </c>
      <c r="BM9" s="54"/>
      <c r="BN9" s="55" t="s">
        <v>
20</v>
      </c>
      <c r="BO9" s="55"/>
      <c r="BP9" s="55"/>
      <c r="BQ9" s="55"/>
      <c r="BR9" s="55"/>
      <c r="BS9" s="55"/>
      <c r="BT9" s="55"/>
      <c r="BU9" s="55"/>
      <c r="BV9" s="55"/>
      <c r="BW9" s="55"/>
      <c r="BX9" s="55"/>
      <c r="BY9" s="56"/>
    </row>
    <row r="10" spans="1:78" ht="18.75" customHeight="1" x14ac:dyDescent="0.2">
      <c r="A10" s="2"/>
      <c r="B10" s="46" t="str">
        <f>
データ!$N$6</f>
        <v>
-</v>
      </c>
      <c r="C10" s="47"/>
      <c r="D10" s="47"/>
      <c r="E10" s="47"/>
      <c r="F10" s="47"/>
      <c r="G10" s="47"/>
      <c r="H10" s="47"/>
      <c r="I10" s="46">
        <f>
データ!$O$6</f>
        <v>
58.53</v>
      </c>
      <c r="J10" s="47"/>
      <c r="K10" s="47"/>
      <c r="L10" s="47"/>
      <c r="M10" s="47"/>
      <c r="N10" s="47"/>
      <c r="O10" s="81"/>
      <c r="P10" s="48">
        <f>
データ!$P$6</f>
        <v>
99.87</v>
      </c>
      <c r="Q10" s="48"/>
      <c r="R10" s="48"/>
      <c r="S10" s="48"/>
      <c r="T10" s="48"/>
      <c r="U10" s="48"/>
      <c r="V10" s="48"/>
      <c r="W10" s="45">
        <f>
データ!$Q$6</f>
        <v>
3756</v>
      </c>
      <c r="X10" s="45"/>
      <c r="Y10" s="45"/>
      <c r="Z10" s="45"/>
      <c r="AA10" s="45"/>
      <c r="AB10" s="45"/>
      <c r="AC10" s="45"/>
      <c r="AD10" s="2"/>
      <c r="AE10" s="2"/>
      <c r="AF10" s="2"/>
      <c r="AG10" s="2"/>
      <c r="AH10" s="2"/>
      <c r="AI10" s="2"/>
      <c r="AJ10" s="2"/>
      <c r="AK10" s="2"/>
      <c r="AL10" s="45">
        <f>
データ!$U$6</f>
        <v>
7048</v>
      </c>
      <c r="AM10" s="45"/>
      <c r="AN10" s="45"/>
      <c r="AO10" s="45"/>
      <c r="AP10" s="45"/>
      <c r="AQ10" s="45"/>
      <c r="AR10" s="45"/>
      <c r="AS10" s="45"/>
      <c r="AT10" s="46">
        <f>
データ!$V$6</f>
        <v>
26.5</v>
      </c>
      <c r="AU10" s="47"/>
      <c r="AV10" s="47"/>
      <c r="AW10" s="47"/>
      <c r="AX10" s="47"/>
      <c r="AY10" s="47"/>
      <c r="AZ10" s="47"/>
      <c r="BA10" s="47"/>
      <c r="BB10" s="48">
        <f>
データ!$W$6</f>
        <v>
265.95999999999998</v>
      </c>
      <c r="BC10" s="48"/>
      <c r="BD10" s="48"/>
      <c r="BE10" s="48"/>
      <c r="BF10" s="48"/>
      <c r="BG10" s="48"/>
      <c r="BH10" s="48"/>
      <c r="BI10" s="48"/>
      <c r="BJ10" s="2"/>
      <c r="BK10" s="2"/>
      <c r="BL10" s="63" t="s">
        <v>
21</v>
      </c>
      <c r="BM10" s="64"/>
      <c r="BN10" s="65" t="s">
        <v>
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
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
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
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
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
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
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
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
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
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【111.39】</v>
      </c>
      <c r="F85" s="13" t="str">
        <f>
データ!AS6</f>
        <v>
【1.30】</v>
      </c>
      <c r="G85" s="13" t="str">
        <f>
データ!BD6</f>
        <v>
【261.51】</v>
      </c>
      <c r="H85" s="13" t="str">
        <f>
データ!BO6</f>
        <v>
【265.16】</v>
      </c>
      <c r="I85" s="13" t="str">
        <f>
データ!BZ6</f>
        <v>
【102.35】</v>
      </c>
      <c r="J85" s="13" t="str">
        <f>
データ!CK6</f>
        <v>
【167.74】</v>
      </c>
      <c r="K85" s="13" t="str">
        <f>
データ!CV6</f>
        <v>
【60.29】</v>
      </c>
      <c r="L85" s="13" t="str">
        <f>
データ!DG6</f>
        <v>
【90.12】</v>
      </c>
      <c r="M85" s="13" t="str">
        <f>
データ!DR6</f>
        <v>
【50.88】</v>
      </c>
      <c r="N85" s="13" t="str">
        <f>
データ!EC6</f>
        <v>
【22.30】</v>
      </c>
      <c r="O85" s="13" t="str">
        <f>
データ!EN6</f>
        <v>
【0.66】</v>
      </c>
    </row>
  </sheetData>
  <sheetProtection algorithmName="SHA-512" hashValue="/QqiSUgrUjLe4D3KCL/QetvperqCK83jhinRijk/HKwP7/rRjIfE7glrIYYHrAKSf1zw1THvPlDPd02KJNelCQ==" saltValue="C/hk62BY+t9uvByaMmjkR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41</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42</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43</v>
      </c>
      <c r="B3" s="16" t="s">
        <v>
44</v>
      </c>
      <c r="C3" s="16" t="s">
        <v>
45</v>
      </c>
      <c r="D3" s="16" t="s">
        <v>
46</v>
      </c>
      <c r="E3" s="16" t="s">
        <v>
47</v>
      </c>
      <c r="F3" s="16" t="s">
        <v>
48</v>
      </c>
      <c r="G3" s="16" t="s">
        <v>
49</v>
      </c>
      <c r="H3" s="83" t="s">
        <v>
50</v>
      </c>
      <c r="I3" s="84"/>
      <c r="J3" s="84"/>
      <c r="K3" s="84"/>
      <c r="L3" s="84"/>
      <c r="M3" s="84"/>
      <c r="N3" s="84"/>
      <c r="O3" s="84"/>
      <c r="P3" s="84"/>
      <c r="Q3" s="84"/>
      <c r="R3" s="84"/>
      <c r="S3" s="84"/>
      <c r="T3" s="84"/>
      <c r="U3" s="84"/>
      <c r="V3" s="84"/>
      <c r="W3" s="85"/>
      <c r="X3" s="89" t="s">
        <v>
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
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
52</v>
      </c>
      <c r="B4" s="17"/>
      <c r="C4" s="17"/>
      <c r="D4" s="17"/>
      <c r="E4" s="17"/>
      <c r="F4" s="17"/>
      <c r="G4" s="17"/>
      <c r="H4" s="86"/>
      <c r="I4" s="87"/>
      <c r="J4" s="87"/>
      <c r="K4" s="87"/>
      <c r="L4" s="87"/>
      <c r="M4" s="87"/>
      <c r="N4" s="87"/>
      <c r="O4" s="87"/>
      <c r="P4" s="87"/>
      <c r="Q4" s="87"/>
      <c r="R4" s="87"/>
      <c r="S4" s="87"/>
      <c r="T4" s="87"/>
      <c r="U4" s="87"/>
      <c r="V4" s="87"/>
      <c r="W4" s="88"/>
      <c r="X4" s="82" t="s">
        <v>
53</v>
      </c>
      <c r="Y4" s="82"/>
      <c r="Z4" s="82"/>
      <c r="AA4" s="82"/>
      <c r="AB4" s="82"/>
      <c r="AC4" s="82"/>
      <c r="AD4" s="82"/>
      <c r="AE4" s="82"/>
      <c r="AF4" s="82"/>
      <c r="AG4" s="82"/>
      <c r="AH4" s="82"/>
      <c r="AI4" s="82" t="s">
        <v>
54</v>
      </c>
      <c r="AJ4" s="82"/>
      <c r="AK4" s="82"/>
      <c r="AL4" s="82"/>
      <c r="AM4" s="82"/>
      <c r="AN4" s="82"/>
      <c r="AO4" s="82"/>
      <c r="AP4" s="82"/>
      <c r="AQ4" s="82"/>
      <c r="AR4" s="82"/>
      <c r="AS4" s="82"/>
      <c r="AT4" s="82" t="s">
        <v>
55</v>
      </c>
      <c r="AU4" s="82"/>
      <c r="AV4" s="82"/>
      <c r="AW4" s="82"/>
      <c r="AX4" s="82"/>
      <c r="AY4" s="82"/>
      <c r="AZ4" s="82"/>
      <c r="BA4" s="82"/>
      <c r="BB4" s="82"/>
      <c r="BC4" s="82"/>
      <c r="BD4" s="82"/>
      <c r="BE4" s="82" t="s">
        <v>
56</v>
      </c>
      <c r="BF4" s="82"/>
      <c r="BG4" s="82"/>
      <c r="BH4" s="82"/>
      <c r="BI4" s="82"/>
      <c r="BJ4" s="82"/>
      <c r="BK4" s="82"/>
      <c r="BL4" s="82"/>
      <c r="BM4" s="82"/>
      <c r="BN4" s="82"/>
      <c r="BO4" s="82"/>
      <c r="BP4" s="82" t="s">
        <v>
57</v>
      </c>
      <c r="BQ4" s="82"/>
      <c r="BR4" s="82"/>
      <c r="BS4" s="82"/>
      <c r="BT4" s="82"/>
      <c r="BU4" s="82"/>
      <c r="BV4" s="82"/>
      <c r="BW4" s="82"/>
      <c r="BX4" s="82"/>
      <c r="BY4" s="82"/>
      <c r="BZ4" s="82"/>
      <c r="CA4" s="82" t="s">
        <v>
58</v>
      </c>
      <c r="CB4" s="82"/>
      <c r="CC4" s="82"/>
      <c r="CD4" s="82"/>
      <c r="CE4" s="82"/>
      <c r="CF4" s="82"/>
      <c r="CG4" s="82"/>
      <c r="CH4" s="82"/>
      <c r="CI4" s="82"/>
      <c r="CJ4" s="82"/>
      <c r="CK4" s="82"/>
      <c r="CL4" s="82" t="s">
        <v>
59</v>
      </c>
      <c r="CM4" s="82"/>
      <c r="CN4" s="82"/>
      <c r="CO4" s="82"/>
      <c r="CP4" s="82"/>
      <c r="CQ4" s="82"/>
      <c r="CR4" s="82"/>
      <c r="CS4" s="82"/>
      <c r="CT4" s="82"/>
      <c r="CU4" s="82"/>
      <c r="CV4" s="82"/>
      <c r="CW4" s="82" t="s">
        <v>
60</v>
      </c>
      <c r="CX4" s="82"/>
      <c r="CY4" s="82"/>
      <c r="CZ4" s="82"/>
      <c r="DA4" s="82"/>
      <c r="DB4" s="82"/>
      <c r="DC4" s="82"/>
      <c r="DD4" s="82"/>
      <c r="DE4" s="82"/>
      <c r="DF4" s="82"/>
      <c r="DG4" s="82"/>
      <c r="DH4" s="82" t="s">
        <v>
61</v>
      </c>
      <c r="DI4" s="82"/>
      <c r="DJ4" s="82"/>
      <c r="DK4" s="82"/>
      <c r="DL4" s="82"/>
      <c r="DM4" s="82"/>
      <c r="DN4" s="82"/>
      <c r="DO4" s="82"/>
      <c r="DP4" s="82"/>
      <c r="DQ4" s="82"/>
      <c r="DR4" s="82"/>
      <c r="DS4" s="82" t="s">
        <v>
62</v>
      </c>
      <c r="DT4" s="82"/>
      <c r="DU4" s="82"/>
      <c r="DV4" s="82"/>
      <c r="DW4" s="82"/>
      <c r="DX4" s="82"/>
      <c r="DY4" s="82"/>
      <c r="DZ4" s="82"/>
      <c r="EA4" s="82"/>
      <c r="EB4" s="82"/>
      <c r="EC4" s="82"/>
      <c r="ED4" s="82" t="s">
        <v>
63</v>
      </c>
      <c r="EE4" s="82"/>
      <c r="EF4" s="82"/>
      <c r="EG4" s="82"/>
      <c r="EH4" s="82"/>
      <c r="EI4" s="82"/>
      <c r="EJ4" s="82"/>
      <c r="EK4" s="82"/>
      <c r="EL4" s="82"/>
      <c r="EM4" s="82"/>
      <c r="EN4" s="82"/>
    </row>
    <row r="5" spans="1:144" x14ac:dyDescent="0.2">
      <c r="A5" s="15" t="s">
        <v>
64</v>
      </c>
      <c r="B5" s="18"/>
      <c r="C5" s="18"/>
      <c r="D5" s="18"/>
      <c r="E5" s="18"/>
      <c r="F5" s="18"/>
      <c r="G5" s="18"/>
      <c r="H5" s="19" t="s">
        <v>
65</v>
      </c>
      <c r="I5" s="19" t="s">
        <v>
66</v>
      </c>
      <c r="J5" s="19" t="s">
        <v>
67</v>
      </c>
      <c r="K5" s="19" t="s">
        <v>
68</v>
      </c>
      <c r="L5" s="19" t="s">
        <v>
69</v>
      </c>
      <c r="M5" s="19" t="s">
        <v>
5</v>
      </c>
      <c r="N5" s="19" t="s">
        <v>
70</v>
      </c>
      <c r="O5" s="19" t="s">
        <v>
71</v>
      </c>
      <c r="P5" s="19" t="s">
        <v>
72</v>
      </c>
      <c r="Q5" s="19" t="s">
        <v>
73</v>
      </c>
      <c r="R5" s="19" t="s">
        <v>
74</v>
      </c>
      <c r="S5" s="19" t="s">
        <v>
75</v>
      </c>
      <c r="T5" s="19" t="s">
        <v>
76</v>
      </c>
      <c r="U5" s="19" t="s">
        <v>
77</v>
      </c>
      <c r="V5" s="19" t="s">
        <v>
78</v>
      </c>
      <c r="W5" s="19" t="s">
        <v>
79</v>
      </c>
      <c r="X5" s="19" t="s">
        <v>
80</v>
      </c>
      <c r="Y5" s="19" t="s">
        <v>
81</v>
      </c>
      <c r="Z5" s="19" t="s">
        <v>
82</v>
      </c>
      <c r="AA5" s="19" t="s">
        <v>
83</v>
      </c>
      <c r="AB5" s="19" t="s">
        <v>
84</v>
      </c>
      <c r="AC5" s="19" t="s">
        <v>
85</v>
      </c>
      <c r="AD5" s="19" t="s">
        <v>
86</v>
      </c>
      <c r="AE5" s="19" t="s">
        <v>
87</v>
      </c>
      <c r="AF5" s="19" t="s">
        <v>
88</v>
      </c>
      <c r="AG5" s="19" t="s">
        <v>
89</v>
      </c>
      <c r="AH5" s="19" t="s">
        <v>
29</v>
      </c>
      <c r="AI5" s="19" t="s">
        <v>
80</v>
      </c>
      <c r="AJ5" s="19" t="s">
        <v>
81</v>
      </c>
      <c r="AK5" s="19" t="s">
        <v>
82</v>
      </c>
      <c r="AL5" s="19" t="s">
        <v>
83</v>
      </c>
      <c r="AM5" s="19" t="s">
        <v>
84</v>
      </c>
      <c r="AN5" s="19" t="s">
        <v>
85</v>
      </c>
      <c r="AO5" s="19" t="s">
        <v>
86</v>
      </c>
      <c r="AP5" s="19" t="s">
        <v>
87</v>
      </c>
      <c r="AQ5" s="19" t="s">
        <v>
88</v>
      </c>
      <c r="AR5" s="19" t="s">
        <v>
89</v>
      </c>
      <c r="AS5" s="19" t="s">
        <v>
90</v>
      </c>
      <c r="AT5" s="19" t="s">
        <v>
80</v>
      </c>
      <c r="AU5" s="19" t="s">
        <v>
81</v>
      </c>
      <c r="AV5" s="19" t="s">
        <v>
82</v>
      </c>
      <c r="AW5" s="19" t="s">
        <v>
83</v>
      </c>
      <c r="AX5" s="19" t="s">
        <v>
84</v>
      </c>
      <c r="AY5" s="19" t="s">
        <v>
85</v>
      </c>
      <c r="AZ5" s="19" t="s">
        <v>
86</v>
      </c>
      <c r="BA5" s="19" t="s">
        <v>
87</v>
      </c>
      <c r="BB5" s="19" t="s">
        <v>
88</v>
      </c>
      <c r="BC5" s="19" t="s">
        <v>
89</v>
      </c>
      <c r="BD5" s="19" t="s">
        <v>
90</v>
      </c>
      <c r="BE5" s="19" t="s">
        <v>
80</v>
      </c>
      <c r="BF5" s="19" t="s">
        <v>
81</v>
      </c>
      <c r="BG5" s="19" t="s">
        <v>
82</v>
      </c>
      <c r="BH5" s="19" t="s">
        <v>
83</v>
      </c>
      <c r="BI5" s="19" t="s">
        <v>
84</v>
      </c>
      <c r="BJ5" s="19" t="s">
        <v>
85</v>
      </c>
      <c r="BK5" s="19" t="s">
        <v>
86</v>
      </c>
      <c r="BL5" s="19" t="s">
        <v>
87</v>
      </c>
      <c r="BM5" s="19" t="s">
        <v>
88</v>
      </c>
      <c r="BN5" s="19" t="s">
        <v>
89</v>
      </c>
      <c r="BO5" s="19" t="s">
        <v>
90</v>
      </c>
      <c r="BP5" s="19" t="s">
        <v>
80</v>
      </c>
      <c r="BQ5" s="19" t="s">
        <v>
81</v>
      </c>
      <c r="BR5" s="19" t="s">
        <v>
82</v>
      </c>
      <c r="BS5" s="19" t="s">
        <v>
83</v>
      </c>
      <c r="BT5" s="19" t="s">
        <v>
84</v>
      </c>
      <c r="BU5" s="19" t="s">
        <v>
85</v>
      </c>
      <c r="BV5" s="19" t="s">
        <v>
86</v>
      </c>
      <c r="BW5" s="19" t="s">
        <v>
87</v>
      </c>
      <c r="BX5" s="19" t="s">
        <v>
88</v>
      </c>
      <c r="BY5" s="19" t="s">
        <v>
89</v>
      </c>
      <c r="BZ5" s="19" t="s">
        <v>
90</v>
      </c>
      <c r="CA5" s="19" t="s">
        <v>
80</v>
      </c>
      <c r="CB5" s="19" t="s">
        <v>
81</v>
      </c>
      <c r="CC5" s="19" t="s">
        <v>
82</v>
      </c>
      <c r="CD5" s="19" t="s">
        <v>
83</v>
      </c>
      <c r="CE5" s="19" t="s">
        <v>
84</v>
      </c>
      <c r="CF5" s="19" t="s">
        <v>
85</v>
      </c>
      <c r="CG5" s="19" t="s">
        <v>
86</v>
      </c>
      <c r="CH5" s="19" t="s">
        <v>
87</v>
      </c>
      <c r="CI5" s="19" t="s">
        <v>
88</v>
      </c>
      <c r="CJ5" s="19" t="s">
        <v>
89</v>
      </c>
      <c r="CK5" s="19" t="s">
        <v>
90</v>
      </c>
      <c r="CL5" s="19" t="s">
        <v>
80</v>
      </c>
      <c r="CM5" s="19" t="s">
        <v>
81</v>
      </c>
      <c r="CN5" s="19" t="s">
        <v>
82</v>
      </c>
      <c r="CO5" s="19" t="s">
        <v>
83</v>
      </c>
      <c r="CP5" s="19" t="s">
        <v>
84</v>
      </c>
      <c r="CQ5" s="19" t="s">
        <v>
85</v>
      </c>
      <c r="CR5" s="19" t="s">
        <v>
86</v>
      </c>
      <c r="CS5" s="19" t="s">
        <v>
87</v>
      </c>
      <c r="CT5" s="19" t="s">
        <v>
88</v>
      </c>
      <c r="CU5" s="19" t="s">
        <v>
89</v>
      </c>
      <c r="CV5" s="19" t="s">
        <v>
90</v>
      </c>
      <c r="CW5" s="19" t="s">
        <v>
80</v>
      </c>
      <c r="CX5" s="19" t="s">
        <v>
81</v>
      </c>
      <c r="CY5" s="19" t="s">
        <v>
82</v>
      </c>
      <c r="CZ5" s="19" t="s">
        <v>
83</v>
      </c>
      <c r="DA5" s="19" t="s">
        <v>
84</v>
      </c>
      <c r="DB5" s="19" t="s">
        <v>
85</v>
      </c>
      <c r="DC5" s="19" t="s">
        <v>
86</v>
      </c>
      <c r="DD5" s="19" t="s">
        <v>
87</v>
      </c>
      <c r="DE5" s="19" t="s">
        <v>
88</v>
      </c>
      <c r="DF5" s="19" t="s">
        <v>
89</v>
      </c>
      <c r="DG5" s="19" t="s">
        <v>
90</v>
      </c>
      <c r="DH5" s="19" t="s">
        <v>
80</v>
      </c>
      <c r="DI5" s="19" t="s">
        <v>
81</v>
      </c>
      <c r="DJ5" s="19" t="s">
        <v>
82</v>
      </c>
      <c r="DK5" s="19" t="s">
        <v>
83</v>
      </c>
      <c r="DL5" s="19" t="s">
        <v>
84</v>
      </c>
      <c r="DM5" s="19" t="s">
        <v>
85</v>
      </c>
      <c r="DN5" s="19" t="s">
        <v>
86</v>
      </c>
      <c r="DO5" s="19" t="s">
        <v>
87</v>
      </c>
      <c r="DP5" s="19" t="s">
        <v>
88</v>
      </c>
      <c r="DQ5" s="19" t="s">
        <v>
89</v>
      </c>
      <c r="DR5" s="19" t="s">
        <v>
90</v>
      </c>
      <c r="DS5" s="19" t="s">
        <v>
80</v>
      </c>
      <c r="DT5" s="19" t="s">
        <v>
81</v>
      </c>
      <c r="DU5" s="19" t="s">
        <v>
82</v>
      </c>
      <c r="DV5" s="19" t="s">
        <v>
83</v>
      </c>
      <c r="DW5" s="19" t="s">
        <v>
84</v>
      </c>
      <c r="DX5" s="19" t="s">
        <v>
85</v>
      </c>
      <c r="DY5" s="19" t="s">
        <v>
86</v>
      </c>
      <c r="DZ5" s="19" t="s">
        <v>
87</v>
      </c>
      <c r="EA5" s="19" t="s">
        <v>
88</v>
      </c>
      <c r="EB5" s="19" t="s">
        <v>
89</v>
      </c>
      <c r="EC5" s="19" t="s">
        <v>
90</v>
      </c>
      <c r="ED5" s="19" t="s">
        <v>
80</v>
      </c>
      <c r="EE5" s="19" t="s">
        <v>
81</v>
      </c>
      <c r="EF5" s="19" t="s">
        <v>
82</v>
      </c>
      <c r="EG5" s="19" t="s">
        <v>
83</v>
      </c>
      <c r="EH5" s="19" t="s">
        <v>
84</v>
      </c>
      <c r="EI5" s="19" t="s">
        <v>
85</v>
      </c>
      <c r="EJ5" s="19" t="s">
        <v>
86</v>
      </c>
      <c r="EK5" s="19" t="s">
        <v>
87</v>
      </c>
      <c r="EL5" s="19" t="s">
        <v>
88</v>
      </c>
      <c r="EM5" s="19" t="s">
        <v>
89</v>
      </c>
      <c r="EN5" s="19" t="s">
        <v>
90</v>
      </c>
    </row>
    <row r="6" spans="1:144" s="23" customFormat="1" x14ac:dyDescent="0.2">
      <c r="A6" s="15" t="s">
        <v>
91</v>
      </c>
      <c r="B6" s="20">
        <f>
B7</f>
        <v>
2021</v>
      </c>
      <c r="C6" s="20">
        <f t="shared" ref="C6:W6" si="3">
C7</f>
        <v>
133612</v>
      </c>
      <c r="D6" s="20">
        <f t="shared" si="3"/>
        <v>
46</v>
      </c>
      <c r="E6" s="20">
        <f t="shared" si="3"/>
        <v>
1</v>
      </c>
      <c r="F6" s="20">
        <f t="shared" si="3"/>
        <v>
0</v>
      </c>
      <c r="G6" s="20">
        <f t="shared" si="3"/>
        <v>
1</v>
      </c>
      <c r="H6" s="20" t="str">
        <f t="shared" si="3"/>
        <v>
東京都　大島町</v>
      </c>
      <c r="I6" s="20" t="str">
        <f t="shared" si="3"/>
        <v>
法適用</v>
      </c>
      <c r="J6" s="20" t="str">
        <f t="shared" si="3"/>
        <v>
水道事業</v>
      </c>
      <c r="K6" s="20" t="str">
        <f t="shared" si="3"/>
        <v>
末端給水事業</v>
      </c>
      <c r="L6" s="20" t="str">
        <f t="shared" si="3"/>
        <v>
A8</v>
      </c>
      <c r="M6" s="20" t="str">
        <f t="shared" si="3"/>
        <v>
非設置</v>
      </c>
      <c r="N6" s="21" t="str">
        <f t="shared" si="3"/>
        <v>
-</v>
      </c>
      <c r="O6" s="21">
        <f t="shared" si="3"/>
        <v>
58.53</v>
      </c>
      <c r="P6" s="21">
        <f t="shared" si="3"/>
        <v>
99.87</v>
      </c>
      <c r="Q6" s="21">
        <f t="shared" si="3"/>
        <v>
3756</v>
      </c>
      <c r="R6" s="21">
        <f t="shared" si="3"/>
        <v>
7262</v>
      </c>
      <c r="S6" s="21">
        <f t="shared" si="3"/>
        <v>
90.76</v>
      </c>
      <c r="T6" s="21">
        <f t="shared" si="3"/>
        <v>
80.010000000000005</v>
      </c>
      <c r="U6" s="21">
        <f t="shared" si="3"/>
        <v>
7048</v>
      </c>
      <c r="V6" s="21">
        <f t="shared" si="3"/>
        <v>
26.5</v>
      </c>
      <c r="W6" s="21">
        <f t="shared" si="3"/>
        <v>
265.95999999999998</v>
      </c>
      <c r="X6" s="22">
        <f>
IF(X7="",NA(),X7)</f>
        <v>
104.78</v>
      </c>
      <c r="Y6" s="22">
        <f t="shared" ref="Y6:AG6" si="4">
IF(Y7="",NA(),Y7)</f>
        <v>
100.73</v>
      </c>
      <c r="Z6" s="22">
        <f t="shared" si="4"/>
        <v>
96.2</v>
      </c>
      <c r="AA6" s="22">
        <f t="shared" si="4"/>
        <v>
95.2</v>
      </c>
      <c r="AB6" s="22">
        <f t="shared" si="4"/>
        <v>
92.67</v>
      </c>
      <c r="AC6" s="22">
        <f t="shared" si="4"/>
        <v>
104.47</v>
      </c>
      <c r="AD6" s="22">
        <f t="shared" si="4"/>
        <v>
103.81</v>
      </c>
      <c r="AE6" s="22">
        <f t="shared" si="4"/>
        <v>
104.35</v>
      </c>
      <c r="AF6" s="22">
        <f t="shared" si="4"/>
        <v>
105.34</v>
      </c>
      <c r="AG6" s="22">
        <f t="shared" si="4"/>
        <v>
105.77</v>
      </c>
      <c r="AH6" s="21" t="str">
        <f>
IF(AH7="","",IF(AH7="-","【-】","【"&amp;SUBSTITUTE(TEXT(AH7,"#,##0.00"),"-","△")&amp;"】"))</f>
        <v>
【111.39】</v>
      </c>
      <c r="AI6" s="22">
        <f>
IF(AI7="",NA(),AI7)</f>
        <v>
84.11</v>
      </c>
      <c r="AJ6" s="22">
        <f t="shared" ref="AJ6:AR6" si="5">
IF(AJ7="",NA(),AJ7)</f>
        <v>
83.53</v>
      </c>
      <c r="AK6" s="22">
        <f t="shared" si="5"/>
        <v>
93.88</v>
      </c>
      <c r="AL6" s="22">
        <f t="shared" si="5"/>
        <v>
107.03</v>
      </c>
      <c r="AM6" s="22">
        <f t="shared" si="5"/>
        <v>
119.41</v>
      </c>
      <c r="AN6" s="22">
        <f t="shared" si="5"/>
        <v>
16.399999999999999</v>
      </c>
      <c r="AO6" s="22">
        <f t="shared" si="5"/>
        <v>
25.66</v>
      </c>
      <c r="AP6" s="22">
        <f t="shared" si="5"/>
        <v>
21.69</v>
      </c>
      <c r="AQ6" s="22">
        <f t="shared" si="5"/>
        <v>
24.04</v>
      </c>
      <c r="AR6" s="22">
        <f t="shared" si="5"/>
        <v>
28.03</v>
      </c>
      <c r="AS6" s="21" t="str">
        <f>
IF(AS7="","",IF(AS7="-","【-】","【"&amp;SUBSTITUTE(TEXT(AS7,"#,##0.00"),"-","△")&amp;"】"))</f>
        <v>
【1.30】</v>
      </c>
      <c r="AT6" s="22">
        <f>
IF(AT7="",NA(),AT7)</f>
        <v>
73.64</v>
      </c>
      <c r="AU6" s="22">
        <f t="shared" ref="AU6:BC6" si="6">
IF(AU7="",NA(),AU7)</f>
        <v>
49.14</v>
      </c>
      <c r="AV6" s="22">
        <f t="shared" si="6"/>
        <v>
51.93</v>
      </c>
      <c r="AW6" s="22">
        <f t="shared" si="6"/>
        <v>
75.23</v>
      </c>
      <c r="AX6" s="22">
        <f t="shared" si="6"/>
        <v>
65.16</v>
      </c>
      <c r="AY6" s="22">
        <f t="shared" si="6"/>
        <v>
293.23</v>
      </c>
      <c r="AZ6" s="22">
        <f t="shared" si="6"/>
        <v>
300.14</v>
      </c>
      <c r="BA6" s="22">
        <f t="shared" si="6"/>
        <v>
301.04000000000002</v>
      </c>
      <c r="BB6" s="22">
        <f t="shared" si="6"/>
        <v>
305.08</v>
      </c>
      <c r="BC6" s="22">
        <f t="shared" si="6"/>
        <v>
305.33999999999997</v>
      </c>
      <c r="BD6" s="21" t="str">
        <f>
IF(BD7="","",IF(BD7="-","【-】","【"&amp;SUBSTITUTE(TEXT(BD7,"#,##0.00"),"-","△")&amp;"】"))</f>
        <v>
【261.51】</v>
      </c>
      <c r="BE6" s="22">
        <f>
IF(BE7="",NA(),BE7)</f>
        <v>
688.71</v>
      </c>
      <c r="BF6" s="22">
        <f t="shared" ref="BF6:BN6" si="7">
IF(BF7="",NA(),BF7)</f>
        <v>
664.66</v>
      </c>
      <c r="BG6" s="22">
        <f t="shared" si="7"/>
        <v>
706.06</v>
      </c>
      <c r="BH6" s="22">
        <f t="shared" si="7"/>
        <v>
799.34</v>
      </c>
      <c r="BI6" s="22">
        <f t="shared" si="7"/>
        <v>
819.24</v>
      </c>
      <c r="BJ6" s="22">
        <f t="shared" si="7"/>
        <v>
542.29999999999995</v>
      </c>
      <c r="BK6" s="22">
        <f t="shared" si="7"/>
        <v>
566.65</v>
      </c>
      <c r="BL6" s="22">
        <f t="shared" si="7"/>
        <v>
551.62</v>
      </c>
      <c r="BM6" s="22">
        <f t="shared" si="7"/>
        <v>
585.59</v>
      </c>
      <c r="BN6" s="22">
        <f t="shared" si="7"/>
        <v>
561.34</v>
      </c>
      <c r="BO6" s="21" t="str">
        <f>
IF(BO7="","",IF(BO7="-","【-】","【"&amp;SUBSTITUTE(TEXT(BO7,"#,##0.00"),"-","△")&amp;"】"))</f>
        <v>
【265.16】</v>
      </c>
      <c r="BP6" s="22">
        <f>
IF(BP7="",NA(),BP7)</f>
        <v>
101.3</v>
      </c>
      <c r="BQ6" s="22">
        <f t="shared" ref="BQ6:BY6" si="8">
IF(BQ7="",NA(),BQ7)</f>
        <v>
93.82</v>
      </c>
      <c r="BR6" s="22">
        <f t="shared" si="8"/>
        <v>
88.92</v>
      </c>
      <c r="BS6" s="22">
        <f t="shared" si="8"/>
        <v>
87.13</v>
      </c>
      <c r="BT6" s="22">
        <f t="shared" si="8"/>
        <v>
83.14</v>
      </c>
      <c r="BU6" s="22">
        <f t="shared" si="8"/>
        <v>
87.51</v>
      </c>
      <c r="BV6" s="22">
        <f t="shared" si="8"/>
        <v>
84.77</v>
      </c>
      <c r="BW6" s="22">
        <f t="shared" si="8"/>
        <v>
87.11</v>
      </c>
      <c r="BX6" s="22">
        <f t="shared" si="8"/>
        <v>
82.78</v>
      </c>
      <c r="BY6" s="22">
        <f t="shared" si="8"/>
        <v>
84.82</v>
      </c>
      <c r="BZ6" s="21" t="str">
        <f>
IF(BZ7="","",IF(BZ7="-","【-】","【"&amp;SUBSTITUTE(TEXT(BZ7,"#,##0.00"),"-","△")&amp;"】"))</f>
        <v>
【102.35】</v>
      </c>
      <c r="CA6" s="22">
        <f>
IF(CA7="",NA(),CA7)</f>
        <v>
262.57</v>
      </c>
      <c r="CB6" s="22">
        <f t="shared" ref="CB6:CJ6" si="9">
IF(CB7="",NA(),CB7)</f>
        <v>
284.08</v>
      </c>
      <c r="CC6" s="22">
        <f t="shared" si="9"/>
        <v>
295.39999999999998</v>
      </c>
      <c r="CD6" s="22">
        <f t="shared" si="9"/>
        <v>
294.85000000000002</v>
      </c>
      <c r="CE6" s="22">
        <f t="shared" si="9"/>
        <v>
313.49</v>
      </c>
      <c r="CF6" s="22">
        <f t="shared" si="9"/>
        <v>
218.42</v>
      </c>
      <c r="CG6" s="22">
        <f t="shared" si="9"/>
        <v>
227.27</v>
      </c>
      <c r="CH6" s="22">
        <f t="shared" si="9"/>
        <v>
223.98</v>
      </c>
      <c r="CI6" s="22">
        <f t="shared" si="9"/>
        <v>
225.09</v>
      </c>
      <c r="CJ6" s="22">
        <f t="shared" si="9"/>
        <v>
224.82</v>
      </c>
      <c r="CK6" s="21" t="str">
        <f>
IF(CK7="","",IF(CK7="-","【-】","【"&amp;SUBSTITUTE(TEXT(CK7,"#,##0.00"),"-","△")&amp;"】"))</f>
        <v>
【167.74】</v>
      </c>
      <c r="CL6" s="22">
        <f>
IF(CL7="",NA(),CL7)</f>
        <v>
39.909999999999997</v>
      </c>
      <c r="CM6" s="22">
        <f t="shared" ref="CM6:CU6" si="10">
IF(CM7="",NA(),CM7)</f>
        <v>
40.340000000000003</v>
      </c>
      <c r="CN6" s="22">
        <f t="shared" si="10"/>
        <v>
39.64</v>
      </c>
      <c r="CO6" s="22">
        <f t="shared" si="10"/>
        <v>
39.32</v>
      </c>
      <c r="CP6" s="22">
        <f t="shared" si="10"/>
        <v>
39.68</v>
      </c>
      <c r="CQ6" s="22">
        <f t="shared" si="10"/>
        <v>
50.24</v>
      </c>
      <c r="CR6" s="22">
        <f t="shared" si="10"/>
        <v>
50.29</v>
      </c>
      <c r="CS6" s="22">
        <f t="shared" si="10"/>
        <v>
49.64</v>
      </c>
      <c r="CT6" s="22">
        <f t="shared" si="10"/>
        <v>
49.38</v>
      </c>
      <c r="CU6" s="22">
        <f t="shared" si="10"/>
        <v>
50.09</v>
      </c>
      <c r="CV6" s="21" t="str">
        <f>
IF(CV7="","",IF(CV7="-","【-】","【"&amp;SUBSTITUTE(TEXT(CV7,"#,##0.00"),"-","△")&amp;"】"))</f>
        <v>
【60.29】</v>
      </c>
      <c r="CW6" s="22">
        <f>
IF(CW7="",NA(),CW7)</f>
        <v>
84.81</v>
      </c>
      <c r="CX6" s="22">
        <f t="shared" ref="CX6:DF6" si="11">
IF(CX7="",NA(),CX7)</f>
        <v>
82.98</v>
      </c>
      <c r="CY6" s="22">
        <f t="shared" si="11"/>
        <v>
81.290000000000006</v>
      </c>
      <c r="CZ6" s="22">
        <f t="shared" si="11"/>
        <v>
79.64</v>
      </c>
      <c r="DA6" s="22">
        <f t="shared" si="11"/>
        <v>
77.790000000000006</v>
      </c>
      <c r="DB6" s="22">
        <f t="shared" si="11"/>
        <v>
78.650000000000006</v>
      </c>
      <c r="DC6" s="22">
        <f t="shared" si="11"/>
        <v>
77.73</v>
      </c>
      <c r="DD6" s="22">
        <f t="shared" si="11"/>
        <v>
78.09</v>
      </c>
      <c r="DE6" s="22">
        <f t="shared" si="11"/>
        <v>
78.010000000000005</v>
      </c>
      <c r="DF6" s="22">
        <f t="shared" si="11"/>
        <v>
77.599999999999994</v>
      </c>
      <c r="DG6" s="21" t="str">
        <f>
IF(DG7="","",IF(DG7="-","【-】","【"&amp;SUBSTITUTE(TEXT(DG7,"#,##0.00"),"-","△")&amp;"】"))</f>
        <v>
【90.12】</v>
      </c>
      <c r="DH6" s="22">
        <f>
IF(DH7="",NA(),DH7)</f>
        <v>
53.15</v>
      </c>
      <c r="DI6" s="22">
        <f t="shared" ref="DI6:DQ6" si="12">
IF(DI7="",NA(),DI7)</f>
        <v>
54.92</v>
      </c>
      <c r="DJ6" s="22">
        <f t="shared" si="12"/>
        <v>
55.19</v>
      </c>
      <c r="DK6" s="22">
        <f t="shared" si="12"/>
        <v>
54.33</v>
      </c>
      <c r="DL6" s="22">
        <f t="shared" si="12"/>
        <v>
54.89</v>
      </c>
      <c r="DM6" s="22">
        <f t="shared" si="12"/>
        <v>
45.14</v>
      </c>
      <c r="DN6" s="22">
        <f t="shared" si="12"/>
        <v>
45.85</v>
      </c>
      <c r="DO6" s="22">
        <f t="shared" si="12"/>
        <v>
47.31</v>
      </c>
      <c r="DP6" s="22">
        <f t="shared" si="12"/>
        <v>
47.5</v>
      </c>
      <c r="DQ6" s="22">
        <f t="shared" si="12"/>
        <v>
48.41</v>
      </c>
      <c r="DR6" s="21" t="str">
        <f>
IF(DR7="","",IF(DR7="-","【-】","【"&amp;SUBSTITUTE(TEXT(DR7,"#,##0.00"),"-","△")&amp;"】"))</f>
        <v>
【50.88】</v>
      </c>
      <c r="DS6" s="22">
        <f>
IF(DS7="",NA(),DS7)</f>
        <v>
14.95</v>
      </c>
      <c r="DT6" s="22">
        <f t="shared" ref="DT6:EB6" si="13">
IF(DT7="",NA(),DT7)</f>
        <v>
17.77</v>
      </c>
      <c r="DU6" s="22">
        <f t="shared" si="13"/>
        <v>
20.83</v>
      </c>
      <c r="DV6" s="22">
        <f t="shared" si="13"/>
        <v>
22.09</v>
      </c>
      <c r="DW6" s="22">
        <f t="shared" si="13"/>
        <v>
24.42</v>
      </c>
      <c r="DX6" s="22">
        <f t="shared" si="13"/>
        <v>
13.58</v>
      </c>
      <c r="DY6" s="22">
        <f t="shared" si="13"/>
        <v>
14.13</v>
      </c>
      <c r="DZ6" s="22">
        <f t="shared" si="13"/>
        <v>
16.77</v>
      </c>
      <c r="EA6" s="22">
        <f t="shared" si="13"/>
        <v>
17.399999999999999</v>
      </c>
      <c r="EB6" s="22">
        <f t="shared" si="13"/>
        <v>
18.64</v>
      </c>
      <c r="EC6" s="21" t="str">
        <f>
IF(EC7="","",IF(EC7="-","【-】","【"&amp;SUBSTITUTE(TEXT(EC7,"#,##0.00"),"-","△")&amp;"】"))</f>
        <v>
【22.30】</v>
      </c>
      <c r="ED6" s="22">
        <f>
IF(ED7="",NA(),ED7)</f>
        <v>
0.25</v>
      </c>
      <c r="EE6" s="22">
        <f t="shared" ref="EE6:EM6" si="14">
IF(EE7="",NA(),EE7)</f>
        <v>
0.17</v>
      </c>
      <c r="EF6" s="22">
        <f t="shared" si="14"/>
        <v>
0.36</v>
      </c>
      <c r="EG6" s="22">
        <f t="shared" si="14"/>
        <v>
1.81</v>
      </c>
      <c r="EH6" s="22">
        <f t="shared" si="14"/>
        <v>
1.28</v>
      </c>
      <c r="EI6" s="22">
        <f t="shared" si="14"/>
        <v>
0.44</v>
      </c>
      <c r="EJ6" s="22">
        <f t="shared" si="14"/>
        <v>
0.52</v>
      </c>
      <c r="EK6" s="22">
        <f t="shared" si="14"/>
        <v>
0.47</v>
      </c>
      <c r="EL6" s="22">
        <f t="shared" si="14"/>
        <v>
0.4</v>
      </c>
      <c r="EM6" s="22">
        <f t="shared" si="14"/>
        <v>
0.36</v>
      </c>
      <c r="EN6" s="21" t="str">
        <f>
IF(EN7="","",IF(EN7="-","【-】","【"&amp;SUBSTITUTE(TEXT(EN7,"#,##0.00"),"-","△")&amp;"】"))</f>
        <v>
【0.66】</v>
      </c>
    </row>
    <row r="7" spans="1:144" s="23" customFormat="1" x14ac:dyDescent="0.2">
      <c r="A7" s="15"/>
      <c r="B7" s="24">
        <v>
2021</v>
      </c>
      <c r="C7" s="24">
        <v>
133612</v>
      </c>
      <c r="D7" s="24">
        <v>
46</v>
      </c>
      <c r="E7" s="24">
        <v>
1</v>
      </c>
      <c r="F7" s="24">
        <v>
0</v>
      </c>
      <c r="G7" s="24">
        <v>
1</v>
      </c>
      <c r="H7" s="24" t="s">
        <v>
92</v>
      </c>
      <c r="I7" s="24" t="s">
        <v>
93</v>
      </c>
      <c r="J7" s="24" t="s">
        <v>
94</v>
      </c>
      <c r="K7" s="24" t="s">
        <v>
95</v>
      </c>
      <c r="L7" s="24" t="s">
        <v>
96</v>
      </c>
      <c r="M7" s="24" t="s">
        <v>
97</v>
      </c>
      <c r="N7" s="25" t="s">
        <v>
98</v>
      </c>
      <c r="O7" s="25">
        <v>
58.53</v>
      </c>
      <c r="P7" s="25">
        <v>
99.87</v>
      </c>
      <c r="Q7" s="25">
        <v>
3756</v>
      </c>
      <c r="R7" s="25">
        <v>
7262</v>
      </c>
      <c r="S7" s="25">
        <v>
90.76</v>
      </c>
      <c r="T7" s="25">
        <v>
80.010000000000005</v>
      </c>
      <c r="U7" s="25">
        <v>
7048</v>
      </c>
      <c r="V7" s="25">
        <v>
26.5</v>
      </c>
      <c r="W7" s="25">
        <v>
265.95999999999998</v>
      </c>
      <c r="X7" s="25">
        <v>
104.78</v>
      </c>
      <c r="Y7" s="25">
        <v>
100.73</v>
      </c>
      <c r="Z7" s="25">
        <v>
96.2</v>
      </c>
      <c r="AA7" s="25">
        <v>
95.2</v>
      </c>
      <c r="AB7" s="25">
        <v>
92.67</v>
      </c>
      <c r="AC7" s="25">
        <v>
104.47</v>
      </c>
      <c r="AD7" s="25">
        <v>
103.81</v>
      </c>
      <c r="AE7" s="25">
        <v>
104.35</v>
      </c>
      <c r="AF7" s="25">
        <v>
105.34</v>
      </c>
      <c r="AG7" s="25">
        <v>
105.77</v>
      </c>
      <c r="AH7" s="25">
        <v>
111.39</v>
      </c>
      <c r="AI7" s="25">
        <v>
84.11</v>
      </c>
      <c r="AJ7" s="25">
        <v>
83.53</v>
      </c>
      <c r="AK7" s="25">
        <v>
93.88</v>
      </c>
      <c r="AL7" s="25">
        <v>
107.03</v>
      </c>
      <c r="AM7" s="25">
        <v>
119.41</v>
      </c>
      <c r="AN7" s="25">
        <v>
16.399999999999999</v>
      </c>
      <c r="AO7" s="25">
        <v>
25.66</v>
      </c>
      <c r="AP7" s="25">
        <v>
21.69</v>
      </c>
      <c r="AQ7" s="25">
        <v>
24.04</v>
      </c>
      <c r="AR7" s="25">
        <v>
28.03</v>
      </c>
      <c r="AS7" s="25">
        <v>
1.3</v>
      </c>
      <c r="AT7" s="25">
        <v>
73.64</v>
      </c>
      <c r="AU7" s="25">
        <v>
49.14</v>
      </c>
      <c r="AV7" s="25">
        <v>
51.93</v>
      </c>
      <c r="AW7" s="25">
        <v>
75.23</v>
      </c>
      <c r="AX7" s="25">
        <v>
65.16</v>
      </c>
      <c r="AY7" s="25">
        <v>
293.23</v>
      </c>
      <c r="AZ7" s="25">
        <v>
300.14</v>
      </c>
      <c r="BA7" s="25">
        <v>
301.04000000000002</v>
      </c>
      <c r="BB7" s="25">
        <v>
305.08</v>
      </c>
      <c r="BC7" s="25">
        <v>
305.33999999999997</v>
      </c>
      <c r="BD7" s="25">
        <v>
261.51</v>
      </c>
      <c r="BE7" s="25">
        <v>
688.71</v>
      </c>
      <c r="BF7" s="25">
        <v>
664.66</v>
      </c>
      <c r="BG7" s="25">
        <v>
706.06</v>
      </c>
      <c r="BH7" s="25">
        <v>
799.34</v>
      </c>
      <c r="BI7" s="25">
        <v>
819.24</v>
      </c>
      <c r="BJ7" s="25">
        <v>
542.29999999999995</v>
      </c>
      <c r="BK7" s="25">
        <v>
566.65</v>
      </c>
      <c r="BL7" s="25">
        <v>
551.62</v>
      </c>
      <c r="BM7" s="25">
        <v>
585.59</v>
      </c>
      <c r="BN7" s="25">
        <v>
561.34</v>
      </c>
      <c r="BO7" s="25">
        <v>
265.16000000000003</v>
      </c>
      <c r="BP7" s="25">
        <v>
101.3</v>
      </c>
      <c r="BQ7" s="25">
        <v>
93.82</v>
      </c>
      <c r="BR7" s="25">
        <v>
88.92</v>
      </c>
      <c r="BS7" s="25">
        <v>
87.13</v>
      </c>
      <c r="BT7" s="25">
        <v>
83.14</v>
      </c>
      <c r="BU7" s="25">
        <v>
87.51</v>
      </c>
      <c r="BV7" s="25">
        <v>
84.77</v>
      </c>
      <c r="BW7" s="25">
        <v>
87.11</v>
      </c>
      <c r="BX7" s="25">
        <v>
82.78</v>
      </c>
      <c r="BY7" s="25">
        <v>
84.82</v>
      </c>
      <c r="BZ7" s="25">
        <v>
102.35</v>
      </c>
      <c r="CA7" s="25">
        <v>
262.57</v>
      </c>
      <c r="CB7" s="25">
        <v>
284.08</v>
      </c>
      <c r="CC7" s="25">
        <v>
295.39999999999998</v>
      </c>
      <c r="CD7" s="25">
        <v>
294.85000000000002</v>
      </c>
      <c r="CE7" s="25">
        <v>
313.49</v>
      </c>
      <c r="CF7" s="25">
        <v>
218.42</v>
      </c>
      <c r="CG7" s="25">
        <v>
227.27</v>
      </c>
      <c r="CH7" s="25">
        <v>
223.98</v>
      </c>
      <c r="CI7" s="25">
        <v>
225.09</v>
      </c>
      <c r="CJ7" s="25">
        <v>
224.82</v>
      </c>
      <c r="CK7" s="25">
        <v>
167.74</v>
      </c>
      <c r="CL7" s="25">
        <v>
39.909999999999997</v>
      </c>
      <c r="CM7" s="25">
        <v>
40.340000000000003</v>
      </c>
      <c r="CN7" s="25">
        <v>
39.64</v>
      </c>
      <c r="CO7" s="25">
        <v>
39.32</v>
      </c>
      <c r="CP7" s="25">
        <v>
39.68</v>
      </c>
      <c r="CQ7" s="25">
        <v>
50.24</v>
      </c>
      <c r="CR7" s="25">
        <v>
50.29</v>
      </c>
      <c r="CS7" s="25">
        <v>
49.64</v>
      </c>
      <c r="CT7" s="25">
        <v>
49.38</v>
      </c>
      <c r="CU7" s="25">
        <v>
50.09</v>
      </c>
      <c r="CV7" s="25">
        <v>
60.29</v>
      </c>
      <c r="CW7" s="25">
        <v>
84.81</v>
      </c>
      <c r="CX7" s="25">
        <v>
82.98</v>
      </c>
      <c r="CY7" s="25">
        <v>
81.290000000000006</v>
      </c>
      <c r="CZ7" s="25">
        <v>
79.64</v>
      </c>
      <c r="DA7" s="25">
        <v>
77.790000000000006</v>
      </c>
      <c r="DB7" s="25">
        <v>
78.650000000000006</v>
      </c>
      <c r="DC7" s="25">
        <v>
77.73</v>
      </c>
      <c r="DD7" s="25">
        <v>
78.09</v>
      </c>
      <c r="DE7" s="25">
        <v>
78.010000000000005</v>
      </c>
      <c r="DF7" s="25">
        <v>
77.599999999999994</v>
      </c>
      <c r="DG7" s="25">
        <v>
90.12</v>
      </c>
      <c r="DH7" s="25">
        <v>
53.15</v>
      </c>
      <c r="DI7" s="25">
        <v>
54.92</v>
      </c>
      <c r="DJ7" s="25">
        <v>
55.19</v>
      </c>
      <c r="DK7" s="25">
        <v>
54.33</v>
      </c>
      <c r="DL7" s="25">
        <v>
54.89</v>
      </c>
      <c r="DM7" s="25">
        <v>
45.14</v>
      </c>
      <c r="DN7" s="25">
        <v>
45.85</v>
      </c>
      <c r="DO7" s="25">
        <v>
47.31</v>
      </c>
      <c r="DP7" s="25">
        <v>
47.5</v>
      </c>
      <c r="DQ7" s="25">
        <v>
48.41</v>
      </c>
      <c r="DR7" s="25">
        <v>
50.88</v>
      </c>
      <c r="DS7" s="25">
        <v>
14.95</v>
      </c>
      <c r="DT7" s="25">
        <v>
17.77</v>
      </c>
      <c r="DU7" s="25">
        <v>
20.83</v>
      </c>
      <c r="DV7" s="25">
        <v>
22.09</v>
      </c>
      <c r="DW7" s="25">
        <v>
24.42</v>
      </c>
      <c r="DX7" s="25">
        <v>
13.58</v>
      </c>
      <c r="DY7" s="25">
        <v>
14.13</v>
      </c>
      <c r="DZ7" s="25">
        <v>
16.77</v>
      </c>
      <c r="EA7" s="25">
        <v>
17.399999999999999</v>
      </c>
      <c r="EB7" s="25">
        <v>
18.64</v>
      </c>
      <c r="EC7" s="25">
        <v>
22.3</v>
      </c>
      <c r="ED7" s="25">
        <v>
0.25</v>
      </c>
      <c r="EE7" s="25">
        <v>
0.17</v>
      </c>
      <c r="EF7" s="25">
        <v>
0.36</v>
      </c>
      <c r="EG7" s="25">
        <v>
1.81</v>
      </c>
      <c r="EH7" s="25">
        <v>
1.28</v>
      </c>
      <c r="EI7" s="25">
        <v>
0.44</v>
      </c>
      <c r="EJ7" s="25">
        <v>
0.52</v>
      </c>
      <c r="EK7" s="25">
        <v>
0.47</v>
      </c>
      <c r="EL7" s="25">
        <v>
0.4</v>
      </c>
      <c r="EM7" s="25">
        <v>
0.36</v>
      </c>
      <c r="EN7" s="25">
        <v>
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
99</v>
      </c>
      <c r="C9" s="28" t="s">
        <v>
100</v>
      </c>
      <c r="D9" s="28" t="s">
        <v>
101</v>
      </c>
      <c r="E9" s="28" t="s">
        <v>
102</v>
      </c>
      <c r="F9" s="28" t="s">
        <v>
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
44</v>
      </c>
      <c r="B10" s="29">
        <f>
DATEVALUE($B7+12-B11&amp;"/1/"&amp;B12)</f>
        <v>
47119</v>
      </c>
      <c r="C10" s="29">
        <f>
DATEVALUE($B7+12-C11&amp;"/1/"&amp;C12)</f>
        <v>
47484</v>
      </c>
      <c r="D10" s="30">
        <f>
DATEVALUE($B7+12-D11&amp;"/1/"&amp;D12)</f>
        <v>
47849</v>
      </c>
      <c r="E10" s="30">
        <f>
DATEVALUE($B7+12-E11&amp;"/1/"&amp;E12)</f>
        <v>
48215</v>
      </c>
      <c r="F10" s="30">
        <f>
DATEVALUE($B7+12-F11&amp;"/1/"&amp;F12)</f>
        <v>
48582</v>
      </c>
    </row>
    <row r="11" spans="1:144" x14ac:dyDescent="0.2">
      <c r="B11">
        <v>
4</v>
      </c>
      <c r="C11">
        <v>
3</v>
      </c>
      <c r="D11">
        <v>
2</v>
      </c>
      <c r="E11">
        <v>
1</v>
      </c>
      <c r="F11">
        <v>
0</v>
      </c>
      <c r="G11" t="s">
        <v>
104</v>
      </c>
    </row>
    <row r="12" spans="1:144" x14ac:dyDescent="0.2">
      <c r="B12">
        <v>
1</v>
      </c>
      <c r="C12">
        <v>
1</v>
      </c>
      <c r="D12">
        <v>
1</v>
      </c>
      <c r="E12">
        <v>
2</v>
      </c>
      <c r="F12">
        <v>
3</v>
      </c>
      <c r="G12" t="s">
        <v>
105</v>
      </c>
    </row>
    <row r="13" spans="1:144" x14ac:dyDescent="0.2">
      <c r="B13" t="s">
        <v>
106</v>
      </c>
      <c r="C13" t="s">
        <v>
107</v>
      </c>
      <c r="D13" t="s">
        <v>
108</v>
      </c>
      <c r="E13" t="s">
        <v>
108</v>
      </c>
      <c r="F13" t="s">
        <v>
109</v>
      </c>
      <c r="G13" t="s">
        <v>
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2023-01-11T07:12:42Z</cp:lastPrinted>
  <dcterms:created xsi:type="dcterms:W3CDTF">2022-12-01T00:56:42Z</dcterms:created>
  <dcterms:modified xsi:type="dcterms:W3CDTF">2023-02-13T09:01:51Z</dcterms:modified>
  <cp:category/>
</cp:coreProperties>
</file>