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6024984\Desktop\下水道\"/>
    </mc:Choice>
  </mc:AlternateContent>
  <workbookProtection workbookAlgorithmName="SHA-512" workbookHashValue="N3Nvvj7wQIRmCrJpZ3nUIPqX6NA2eoCOL40DPRTAoHXwuEePXzm0JWRAsQ4e6mrI10L93uzBKM9fxeyZX5+NVw==" workbookSaltValue="jjn0SUwIevvZFFKyYeUzJ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Q6" i="5"/>
  <c r="P6" i="5"/>
  <c r="P10" i="4" s="1"/>
  <c r="O6" i="5"/>
  <c r="I10" i="4" s="1"/>
  <c r="N6" i="5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L10" i="4"/>
  <c r="AD10" i="4"/>
  <c r="W10" i="4"/>
  <c r="B10" i="4"/>
  <c r="AL8" i="4"/>
  <c r="I8" i="4"/>
</calcChain>
</file>

<file path=xl/sharedStrings.xml><?xml version="1.0" encoding="utf-8"?>
<sst xmlns="http://schemas.openxmlformats.org/spreadsheetml/2006/main" count="247" uniqueCount="119">
  <si>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</si>
  <si>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</si>
  <si>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</si>
  <si>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</si>
  <si>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</si>
  <si>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</si>
  <si>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</si>
  <si>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</si>
  <si>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</si>
  <si>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</si>
  <si>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</si>
  <si>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</si>
  <si>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</si>
  <si>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</si>
  <si>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</si>
  <si>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</si>
  <si>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</si>
  <si>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</si>
  <si>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</si>
  <si>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</si>
  <si>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</si>
  <si>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</si>
  <si>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</si>
  <si>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</si>
  <si>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</si>
  <si>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</si>
  <si>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</si>
  <si>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</si>
  <si>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</si>
  <si>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</si>
  <si>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</si>
  <si>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</si>
  <si>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</si>
  <si>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</si>
  <si>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</si>
  <si>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</si>
  <si>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</si>
  <si>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</si>
  <si>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</si>
  <si>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</si>
  <si>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</si>
  <si>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</si>
  <si>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</si>
  <si>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</si>
  <si>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</si>
  <si>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</si>
  <si>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</si>
  <si>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</si>
  <si>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</si>
  <si>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</si>
  <si>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</si>
  <si>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</si>
  <si>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</si>
  <si>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</si>
  <si>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</si>
  <si>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</si>
  <si>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</si>
  <si>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</si>
  <si>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</si>
  <si>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</si>
  <si>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</si>
  <si>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</si>
  <si>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</si>
  <si>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</si>
  <si>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</si>
  <si>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</si>
  <si>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</si>
  <si>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</si>
  <si>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</si>
  <si>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</si>
  <si>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</si>
  <si>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</si>
  <si>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</si>
  <si>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</si>
  <si>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</si>
  <si>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</si>
  <si>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</si>
  <si>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</si>
  <si>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</si>
  <si>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</si>
  <si>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</si>
  <si>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</si>
  <si>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</si>
  <si>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</si>
  <si>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</si>
  <si>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</si>
  <si>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</si>
  <si>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</si>
  <si>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</si>
  <si>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</si>
  <si>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</si>
  <si>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</si>
  <si>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</si>
  <si>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</si>
  <si>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</si>
  <si>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</si>
  <si>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</si>
  <si>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</si>
  <si>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東京都　青梅市</t>
  </si>
  <si>
    <t>法非適用</t>
  </si>
  <si>
    <t>下水道事業</t>
  </si>
  <si>
    <t>特定地域生活排水処理</t>
  </si>
  <si>
    <t>K3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</si>
  <si>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</si>
  <si>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</si>
  <si>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</si>
  <si>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</si>
  <si>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</si>
  <si>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</si>
  <si>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</si>
  <si>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</si>
  <si>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</si>
  <si>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</si>
  <si>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</si>
  <si>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</si>
  <si>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</si>
  <si>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 青梅市では、市民の生活環境の向上と河川の水質保全を図る上から、全域水洗化を進めるため、公共下水道が布設できない区域について、平成27年度から公設浄化槽事業を開始しました。
　くみ取り便所等を市設の合併処理浄化槽に切替える設置事業と、既設の私設合併処理浄化槽を市が譲り受ける譲渡事業があり、市が維持管理等を行うことで、使用料の負担を求めるものです。
　令和5年度までに整備対象全世帯の公設化を目指し、対象区域に居住する方に御理解いただけるよう、普及に努めていきます。
　⑤経費回収率や⑥汚水処理原価などを見てわかるとおり、現時点で経営の健全性を示すことは難しいですが、事業の進捗に合わせ、将来負担等の分析を行い、使用者に適正な負担を求めていきます。</t>
    <rPh sb="176" eb="178">
      <t>レイワ</t>
    </rPh>
    <phoneticPr fontId="4"/>
  </si>
  <si>
    <t>　私設合併処理浄化槽を譲り受けたものの中には、設置後相当年数が経過したものも含まれ、適切な維持管理が求められています。
　経年使用した浄化槽の機能を停止させることなく、安心して利用いただけるよう、効率的な管理に努めていきます。</t>
    <phoneticPr fontId="4"/>
  </si>
  <si>
    <t>　公設浄化槽事業だけで、採算を求めて行くことは極めて困難であると分析しています。
　当分は、事業計画に沿った公設化の推進に努めていきますが、使用者が一定数達した時点で、事業全体の検証を行い、健全な事業運営を目指していきます。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</si>
</sst>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E-4F30-B060-AA7E8A55E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067936"/>
        <c:axId val="299063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BE-4F30-B060-AA7E8A55E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067936"/>
        <c:axId val="299063064"/>
      </c:lineChart>
      <c:dateAx>
        <c:axId val="372067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99063064"/>
        <c:crosses val="autoZero"/>
        <c:auto val="1"/>
        <c:lblOffset val="100"/>
        <c:baseTimeUnit val="years"/>
      </c:dateAx>
      <c:valAx>
        <c:axId val="299063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2067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98.59</c:v>
                </c:pt>
                <c:pt idx="3">
                  <c:v>111.61</c:v>
                </c:pt>
                <c:pt idx="4">
                  <c:v>97.14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B-489E-BFC7-8DCEBAD31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063456"/>
        <c:axId val="371881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AB-489E-BFC7-8DCEBAD31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063456"/>
        <c:axId val="371881960"/>
      </c:lineChart>
      <c:dateAx>
        <c:axId val="29906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1881960"/>
        <c:crosses val="autoZero"/>
        <c:auto val="1"/>
        <c:lblOffset val="100"/>
        <c:baseTimeUnit val="years"/>
      </c:dateAx>
      <c:valAx>
        <c:axId val="371881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06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A-45BB-B190-23B73174D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884312"/>
        <c:axId val="371885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EA-45BB-B190-23B73174D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884312"/>
        <c:axId val="371885880"/>
      </c:lineChart>
      <c:dateAx>
        <c:axId val="3718843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1885880"/>
        <c:crosses val="autoZero"/>
        <c:auto val="1"/>
        <c:lblOffset val="100"/>
        <c:baseTimeUnit val="years"/>
      </c:dateAx>
      <c:valAx>
        <c:axId val="371885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1884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2-43FF-B1EA-1BBA009F6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884704"/>
        <c:axId val="371885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32-43FF-B1EA-1BBA009F6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884704"/>
        <c:axId val="371885488"/>
      </c:lineChart>
      <c:dateAx>
        <c:axId val="371884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1885488"/>
        <c:crosses val="autoZero"/>
        <c:auto val="1"/>
        <c:lblOffset val="100"/>
        <c:baseTimeUnit val="years"/>
      </c:dateAx>
      <c:valAx>
        <c:axId val="371885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1884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5-4109-A36E-CA793AE41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886272"/>
        <c:axId val="37188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5-4109-A36E-CA793AE41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886272"/>
        <c:axId val="371887056"/>
      </c:lineChart>
      <c:dateAx>
        <c:axId val="3718862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1887056"/>
        <c:crosses val="autoZero"/>
        <c:auto val="1"/>
        <c:lblOffset val="100"/>
        <c:baseTimeUnit val="years"/>
      </c:dateAx>
      <c:valAx>
        <c:axId val="37188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1886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F-4919-B905-A915F2906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883920"/>
        <c:axId val="372228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CF-4919-B905-A915F2906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883920"/>
        <c:axId val="372228576"/>
      </c:lineChart>
      <c:dateAx>
        <c:axId val="371883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2228576"/>
        <c:crosses val="autoZero"/>
        <c:auto val="1"/>
        <c:lblOffset val="100"/>
        <c:baseTimeUnit val="years"/>
      </c:dateAx>
      <c:valAx>
        <c:axId val="372228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1883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1293.75</c:v>
                </c:pt>
                <c:pt idx="1">
                  <c:v>612.35</c:v>
                </c:pt>
                <c:pt idx="2">
                  <c:v>740.74</c:v>
                </c:pt>
                <c:pt idx="3">
                  <c:v>702.36</c:v>
                </c:pt>
                <c:pt idx="4">
                  <c:v>808.21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E-4000-975C-E63E4CFA6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223480"/>
        <c:axId val="372222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392.19</c:v>
                </c:pt>
                <c:pt idx="1">
                  <c:v>413.5</c:v>
                </c:pt>
                <c:pt idx="2">
                  <c:v>407.42</c:v>
                </c:pt>
                <c:pt idx="3">
                  <c:v>386.46</c:v>
                </c:pt>
                <c:pt idx="4">
                  <c:v>421.25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9E-4000-975C-E63E4CFA6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223480"/>
        <c:axId val="372222696"/>
      </c:lineChart>
      <c:dateAx>
        <c:axId val="3722234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2222696"/>
        <c:crosses val="autoZero"/>
        <c:auto val="1"/>
        <c:lblOffset val="100"/>
        <c:baseTimeUnit val="years"/>
      </c:dateAx>
      <c:valAx>
        <c:axId val="372222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2223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21.49</c:v>
                </c:pt>
                <c:pt idx="1">
                  <c:v>51.98</c:v>
                </c:pt>
                <c:pt idx="2">
                  <c:v>56.45</c:v>
                </c:pt>
                <c:pt idx="3">
                  <c:v>46.41</c:v>
                </c:pt>
                <c:pt idx="4">
                  <c:v>46.24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A-404A-8D9D-D2163BE36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224264"/>
        <c:axId val="372225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57.03</c:v>
                </c:pt>
                <c:pt idx="1">
                  <c:v>55.84</c:v>
                </c:pt>
                <c:pt idx="2">
                  <c:v>57.08</c:v>
                </c:pt>
                <c:pt idx="3">
                  <c:v>55.85</c:v>
                </c:pt>
                <c:pt idx="4">
                  <c:v>53.23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BA-404A-8D9D-D2163BE36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224264"/>
        <c:axId val="372225048"/>
      </c:lineChart>
      <c:dateAx>
        <c:axId val="372224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2225048"/>
        <c:crosses val="autoZero"/>
        <c:auto val="1"/>
        <c:lblOffset val="100"/>
        <c:baseTimeUnit val="years"/>
      </c:dateAx>
      <c:valAx>
        <c:axId val="372225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2224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519.54999999999995</c:v>
                </c:pt>
                <c:pt idx="1">
                  <c:v>221.5</c:v>
                </c:pt>
                <c:pt idx="2">
                  <c:v>202.94</c:v>
                </c:pt>
                <c:pt idx="3">
                  <c:v>245.63</c:v>
                </c:pt>
                <c:pt idx="4">
                  <c:v>247.54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F-4CE6-8C7F-D0AFFFDF8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223872"/>
        <c:axId val="372222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283.73</c:v>
                </c:pt>
                <c:pt idx="1">
                  <c:v>287.57</c:v>
                </c:pt>
                <c:pt idx="2">
                  <c:v>286.86</c:v>
                </c:pt>
                <c:pt idx="3">
                  <c:v>287.91000000000003</c:v>
                </c:pt>
                <c:pt idx="4">
                  <c:v>283.3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F-4CE6-8C7F-D0AFFFDF8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223872"/>
        <c:axId val="372222304"/>
      </c:lineChart>
      <c:dateAx>
        <c:axId val="3722238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2222304"/>
        <c:crosses val="autoZero"/>
        <c:auto val="1"/>
        <c:lblOffset val="100"/>
        <c:baseTimeUnit val="years"/>
      </c:dateAx>
      <c:valAx>
        <c:axId val="372222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2223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1.06</c:v>
                </c:pt>
                <c:pt idx="1">
                  <c:v>54.19</c:v>
                </c:pt>
                <c:pt idx="2">
                  <c:v>47.46</c:v>
                </c:pt>
                <c:pt idx="3">
                  <c:v>48.38</c:v>
                </c:pt>
                <c:pt idx="4">
                  <c:v>40.06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5-458C-B331-75FD2869E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226224"/>
        <c:axId val="372224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58.25</c:v>
                </c:pt>
                <c:pt idx="1">
                  <c:v>61.55</c:v>
                </c:pt>
                <c:pt idx="2">
                  <c:v>57.22</c:v>
                </c:pt>
                <c:pt idx="3">
                  <c:v>54.93</c:v>
                </c:pt>
                <c:pt idx="4">
                  <c:v>55.96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75-458C-B331-75FD2869E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226224"/>
        <c:axId val="372224656"/>
      </c:lineChart>
      <c:dateAx>
        <c:axId val="3722262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2224656"/>
        <c:crosses val="autoZero"/>
        <c:auto val="1"/>
        <c:lblOffset val="100"/>
        <c:baseTimeUnit val="years"/>
      </c:dateAx>
      <c:valAx>
        <c:axId val="372224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2226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93.33</c:v>
                </c:pt>
                <c:pt idx="2">
                  <c:v>96.98</c:v>
                </c:pt>
                <c:pt idx="3">
                  <c:v>97.34</c:v>
                </c:pt>
                <c:pt idx="4">
                  <c:v>98.81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3-42A2-A85B-6289803B0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227008"/>
        <c:axId val="371882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68.150000000000006</c:v>
                </c:pt>
                <c:pt idx="1">
                  <c:v>67.489999999999995</c:v>
                </c:pt>
                <c:pt idx="2">
                  <c:v>67.290000000000006</c:v>
                </c:pt>
                <c:pt idx="3">
                  <c:v>65.569999999999993</c:v>
                </c:pt>
                <c:pt idx="4">
                  <c:v>60.12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33-42A2-A85B-6289803B0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227008"/>
        <c:axId val="371882744"/>
      </c:lineChart>
      <c:dateAx>
        <c:axId val="3722270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1882744"/>
        <c:crosses val="autoZero"/>
        <c:auto val="1"/>
        <c:lblOffset val="100"/>
        <c:baseTimeUnit val="years"/>
      </c:dateAx>
      <c:valAx>
        <c:axId val="371882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2227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【272.98】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
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
データ!H6</f>
        <v>
東京都　青梅市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
1</v>
      </c>
      <c r="C7" s="45"/>
      <c r="D7" s="45"/>
      <c r="E7" s="45"/>
      <c r="F7" s="45"/>
      <c r="G7" s="45"/>
      <c r="H7" s="45"/>
      <c r="I7" s="45" t="s">
        <v>
2</v>
      </c>
      <c r="J7" s="45"/>
      <c r="K7" s="45"/>
      <c r="L7" s="45"/>
      <c r="M7" s="45"/>
      <c r="N7" s="45"/>
      <c r="O7" s="45"/>
      <c r="P7" s="45" t="s">
        <v>
3</v>
      </c>
      <c r="Q7" s="45"/>
      <c r="R7" s="45"/>
      <c r="S7" s="45"/>
      <c r="T7" s="45"/>
      <c r="U7" s="45"/>
      <c r="V7" s="45"/>
      <c r="W7" s="45" t="s">
        <v>
4</v>
      </c>
      <c r="X7" s="45"/>
      <c r="Y7" s="45"/>
      <c r="Z7" s="45"/>
      <c r="AA7" s="45"/>
      <c r="AB7" s="45"/>
      <c r="AC7" s="45"/>
      <c r="AD7" s="45" t="s">
        <v>
5</v>
      </c>
      <c r="AE7" s="45"/>
      <c r="AF7" s="45"/>
      <c r="AG7" s="45"/>
      <c r="AH7" s="45"/>
      <c r="AI7" s="45"/>
      <c r="AJ7" s="45"/>
      <c r="AK7" s="3"/>
      <c r="AL7" s="45" t="s">
        <v>
6</v>
      </c>
      <c r="AM7" s="45"/>
      <c r="AN7" s="45"/>
      <c r="AO7" s="45"/>
      <c r="AP7" s="45"/>
      <c r="AQ7" s="45"/>
      <c r="AR7" s="45"/>
      <c r="AS7" s="45"/>
      <c r="AT7" s="45" t="s">
        <v>
7</v>
      </c>
      <c r="AU7" s="45"/>
      <c r="AV7" s="45"/>
      <c r="AW7" s="45"/>
      <c r="AX7" s="45"/>
      <c r="AY7" s="45"/>
      <c r="AZ7" s="45"/>
      <c r="BA7" s="45"/>
      <c r="BB7" s="45" t="s">
        <v>
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
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
データ!I6</f>
        <v>
法非適用</v>
      </c>
      <c r="C8" s="49"/>
      <c r="D8" s="49"/>
      <c r="E8" s="49"/>
      <c r="F8" s="49"/>
      <c r="G8" s="49"/>
      <c r="H8" s="49"/>
      <c r="I8" s="49" t="str">
        <f>
データ!J6</f>
        <v>
下水道事業</v>
      </c>
      <c r="J8" s="49"/>
      <c r="K8" s="49"/>
      <c r="L8" s="49"/>
      <c r="M8" s="49"/>
      <c r="N8" s="49"/>
      <c r="O8" s="49"/>
      <c r="P8" s="49" t="str">
        <f>
データ!K6</f>
        <v>
特定地域生活排水処理</v>
      </c>
      <c r="Q8" s="49"/>
      <c r="R8" s="49"/>
      <c r="S8" s="49"/>
      <c r="T8" s="49"/>
      <c r="U8" s="49"/>
      <c r="V8" s="49"/>
      <c r="W8" s="49" t="str">
        <f>
データ!L6</f>
        <v>
K3</v>
      </c>
      <c r="X8" s="49"/>
      <c r="Y8" s="49"/>
      <c r="Z8" s="49"/>
      <c r="AA8" s="49"/>
      <c r="AB8" s="49"/>
      <c r="AC8" s="49"/>
      <c r="AD8" s="50" t="str">
        <f>
データ!$M$6</f>
        <v>
非設置</v>
      </c>
      <c r="AE8" s="50"/>
      <c r="AF8" s="50"/>
      <c r="AG8" s="50"/>
      <c r="AH8" s="50"/>
      <c r="AI8" s="50"/>
      <c r="AJ8" s="50"/>
      <c r="AK8" s="3"/>
      <c r="AL8" s="51">
        <f>
データ!S6</f>
        <v>
133032</v>
      </c>
      <c r="AM8" s="51"/>
      <c r="AN8" s="51"/>
      <c r="AO8" s="51"/>
      <c r="AP8" s="51"/>
      <c r="AQ8" s="51"/>
      <c r="AR8" s="51"/>
      <c r="AS8" s="51"/>
      <c r="AT8" s="46">
        <f>
データ!T6</f>
        <v>
103.31</v>
      </c>
      <c r="AU8" s="46"/>
      <c r="AV8" s="46"/>
      <c r="AW8" s="46"/>
      <c r="AX8" s="46"/>
      <c r="AY8" s="46"/>
      <c r="AZ8" s="46"/>
      <c r="BA8" s="46"/>
      <c r="BB8" s="46">
        <f>
データ!U6</f>
        <v>
1287.7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
10</v>
      </c>
      <c r="BM8" s="48"/>
      <c r="BN8" s="7" t="s">
        <v>
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
12</v>
      </c>
      <c r="C9" s="45"/>
      <c r="D9" s="45"/>
      <c r="E9" s="45"/>
      <c r="F9" s="45"/>
      <c r="G9" s="45"/>
      <c r="H9" s="45"/>
      <c r="I9" s="45" t="s">
        <v>
13</v>
      </c>
      <c r="J9" s="45"/>
      <c r="K9" s="45"/>
      <c r="L9" s="45"/>
      <c r="M9" s="45"/>
      <c r="N9" s="45"/>
      <c r="O9" s="45"/>
      <c r="P9" s="45" t="s">
        <v>
14</v>
      </c>
      <c r="Q9" s="45"/>
      <c r="R9" s="45"/>
      <c r="S9" s="45"/>
      <c r="T9" s="45"/>
      <c r="U9" s="45"/>
      <c r="V9" s="45"/>
      <c r="W9" s="45" t="s">
        <v>
15</v>
      </c>
      <c r="X9" s="45"/>
      <c r="Y9" s="45"/>
      <c r="Z9" s="45"/>
      <c r="AA9" s="45"/>
      <c r="AB9" s="45"/>
      <c r="AC9" s="45"/>
      <c r="AD9" s="45" t="s">
        <v>
16</v>
      </c>
      <c r="AE9" s="45"/>
      <c r="AF9" s="45"/>
      <c r="AG9" s="45"/>
      <c r="AH9" s="45"/>
      <c r="AI9" s="45"/>
      <c r="AJ9" s="45"/>
      <c r="AK9" s="3"/>
      <c r="AL9" s="45" t="s">
        <v>
17</v>
      </c>
      <c r="AM9" s="45"/>
      <c r="AN9" s="45"/>
      <c r="AO9" s="45"/>
      <c r="AP9" s="45"/>
      <c r="AQ9" s="45"/>
      <c r="AR9" s="45"/>
      <c r="AS9" s="45"/>
      <c r="AT9" s="45" t="s">
        <v>
18</v>
      </c>
      <c r="AU9" s="45"/>
      <c r="AV9" s="45"/>
      <c r="AW9" s="45"/>
      <c r="AX9" s="45"/>
      <c r="AY9" s="45"/>
      <c r="AZ9" s="45"/>
      <c r="BA9" s="45"/>
      <c r="BB9" s="45" t="s">
        <v>
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
20</v>
      </c>
      <c r="BM9" s="53"/>
      <c r="BN9" s="10" t="s">
        <v>
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
データ!N6</f>
        <v>
-</v>
      </c>
      <c r="C10" s="46"/>
      <c r="D10" s="46"/>
      <c r="E10" s="46"/>
      <c r="F10" s="46"/>
      <c r="G10" s="46"/>
      <c r="H10" s="46"/>
      <c r="I10" s="46" t="str">
        <f>
データ!O6</f>
        <v>
該当数値なし</v>
      </c>
      <c r="J10" s="46"/>
      <c r="K10" s="46"/>
      <c r="L10" s="46"/>
      <c r="M10" s="46"/>
      <c r="N10" s="46"/>
      <c r="O10" s="46"/>
      <c r="P10" s="46">
        <f>
データ!P6</f>
        <v>
0.51</v>
      </c>
      <c r="Q10" s="46"/>
      <c r="R10" s="46"/>
      <c r="S10" s="46"/>
      <c r="T10" s="46"/>
      <c r="U10" s="46"/>
      <c r="V10" s="46"/>
      <c r="W10" s="46">
        <f>
データ!Q6</f>
        <v>
100</v>
      </c>
      <c r="X10" s="46"/>
      <c r="Y10" s="46"/>
      <c r="Z10" s="46"/>
      <c r="AA10" s="46"/>
      <c r="AB10" s="46"/>
      <c r="AC10" s="46"/>
      <c r="AD10" s="51">
        <f>
データ!R6</f>
        <v>
2126</v>
      </c>
      <c r="AE10" s="51"/>
      <c r="AF10" s="51"/>
      <c r="AG10" s="51"/>
      <c r="AH10" s="51"/>
      <c r="AI10" s="51"/>
      <c r="AJ10" s="51"/>
      <c r="AK10" s="2"/>
      <c r="AL10" s="51">
        <f>
データ!V6</f>
        <v>
670</v>
      </c>
      <c r="AM10" s="51"/>
      <c r="AN10" s="51"/>
      <c r="AO10" s="51"/>
      <c r="AP10" s="51"/>
      <c r="AQ10" s="51"/>
      <c r="AR10" s="51"/>
      <c r="AS10" s="51"/>
      <c r="AT10" s="46">
        <f>
データ!W6</f>
        <v>
0.11</v>
      </c>
      <c r="AU10" s="46"/>
      <c r="AV10" s="46"/>
      <c r="AW10" s="46"/>
      <c r="AX10" s="46"/>
      <c r="AY10" s="46"/>
      <c r="AZ10" s="46"/>
      <c r="BA10" s="46"/>
      <c r="BB10" s="46">
        <f>
データ!X6</f>
        <v>
6090.91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
22</v>
      </c>
      <c r="BM10" s="70"/>
      <c r="BN10" s="13" t="s">
        <v>
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
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
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
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
116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
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
117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
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
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
118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
30</v>
      </c>
    </row>
    <row r="84" spans="1:78" x14ac:dyDescent="0.15">
      <c r="C84" s="2"/>
    </row>
    <row r="85" spans="1:78" hidden="1" x14ac:dyDescent="0.15">
      <c r="B85" s="26" t="s">
        <v>
31</v>
      </c>
      <c r="C85" s="26"/>
      <c r="D85" s="26"/>
      <c r="E85" s="26" t="s">
        <v>
32</v>
      </c>
      <c r="F85" s="26" t="s">
        <v>
33</v>
      </c>
      <c r="G85" s="26" t="s">
        <v>
34</v>
      </c>
      <c r="H85" s="26" t="s">
        <v>
35</v>
      </c>
      <c r="I85" s="26" t="s">
        <v>
36</v>
      </c>
      <c r="J85" s="26" t="s">
        <v>
37</v>
      </c>
      <c r="K85" s="26" t="s">
        <v>
38</v>
      </c>
      <c r="L85" s="26" t="s">
        <v>
39</v>
      </c>
      <c r="M85" s="26" t="s">
        <v>
40</v>
      </c>
      <c r="N85" s="26" t="s">
        <v>
41</v>
      </c>
      <c r="O85" s="26" t="s">
        <v>
42</v>
      </c>
    </row>
    <row r="86" spans="1:78" hidden="1" x14ac:dyDescent="0.15">
      <c r="B86" s="26"/>
      <c r="C86" s="26"/>
      <c r="D86" s="26"/>
      <c r="E86" s="26" t="str">
        <f>
データ!AI6</f>
        <v/>
      </c>
      <c r="F86" s="26" t="s">
        <v>
43</v>
      </c>
      <c r="G86" s="26" t="s">
        <v>
43</v>
      </c>
      <c r="H86" s="26" t="str">
        <f>
データ!BP6</f>
        <v>
【307.23】</v>
      </c>
      <c r="I86" s="26" t="str">
        <f>
データ!CA6</f>
        <v>
【59.98】</v>
      </c>
      <c r="J86" s="26" t="str">
        <f>
データ!CL6</f>
        <v>
【272.98】</v>
      </c>
      <c r="K86" s="26" t="str">
        <f>
データ!CW6</f>
        <v>
【58.71】</v>
      </c>
      <c r="L86" s="26" t="str">
        <f>
データ!DH6</f>
        <v>
【79.51】</v>
      </c>
      <c r="M86" s="26" t="s">
        <v>
44</v>
      </c>
      <c r="N86" s="26" t="s">
        <v>
44</v>
      </c>
      <c r="O86" s="26" t="str">
        <f>
データ!EO6</f>
        <v>
【-】</v>
      </c>
    </row>
  </sheetData>
  <sheetProtection algorithmName="SHA-512" hashValue="Z3hBeyR1mXRBCZ22o5a3w9iu5r0HsHXPjIgYJPiGaiV5rrlQigK47ppXjM9IpvHhGjm9RPDreZ6UE0q02IqSig==" saltValue="Ofqheo6X1qLkKR4W+BxKu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
45</v>
      </c>
      <c r="Y1" s="27">
        <v>
1</v>
      </c>
      <c r="Z1" s="27">
        <v>
1</v>
      </c>
      <c r="AA1" s="27">
        <v>
1</v>
      </c>
      <c r="AB1" s="27">
        <v>
1</v>
      </c>
      <c r="AC1" s="27">
        <v>
1</v>
      </c>
      <c r="AD1" s="27">
        <v>
1</v>
      </c>
      <c r="AE1" s="27">
        <v>
1</v>
      </c>
      <c r="AF1" s="27">
        <v>
1</v>
      </c>
      <c r="AG1" s="27">
        <v>
1</v>
      </c>
      <c r="AH1" s="27">
        <v>
1</v>
      </c>
      <c r="AI1" s="27"/>
      <c r="AJ1" s="27">
        <v>
1</v>
      </c>
      <c r="AK1" s="27">
        <v>
1</v>
      </c>
      <c r="AL1" s="27">
        <v>
1</v>
      </c>
      <c r="AM1" s="27">
        <v>
1</v>
      </c>
      <c r="AN1" s="27">
        <v>
1</v>
      </c>
      <c r="AO1" s="27">
        <v>
1</v>
      </c>
      <c r="AP1" s="27">
        <v>
1</v>
      </c>
      <c r="AQ1" s="27">
        <v>
1</v>
      </c>
      <c r="AR1" s="27">
        <v>
1</v>
      </c>
      <c r="AS1" s="27">
        <v>
1</v>
      </c>
      <c r="AT1" s="27"/>
      <c r="AU1" s="27">
        <v>
1</v>
      </c>
      <c r="AV1" s="27">
        <v>
1</v>
      </c>
      <c r="AW1" s="27">
        <v>
1</v>
      </c>
      <c r="AX1" s="27">
        <v>
1</v>
      </c>
      <c r="AY1" s="27">
        <v>
1</v>
      </c>
      <c r="AZ1" s="27">
        <v>
1</v>
      </c>
      <c r="BA1" s="27">
        <v>
1</v>
      </c>
      <c r="BB1" s="27">
        <v>
1</v>
      </c>
      <c r="BC1" s="27">
        <v>
1</v>
      </c>
      <c r="BD1" s="27">
        <v>
1</v>
      </c>
      <c r="BE1" s="27"/>
      <c r="BF1" s="27">
        <v>
1</v>
      </c>
      <c r="BG1" s="27">
        <v>
1</v>
      </c>
      <c r="BH1" s="27">
        <v>
1</v>
      </c>
      <c r="BI1" s="27">
        <v>
1</v>
      </c>
      <c r="BJ1" s="27">
        <v>
1</v>
      </c>
      <c r="BK1" s="27">
        <v>
1</v>
      </c>
      <c r="BL1" s="27">
        <v>
1</v>
      </c>
      <c r="BM1" s="27">
        <v>
1</v>
      </c>
      <c r="BN1" s="27">
        <v>
1</v>
      </c>
      <c r="BO1" s="27">
        <v>
1</v>
      </c>
      <c r="BP1" s="27"/>
      <c r="BQ1" s="27">
        <v>
1</v>
      </c>
      <c r="BR1" s="27">
        <v>
1</v>
      </c>
      <c r="BS1" s="27">
        <v>
1</v>
      </c>
      <c r="BT1" s="27">
        <v>
1</v>
      </c>
      <c r="BU1" s="27">
        <v>
1</v>
      </c>
      <c r="BV1" s="27">
        <v>
1</v>
      </c>
      <c r="BW1" s="27">
        <v>
1</v>
      </c>
      <c r="BX1" s="27">
        <v>
1</v>
      </c>
      <c r="BY1" s="27">
        <v>
1</v>
      </c>
      <c r="BZ1" s="27">
        <v>
1</v>
      </c>
      <c r="CA1" s="27"/>
      <c r="CB1" s="27">
        <v>
1</v>
      </c>
      <c r="CC1" s="27">
        <v>
1</v>
      </c>
      <c r="CD1" s="27">
        <v>
1</v>
      </c>
      <c r="CE1" s="27">
        <v>
1</v>
      </c>
      <c r="CF1" s="27">
        <v>
1</v>
      </c>
      <c r="CG1" s="27">
        <v>
1</v>
      </c>
      <c r="CH1" s="27">
        <v>
1</v>
      </c>
      <c r="CI1" s="27">
        <v>
1</v>
      </c>
      <c r="CJ1" s="27">
        <v>
1</v>
      </c>
      <c r="CK1" s="27">
        <v>
1</v>
      </c>
      <c r="CL1" s="27"/>
      <c r="CM1" s="27">
        <v>
1</v>
      </c>
      <c r="CN1" s="27">
        <v>
1</v>
      </c>
      <c r="CO1" s="27">
        <v>
1</v>
      </c>
      <c r="CP1" s="27">
        <v>
1</v>
      </c>
      <c r="CQ1" s="27">
        <v>
1</v>
      </c>
      <c r="CR1" s="27">
        <v>
1</v>
      </c>
      <c r="CS1" s="27">
        <v>
1</v>
      </c>
      <c r="CT1" s="27">
        <v>
1</v>
      </c>
      <c r="CU1" s="27">
        <v>
1</v>
      </c>
      <c r="CV1" s="27">
        <v>
1</v>
      </c>
      <c r="CW1" s="27"/>
      <c r="CX1" s="27">
        <v>
1</v>
      </c>
      <c r="CY1" s="27">
        <v>
1</v>
      </c>
      <c r="CZ1" s="27">
        <v>
1</v>
      </c>
      <c r="DA1" s="27">
        <v>
1</v>
      </c>
      <c r="DB1" s="27">
        <v>
1</v>
      </c>
      <c r="DC1" s="27">
        <v>
1</v>
      </c>
      <c r="DD1" s="27">
        <v>
1</v>
      </c>
      <c r="DE1" s="27">
        <v>
1</v>
      </c>
      <c r="DF1" s="27">
        <v>
1</v>
      </c>
      <c r="DG1" s="27">
        <v>
1</v>
      </c>
      <c r="DH1" s="27"/>
      <c r="DI1" s="27">
        <v>
1</v>
      </c>
      <c r="DJ1" s="27">
        <v>
1</v>
      </c>
      <c r="DK1" s="27">
        <v>
1</v>
      </c>
      <c r="DL1" s="27">
        <v>
1</v>
      </c>
      <c r="DM1" s="27">
        <v>
1</v>
      </c>
      <c r="DN1" s="27">
        <v>
1</v>
      </c>
      <c r="DO1" s="27">
        <v>
1</v>
      </c>
      <c r="DP1" s="27">
        <v>
1</v>
      </c>
      <c r="DQ1" s="27">
        <v>
1</v>
      </c>
      <c r="DR1" s="27">
        <v>
1</v>
      </c>
      <c r="DS1" s="27"/>
      <c r="DT1" s="27">
        <v>
1</v>
      </c>
      <c r="DU1" s="27">
        <v>
1</v>
      </c>
      <c r="DV1" s="27">
        <v>
1</v>
      </c>
      <c r="DW1" s="27">
        <v>
1</v>
      </c>
      <c r="DX1" s="27">
        <v>
1</v>
      </c>
      <c r="DY1" s="27">
        <v>
1</v>
      </c>
      <c r="DZ1" s="27">
        <v>
1</v>
      </c>
      <c r="EA1" s="27">
        <v>
1</v>
      </c>
      <c r="EB1" s="27">
        <v>
1</v>
      </c>
      <c r="EC1" s="27">
        <v>
1</v>
      </c>
      <c r="ED1" s="27"/>
      <c r="EE1" s="27">
        <v>
1</v>
      </c>
      <c r="EF1" s="27">
        <v>
1</v>
      </c>
      <c r="EG1" s="27">
        <v>
1</v>
      </c>
      <c r="EH1" s="27">
        <v>
1</v>
      </c>
      <c r="EI1" s="27">
        <v>
1</v>
      </c>
      <c r="EJ1" s="27">
        <v>
1</v>
      </c>
      <c r="EK1" s="27">
        <v>
1</v>
      </c>
      <c r="EL1" s="27">
        <v>
1</v>
      </c>
      <c r="EM1" s="27">
        <v>
1</v>
      </c>
      <c r="EN1" s="27">
        <v>
1</v>
      </c>
      <c r="EO1" s="27"/>
    </row>
    <row r="2" spans="1:145" x14ac:dyDescent="0.15">
      <c r="A2" s="28" t="s">
        <v>
46</v>
      </c>
      <c r="B2" s="28">
        <f>
COLUMN()-1</f>
        <v>
1</v>
      </c>
      <c r="C2" s="28">
        <f t="shared" ref="C2:BS2" si="0">
COLUMN()-1</f>
        <v>
2</v>
      </c>
      <c r="D2" s="28">
        <f t="shared" si="0"/>
        <v>
3</v>
      </c>
      <c r="E2" s="28">
        <f t="shared" si="0"/>
        <v>
4</v>
      </c>
      <c r="F2" s="28">
        <f t="shared" si="0"/>
        <v>
5</v>
      </c>
      <c r="G2" s="28">
        <f t="shared" si="0"/>
        <v>
6</v>
      </c>
      <c r="H2" s="28">
        <f t="shared" si="0"/>
        <v>
7</v>
      </c>
      <c r="I2" s="28">
        <f t="shared" si="0"/>
        <v>
8</v>
      </c>
      <c r="J2" s="28">
        <f t="shared" si="0"/>
        <v>
9</v>
      </c>
      <c r="K2" s="28">
        <f t="shared" si="0"/>
        <v>
10</v>
      </c>
      <c r="L2" s="28">
        <f t="shared" si="0"/>
        <v>
11</v>
      </c>
      <c r="M2" s="28">
        <f t="shared" si="0"/>
        <v>
12</v>
      </c>
      <c r="N2" s="28">
        <f t="shared" si="0"/>
        <v>
13</v>
      </c>
      <c r="O2" s="28">
        <f t="shared" si="0"/>
        <v>
14</v>
      </c>
      <c r="P2" s="28">
        <f t="shared" si="0"/>
        <v>
15</v>
      </c>
      <c r="Q2" s="28">
        <f t="shared" si="0"/>
        <v>
16</v>
      </c>
      <c r="R2" s="28">
        <f t="shared" si="0"/>
        <v>
17</v>
      </c>
      <c r="S2" s="28">
        <f t="shared" si="0"/>
        <v>
18</v>
      </c>
      <c r="T2" s="28">
        <f t="shared" si="0"/>
        <v>
19</v>
      </c>
      <c r="U2" s="28">
        <f t="shared" si="0"/>
        <v>
20</v>
      </c>
      <c r="V2" s="28">
        <f t="shared" si="0"/>
        <v>
21</v>
      </c>
      <c r="W2" s="28">
        <f t="shared" si="0"/>
        <v>
22</v>
      </c>
      <c r="X2" s="28">
        <f t="shared" si="0"/>
        <v>
23</v>
      </c>
      <c r="Y2" s="28">
        <f t="shared" si="0"/>
        <v>
24</v>
      </c>
      <c r="Z2" s="28">
        <f t="shared" si="0"/>
        <v>
25</v>
      </c>
      <c r="AA2" s="28">
        <f t="shared" si="0"/>
        <v>
26</v>
      </c>
      <c r="AB2" s="28">
        <f t="shared" si="0"/>
        <v>
27</v>
      </c>
      <c r="AC2" s="28">
        <f t="shared" si="0"/>
        <v>
28</v>
      </c>
      <c r="AD2" s="28">
        <f t="shared" si="0"/>
        <v>
29</v>
      </c>
      <c r="AE2" s="28">
        <f t="shared" si="0"/>
        <v>
30</v>
      </c>
      <c r="AF2" s="28">
        <f t="shared" si="0"/>
        <v>
31</v>
      </c>
      <c r="AG2" s="28">
        <f t="shared" si="0"/>
        <v>
32</v>
      </c>
      <c r="AH2" s="28">
        <f t="shared" si="0"/>
        <v>
33</v>
      </c>
      <c r="AI2" s="28">
        <f t="shared" si="0"/>
        <v>
34</v>
      </c>
      <c r="AJ2" s="28">
        <f t="shared" si="0"/>
        <v>
35</v>
      </c>
      <c r="AK2" s="28">
        <f t="shared" si="0"/>
        <v>
36</v>
      </c>
      <c r="AL2" s="28">
        <f t="shared" si="0"/>
        <v>
37</v>
      </c>
      <c r="AM2" s="28">
        <f t="shared" si="0"/>
        <v>
38</v>
      </c>
      <c r="AN2" s="28">
        <f t="shared" si="0"/>
        <v>
39</v>
      </c>
      <c r="AO2" s="28">
        <f t="shared" si="0"/>
        <v>
40</v>
      </c>
      <c r="AP2" s="28">
        <f t="shared" si="0"/>
        <v>
41</v>
      </c>
      <c r="AQ2" s="28">
        <f t="shared" si="0"/>
        <v>
42</v>
      </c>
      <c r="AR2" s="28">
        <f t="shared" si="0"/>
        <v>
43</v>
      </c>
      <c r="AS2" s="28">
        <f t="shared" si="0"/>
        <v>
44</v>
      </c>
      <c r="AT2" s="28">
        <f t="shared" si="0"/>
        <v>
45</v>
      </c>
      <c r="AU2" s="28">
        <f t="shared" si="0"/>
        <v>
46</v>
      </c>
      <c r="AV2" s="28">
        <f t="shared" si="0"/>
        <v>
47</v>
      </c>
      <c r="AW2" s="28">
        <f t="shared" si="0"/>
        <v>
48</v>
      </c>
      <c r="AX2" s="28">
        <f t="shared" si="0"/>
        <v>
49</v>
      </c>
      <c r="AY2" s="28">
        <f t="shared" si="0"/>
        <v>
50</v>
      </c>
      <c r="AZ2" s="28">
        <f t="shared" si="0"/>
        <v>
51</v>
      </c>
      <c r="BA2" s="28">
        <f t="shared" si="0"/>
        <v>
52</v>
      </c>
      <c r="BB2" s="28">
        <f t="shared" si="0"/>
        <v>
53</v>
      </c>
      <c r="BC2" s="28">
        <f t="shared" si="0"/>
        <v>
54</v>
      </c>
      <c r="BD2" s="28">
        <f t="shared" si="0"/>
        <v>
55</v>
      </c>
      <c r="BE2" s="28">
        <f t="shared" si="0"/>
        <v>
56</v>
      </c>
      <c r="BF2" s="28">
        <f t="shared" si="0"/>
        <v>
57</v>
      </c>
      <c r="BG2" s="28">
        <f t="shared" si="0"/>
        <v>
58</v>
      </c>
      <c r="BH2" s="28">
        <f t="shared" si="0"/>
        <v>
59</v>
      </c>
      <c r="BI2" s="28">
        <f t="shared" si="0"/>
        <v>
60</v>
      </c>
      <c r="BJ2" s="28">
        <f t="shared" si="0"/>
        <v>
61</v>
      </c>
      <c r="BK2" s="28">
        <f t="shared" si="0"/>
        <v>
62</v>
      </c>
      <c r="BL2" s="28">
        <f t="shared" si="0"/>
        <v>
63</v>
      </c>
      <c r="BM2" s="28">
        <f t="shared" si="0"/>
        <v>
64</v>
      </c>
      <c r="BN2" s="28">
        <f t="shared" si="0"/>
        <v>
65</v>
      </c>
      <c r="BO2" s="28">
        <f t="shared" si="0"/>
        <v>
66</v>
      </c>
      <c r="BP2" s="28">
        <f t="shared" si="0"/>
        <v>
67</v>
      </c>
      <c r="BQ2" s="28">
        <f t="shared" si="0"/>
        <v>
68</v>
      </c>
      <c r="BR2" s="28">
        <f t="shared" si="0"/>
        <v>
69</v>
      </c>
      <c r="BS2" s="28">
        <f t="shared" si="0"/>
        <v>
70</v>
      </c>
      <c r="BT2" s="28">
        <f t="shared" ref="BT2:EE2" si="1">
COLUMN()-1</f>
        <v>
71</v>
      </c>
      <c r="BU2" s="28">
        <f t="shared" si="1"/>
        <v>
72</v>
      </c>
      <c r="BV2" s="28">
        <f t="shared" si="1"/>
        <v>
73</v>
      </c>
      <c r="BW2" s="28">
        <f t="shared" si="1"/>
        <v>
74</v>
      </c>
      <c r="BX2" s="28">
        <f t="shared" si="1"/>
        <v>
75</v>
      </c>
      <c r="BY2" s="28">
        <f t="shared" si="1"/>
        <v>
76</v>
      </c>
      <c r="BZ2" s="28">
        <f t="shared" si="1"/>
        <v>
77</v>
      </c>
      <c r="CA2" s="28">
        <f t="shared" si="1"/>
        <v>
78</v>
      </c>
      <c r="CB2" s="28">
        <f t="shared" si="1"/>
        <v>
79</v>
      </c>
      <c r="CC2" s="28">
        <f t="shared" si="1"/>
        <v>
80</v>
      </c>
      <c r="CD2" s="28">
        <f t="shared" si="1"/>
        <v>
81</v>
      </c>
      <c r="CE2" s="28">
        <f t="shared" si="1"/>
        <v>
82</v>
      </c>
      <c r="CF2" s="28">
        <f t="shared" si="1"/>
        <v>
83</v>
      </c>
      <c r="CG2" s="28">
        <f t="shared" si="1"/>
        <v>
84</v>
      </c>
      <c r="CH2" s="28">
        <f t="shared" si="1"/>
        <v>
85</v>
      </c>
      <c r="CI2" s="28">
        <f t="shared" si="1"/>
        <v>
86</v>
      </c>
      <c r="CJ2" s="28">
        <f t="shared" si="1"/>
        <v>
87</v>
      </c>
      <c r="CK2" s="28">
        <f t="shared" si="1"/>
        <v>
88</v>
      </c>
      <c r="CL2" s="28">
        <f t="shared" si="1"/>
        <v>
89</v>
      </c>
      <c r="CM2" s="28">
        <f t="shared" si="1"/>
        <v>
90</v>
      </c>
      <c r="CN2" s="28">
        <f t="shared" si="1"/>
        <v>
91</v>
      </c>
      <c r="CO2" s="28">
        <f t="shared" si="1"/>
        <v>
92</v>
      </c>
      <c r="CP2" s="28">
        <f t="shared" si="1"/>
        <v>
93</v>
      </c>
      <c r="CQ2" s="28">
        <f t="shared" si="1"/>
        <v>
94</v>
      </c>
      <c r="CR2" s="28">
        <f t="shared" si="1"/>
        <v>
95</v>
      </c>
      <c r="CS2" s="28">
        <f t="shared" si="1"/>
        <v>
96</v>
      </c>
      <c r="CT2" s="28">
        <f t="shared" si="1"/>
        <v>
97</v>
      </c>
      <c r="CU2" s="28">
        <f t="shared" si="1"/>
        <v>
98</v>
      </c>
      <c r="CV2" s="28">
        <f t="shared" si="1"/>
        <v>
99</v>
      </c>
      <c r="CW2" s="28">
        <f t="shared" si="1"/>
        <v>
100</v>
      </c>
      <c r="CX2" s="28">
        <f t="shared" si="1"/>
        <v>
101</v>
      </c>
      <c r="CY2" s="28">
        <f t="shared" si="1"/>
        <v>
102</v>
      </c>
      <c r="CZ2" s="28">
        <f t="shared" si="1"/>
        <v>
103</v>
      </c>
      <c r="DA2" s="28">
        <f t="shared" si="1"/>
        <v>
104</v>
      </c>
      <c r="DB2" s="28">
        <f t="shared" si="1"/>
        <v>
105</v>
      </c>
      <c r="DC2" s="28">
        <f t="shared" si="1"/>
        <v>
106</v>
      </c>
      <c r="DD2" s="28">
        <f t="shared" si="1"/>
        <v>
107</v>
      </c>
      <c r="DE2" s="28">
        <f t="shared" si="1"/>
        <v>
108</v>
      </c>
      <c r="DF2" s="28">
        <f t="shared" si="1"/>
        <v>
109</v>
      </c>
      <c r="DG2" s="28">
        <f t="shared" si="1"/>
        <v>
110</v>
      </c>
      <c r="DH2" s="28">
        <f t="shared" si="1"/>
        <v>
111</v>
      </c>
      <c r="DI2" s="28">
        <f t="shared" si="1"/>
        <v>
112</v>
      </c>
      <c r="DJ2" s="28">
        <f t="shared" si="1"/>
        <v>
113</v>
      </c>
      <c r="DK2" s="28">
        <f t="shared" si="1"/>
        <v>
114</v>
      </c>
      <c r="DL2" s="28">
        <f t="shared" si="1"/>
        <v>
115</v>
      </c>
      <c r="DM2" s="28">
        <f t="shared" si="1"/>
        <v>
116</v>
      </c>
      <c r="DN2" s="28">
        <f t="shared" si="1"/>
        <v>
117</v>
      </c>
      <c r="DO2" s="28">
        <f t="shared" si="1"/>
        <v>
118</v>
      </c>
      <c r="DP2" s="28">
        <f t="shared" si="1"/>
        <v>
119</v>
      </c>
      <c r="DQ2" s="28">
        <f t="shared" si="1"/>
        <v>
120</v>
      </c>
      <c r="DR2" s="28">
        <f t="shared" si="1"/>
        <v>
121</v>
      </c>
      <c r="DS2" s="28">
        <f t="shared" si="1"/>
        <v>
122</v>
      </c>
      <c r="DT2" s="28">
        <f t="shared" si="1"/>
        <v>
123</v>
      </c>
      <c r="DU2" s="28">
        <f t="shared" si="1"/>
        <v>
124</v>
      </c>
      <c r="DV2" s="28">
        <f t="shared" si="1"/>
        <v>
125</v>
      </c>
      <c r="DW2" s="28">
        <f t="shared" si="1"/>
        <v>
126</v>
      </c>
      <c r="DX2" s="28">
        <f t="shared" si="1"/>
        <v>
127</v>
      </c>
      <c r="DY2" s="28">
        <f t="shared" si="1"/>
        <v>
128</v>
      </c>
      <c r="DZ2" s="28">
        <f t="shared" si="1"/>
        <v>
129</v>
      </c>
      <c r="EA2" s="28">
        <f t="shared" si="1"/>
        <v>
130</v>
      </c>
      <c r="EB2" s="28">
        <f t="shared" si="1"/>
        <v>
131</v>
      </c>
      <c r="EC2" s="28">
        <f t="shared" si="1"/>
        <v>
132</v>
      </c>
      <c r="ED2" s="28">
        <f t="shared" si="1"/>
        <v>
133</v>
      </c>
      <c r="EE2" s="28">
        <f t="shared" si="1"/>
        <v>
134</v>
      </c>
      <c r="EF2" s="28">
        <f t="shared" ref="EF2:EO2" si="2">
COLUMN()-1</f>
        <v>
135</v>
      </c>
      <c r="EG2" s="28">
        <f t="shared" si="2"/>
        <v>
136</v>
      </c>
      <c r="EH2" s="28">
        <f t="shared" si="2"/>
        <v>
137</v>
      </c>
      <c r="EI2" s="28">
        <f t="shared" si="2"/>
        <v>
138</v>
      </c>
      <c r="EJ2" s="28">
        <f t="shared" si="2"/>
        <v>
139</v>
      </c>
      <c r="EK2" s="28">
        <f t="shared" si="2"/>
        <v>
140</v>
      </c>
      <c r="EL2" s="28">
        <f t="shared" si="2"/>
        <v>
141</v>
      </c>
      <c r="EM2" s="28">
        <f t="shared" si="2"/>
        <v>
142</v>
      </c>
      <c r="EN2" s="28">
        <f t="shared" si="2"/>
        <v>
143</v>
      </c>
      <c r="EO2" s="28">
        <f t="shared" si="2"/>
        <v>
144</v>
      </c>
    </row>
    <row r="3" spans="1:145" x14ac:dyDescent="0.15">
      <c r="A3" s="28" t="s">
        <v>
47</v>
      </c>
      <c r="B3" s="29" t="s">
        <v>
48</v>
      </c>
      <c r="C3" s="29" t="s">
        <v>
49</v>
      </c>
      <c r="D3" s="29" t="s">
        <v>
50</v>
      </c>
      <c r="E3" s="29" t="s">
        <v>
51</v>
      </c>
      <c r="F3" s="29" t="s">
        <v>
52</v>
      </c>
      <c r="G3" s="29" t="s">
        <v>
53</v>
      </c>
      <c r="H3" s="77" t="s">
        <v>
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
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
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
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
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
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
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
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
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
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
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
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
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
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
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
69</v>
      </c>
      <c r="B5" s="31"/>
      <c r="C5" s="31"/>
      <c r="D5" s="31"/>
      <c r="E5" s="31"/>
      <c r="F5" s="31"/>
      <c r="G5" s="31"/>
      <c r="H5" s="32" t="s">
        <v>
70</v>
      </c>
      <c r="I5" s="32" t="s">
        <v>
71</v>
      </c>
      <c r="J5" s="32" t="s">
        <v>
72</v>
      </c>
      <c r="K5" s="32" t="s">
        <v>
73</v>
      </c>
      <c r="L5" s="32" t="s">
        <v>
74</v>
      </c>
      <c r="M5" s="32" t="s">
        <v>
5</v>
      </c>
      <c r="N5" s="32" t="s">
        <v>
75</v>
      </c>
      <c r="O5" s="32" t="s">
        <v>
76</v>
      </c>
      <c r="P5" s="32" t="s">
        <v>
77</v>
      </c>
      <c r="Q5" s="32" t="s">
        <v>
78</v>
      </c>
      <c r="R5" s="32" t="s">
        <v>
79</v>
      </c>
      <c r="S5" s="32" t="s">
        <v>
80</v>
      </c>
      <c r="T5" s="32" t="s">
        <v>
81</v>
      </c>
      <c r="U5" s="32" t="s">
        <v>
82</v>
      </c>
      <c r="V5" s="32" t="s">
        <v>
83</v>
      </c>
      <c r="W5" s="32" t="s">
        <v>
84</v>
      </c>
      <c r="X5" s="32" t="s">
        <v>
85</v>
      </c>
      <c r="Y5" s="32" t="s">
        <v>
86</v>
      </c>
      <c r="Z5" s="32" t="s">
        <v>
87</v>
      </c>
      <c r="AA5" s="32" t="s">
        <v>
88</v>
      </c>
      <c r="AB5" s="32" t="s">
        <v>
89</v>
      </c>
      <c r="AC5" s="32" t="s">
        <v>
90</v>
      </c>
      <c r="AD5" s="32" t="s">
        <v>
91</v>
      </c>
      <c r="AE5" s="32" t="s">
        <v>
92</v>
      </c>
      <c r="AF5" s="32" t="s">
        <v>
93</v>
      </c>
      <c r="AG5" s="32" t="s">
        <v>
94</v>
      </c>
      <c r="AH5" s="32" t="s">
        <v>
95</v>
      </c>
      <c r="AI5" s="32" t="s">
        <v>
31</v>
      </c>
      <c r="AJ5" s="32" t="s">
        <v>
86</v>
      </c>
      <c r="AK5" s="32" t="s">
        <v>
87</v>
      </c>
      <c r="AL5" s="32" t="s">
        <v>
88</v>
      </c>
      <c r="AM5" s="32" t="s">
        <v>
89</v>
      </c>
      <c r="AN5" s="32" t="s">
        <v>
90</v>
      </c>
      <c r="AO5" s="32" t="s">
        <v>
91</v>
      </c>
      <c r="AP5" s="32" t="s">
        <v>
92</v>
      </c>
      <c r="AQ5" s="32" t="s">
        <v>
93</v>
      </c>
      <c r="AR5" s="32" t="s">
        <v>
94</v>
      </c>
      <c r="AS5" s="32" t="s">
        <v>
95</v>
      </c>
      <c r="AT5" s="32" t="s">
        <v>
96</v>
      </c>
      <c r="AU5" s="32" t="s">
        <v>
86</v>
      </c>
      <c r="AV5" s="32" t="s">
        <v>
87</v>
      </c>
      <c r="AW5" s="32" t="s">
        <v>
88</v>
      </c>
      <c r="AX5" s="32" t="s">
        <v>
89</v>
      </c>
      <c r="AY5" s="32" t="s">
        <v>
90</v>
      </c>
      <c r="AZ5" s="32" t="s">
        <v>
91</v>
      </c>
      <c r="BA5" s="32" t="s">
        <v>
92</v>
      </c>
      <c r="BB5" s="32" t="s">
        <v>
93</v>
      </c>
      <c r="BC5" s="32" t="s">
        <v>
94</v>
      </c>
      <c r="BD5" s="32" t="s">
        <v>
95</v>
      </c>
      <c r="BE5" s="32" t="s">
        <v>
96</v>
      </c>
      <c r="BF5" s="32" t="s">
        <v>
86</v>
      </c>
      <c r="BG5" s="32" t="s">
        <v>
87</v>
      </c>
      <c r="BH5" s="32" t="s">
        <v>
88</v>
      </c>
      <c r="BI5" s="32" t="s">
        <v>
89</v>
      </c>
      <c r="BJ5" s="32" t="s">
        <v>
90</v>
      </c>
      <c r="BK5" s="32" t="s">
        <v>
91</v>
      </c>
      <c r="BL5" s="32" t="s">
        <v>
92</v>
      </c>
      <c r="BM5" s="32" t="s">
        <v>
93</v>
      </c>
      <c r="BN5" s="32" t="s">
        <v>
94</v>
      </c>
      <c r="BO5" s="32" t="s">
        <v>
95</v>
      </c>
      <c r="BP5" s="32" t="s">
        <v>
96</v>
      </c>
      <c r="BQ5" s="32" t="s">
        <v>
86</v>
      </c>
      <c r="BR5" s="32" t="s">
        <v>
87</v>
      </c>
      <c r="BS5" s="32" t="s">
        <v>
88</v>
      </c>
      <c r="BT5" s="32" t="s">
        <v>
89</v>
      </c>
      <c r="BU5" s="32" t="s">
        <v>
90</v>
      </c>
      <c r="BV5" s="32" t="s">
        <v>
91</v>
      </c>
      <c r="BW5" s="32" t="s">
        <v>
92</v>
      </c>
      <c r="BX5" s="32" t="s">
        <v>
93</v>
      </c>
      <c r="BY5" s="32" t="s">
        <v>
94</v>
      </c>
      <c r="BZ5" s="32" t="s">
        <v>
95</v>
      </c>
      <c r="CA5" s="32" t="s">
        <v>
96</v>
      </c>
      <c r="CB5" s="32" t="s">
        <v>
86</v>
      </c>
      <c r="CC5" s="32" t="s">
        <v>
87</v>
      </c>
      <c r="CD5" s="32" t="s">
        <v>
88</v>
      </c>
      <c r="CE5" s="32" t="s">
        <v>
89</v>
      </c>
      <c r="CF5" s="32" t="s">
        <v>
90</v>
      </c>
      <c r="CG5" s="32" t="s">
        <v>
91</v>
      </c>
      <c r="CH5" s="32" t="s">
        <v>
92</v>
      </c>
      <c r="CI5" s="32" t="s">
        <v>
93</v>
      </c>
      <c r="CJ5" s="32" t="s">
        <v>
94</v>
      </c>
      <c r="CK5" s="32" t="s">
        <v>
95</v>
      </c>
      <c r="CL5" s="32" t="s">
        <v>
96</v>
      </c>
      <c r="CM5" s="32" t="s">
        <v>
86</v>
      </c>
      <c r="CN5" s="32" t="s">
        <v>
87</v>
      </c>
      <c r="CO5" s="32" t="s">
        <v>
88</v>
      </c>
      <c r="CP5" s="32" t="s">
        <v>
89</v>
      </c>
      <c r="CQ5" s="32" t="s">
        <v>
90</v>
      </c>
      <c r="CR5" s="32" t="s">
        <v>
91</v>
      </c>
      <c r="CS5" s="32" t="s">
        <v>
92</v>
      </c>
      <c r="CT5" s="32" t="s">
        <v>
93</v>
      </c>
      <c r="CU5" s="32" t="s">
        <v>
94</v>
      </c>
      <c r="CV5" s="32" t="s">
        <v>
95</v>
      </c>
      <c r="CW5" s="32" t="s">
        <v>
96</v>
      </c>
      <c r="CX5" s="32" t="s">
        <v>
86</v>
      </c>
      <c r="CY5" s="32" t="s">
        <v>
87</v>
      </c>
      <c r="CZ5" s="32" t="s">
        <v>
88</v>
      </c>
      <c r="DA5" s="32" t="s">
        <v>
89</v>
      </c>
      <c r="DB5" s="32" t="s">
        <v>
90</v>
      </c>
      <c r="DC5" s="32" t="s">
        <v>
91</v>
      </c>
      <c r="DD5" s="32" t="s">
        <v>
92</v>
      </c>
      <c r="DE5" s="32" t="s">
        <v>
93</v>
      </c>
      <c r="DF5" s="32" t="s">
        <v>
94</v>
      </c>
      <c r="DG5" s="32" t="s">
        <v>
95</v>
      </c>
      <c r="DH5" s="32" t="s">
        <v>
96</v>
      </c>
      <c r="DI5" s="32" t="s">
        <v>
86</v>
      </c>
      <c r="DJ5" s="32" t="s">
        <v>
87</v>
      </c>
      <c r="DK5" s="32" t="s">
        <v>
88</v>
      </c>
      <c r="DL5" s="32" t="s">
        <v>
89</v>
      </c>
      <c r="DM5" s="32" t="s">
        <v>
90</v>
      </c>
      <c r="DN5" s="32" t="s">
        <v>
91</v>
      </c>
      <c r="DO5" s="32" t="s">
        <v>
92</v>
      </c>
      <c r="DP5" s="32" t="s">
        <v>
93</v>
      </c>
      <c r="DQ5" s="32" t="s">
        <v>
94</v>
      </c>
      <c r="DR5" s="32" t="s">
        <v>
95</v>
      </c>
      <c r="DS5" s="32" t="s">
        <v>
96</v>
      </c>
      <c r="DT5" s="32" t="s">
        <v>
86</v>
      </c>
      <c r="DU5" s="32" t="s">
        <v>
87</v>
      </c>
      <c r="DV5" s="32" t="s">
        <v>
88</v>
      </c>
      <c r="DW5" s="32" t="s">
        <v>
89</v>
      </c>
      <c r="DX5" s="32" t="s">
        <v>
90</v>
      </c>
      <c r="DY5" s="32" t="s">
        <v>
91</v>
      </c>
      <c r="DZ5" s="32" t="s">
        <v>
92</v>
      </c>
      <c r="EA5" s="32" t="s">
        <v>
93</v>
      </c>
      <c r="EB5" s="32" t="s">
        <v>
94</v>
      </c>
      <c r="EC5" s="32" t="s">
        <v>
95</v>
      </c>
      <c r="ED5" s="32" t="s">
        <v>
96</v>
      </c>
      <c r="EE5" s="32" t="s">
        <v>
86</v>
      </c>
      <c r="EF5" s="32" t="s">
        <v>
87</v>
      </c>
      <c r="EG5" s="32" t="s">
        <v>
88</v>
      </c>
      <c r="EH5" s="32" t="s">
        <v>
89</v>
      </c>
      <c r="EI5" s="32" t="s">
        <v>
90</v>
      </c>
      <c r="EJ5" s="32" t="s">
        <v>
91</v>
      </c>
      <c r="EK5" s="32" t="s">
        <v>
92</v>
      </c>
      <c r="EL5" s="32" t="s">
        <v>
93</v>
      </c>
      <c r="EM5" s="32" t="s">
        <v>
94</v>
      </c>
      <c r="EN5" s="32" t="s">
        <v>
95</v>
      </c>
      <c r="EO5" s="32" t="s">
        <v>
96</v>
      </c>
    </row>
    <row r="6" spans="1:145" s="36" customFormat="1" x14ac:dyDescent="0.15">
      <c r="A6" s="28" t="s">
        <v>
97</v>
      </c>
      <c r="B6" s="33">
        <f>
B7</f>
        <v>
2019</v>
      </c>
      <c r="C6" s="33">
        <f t="shared" ref="C6:X6" si="3">
C7</f>
        <v>
132055</v>
      </c>
      <c r="D6" s="33">
        <f t="shared" si="3"/>
        <v>
47</v>
      </c>
      <c r="E6" s="33">
        <f t="shared" si="3"/>
        <v>
18</v>
      </c>
      <c r="F6" s="33">
        <f t="shared" si="3"/>
        <v>
0</v>
      </c>
      <c r="G6" s="33">
        <f t="shared" si="3"/>
        <v>
0</v>
      </c>
      <c r="H6" s="33" t="str">
        <f t="shared" si="3"/>
        <v>
東京都　青梅市</v>
      </c>
      <c r="I6" s="33" t="str">
        <f t="shared" si="3"/>
        <v>
法非適用</v>
      </c>
      <c r="J6" s="33" t="str">
        <f t="shared" si="3"/>
        <v>
下水道事業</v>
      </c>
      <c r="K6" s="33" t="str">
        <f t="shared" si="3"/>
        <v>
特定地域生活排水処理</v>
      </c>
      <c r="L6" s="33" t="str">
        <f t="shared" si="3"/>
        <v>
K3</v>
      </c>
      <c r="M6" s="33" t="str">
        <f t="shared" si="3"/>
        <v>
非設置</v>
      </c>
      <c r="N6" s="34" t="str">
        <f t="shared" si="3"/>
        <v>
-</v>
      </c>
      <c r="O6" s="34" t="str">
        <f t="shared" si="3"/>
        <v>
該当数値なし</v>
      </c>
      <c r="P6" s="34">
        <f t="shared" si="3"/>
        <v>
0.51</v>
      </c>
      <c r="Q6" s="34">
        <f t="shared" si="3"/>
        <v>
100</v>
      </c>
      <c r="R6" s="34">
        <f t="shared" si="3"/>
        <v>
2126</v>
      </c>
      <c r="S6" s="34">
        <f t="shared" si="3"/>
        <v>
133032</v>
      </c>
      <c r="T6" s="34">
        <f t="shared" si="3"/>
        <v>
103.31</v>
      </c>
      <c r="U6" s="34">
        <f t="shared" si="3"/>
        <v>
1287.7</v>
      </c>
      <c r="V6" s="34">
        <f t="shared" si="3"/>
        <v>
670</v>
      </c>
      <c r="W6" s="34">
        <f t="shared" si="3"/>
        <v>
0.11</v>
      </c>
      <c r="X6" s="34">
        <f t="shared" si="3"/>
        <v>
6090.91</v>
      </c>
      <c r="Y6" s="35">
        <f>
IF(Y7="",NA(),Y7)</f>
        <v>
100</v>
      </c>
      <c r="Z6" s="35">
        <f t="shared" ref="Z6:AH6" si="4">
IF(Z7="",NA(),Z7)</f>
        <v>
100</v>
      </c>
      <c r="AA6" s="35">
        <f t="shared" si="4"/>
        <v>
98.59</v>
      </c>
      <c r="AB6" s="35">
        <f t="shared" si="4"/>
        <v>
111.61</v>
      </c>
      <c r="AC6" s="35">
        <f t="shared" si="4"/>
        <v>
97.14</v>
      </c>
      <c r="AD6" s="34" t="e">
        <f t="shared" si="4"/>
        <v>
#N/A</v>
      </c>
      <c r="AE6" s="34" t="e">
        <f t="shared" si="4"/>
        <v>
#N/A</v>
      </c>
      <c r="AF6" s="34" t="e">
        <f t="shared" si="4"/>
        <v>
#N/A</v>
      </c>
      <c r="AG6" s="34" t="e">
        <f t="shared" si="4"/>
        <v>
#N/A</v>
      </c>
      <c r="AH6" s="34" t="e">
        <f t="shared" si="4"/>
        <v>
#N/A</v>
      </c>
      <c r="AI6" s="34" t="str">
        <f>
IF(AI7="","",IF(AI7="-","【-】","【"&amp;SUBSTITUTE(TEXT(AI7,"#,##0.00"),"-","△")&amp;"】"))</f>
        <v/>
      </c>
      <c r="AJ6" s="34" t="e">
        <f>
IF(AJ7="",NA(),AJ7)</f>
        <v>
#N/A</v>
      </c>
      <c r="AK6" s="34" t="e">
        <f t="shared" ref="AK6:AS6" si="5">
IF(AK7="",NA(),AK7)</f>
        <v>
#N/A</v>
      </c>
      <c r="AL6" s="34" t="e">
        <f t="shared" si="5"/>
        <v>
#N/A</v>
      </c>
      <c r="AM6" s="34" t="e">
        <f t="shared" si="5"/>
        <v>
#N/A</v>
      </c>
      <c r="AN6" s="34" t="e">
        <f t="shared" si="5"/>
        <v>
#N/A</v>
      </c>
      <c r="AO6" s="34" t="e">
        <f t="shared" si="5"/>
        <v>
#N/A</v>
      </c>
      <c r="AP6" s="34" t="e">
        <f t="shared" si="5"/>
        <v>
#N/A</v>
      </c>
      <c r="AQ6" s="34" t="e">
        <f t="shared" si="5"/>
        <v>
#N/A</v>
      </c>
      <c r="AR6" s="34" t="e">
        <f t="shared" si="5"/>
        <v>
#N/A</v>
      </c>
      <c r="AS6" s="34" t="e">
        <f t="shared" si="5"/>
        <v>
#N/A</v>
      </c>
      <c r="AT6" s="34" t="str">
        <f>
IF(AT7="","",IF(AT7="-","【-】","【"&amp;SUBSTITUTE(TEXT(AT7,"#,##0.00"),"-","△")&amp;"】"))</f>
        <v/>
      </c>
      <c r="AU6" s="34" t="e">
        <f>
IF(AU7="",NA(),AU7)</f>
        <v>
#N/A</v>
      </c>
      <c r="AV6" s="34" t="e">
        <f t="shared" ref="AV6:BD6" si="6">
IF(AV7="",NA(),AV7)</f>
        <v>
#N/A</v>
      </c>
      <c r="AW6" s="34" t="e">
        <f t="shared" si="6"/>
        <v>
#N/A</v>
      </c>
      <c r="AX6" s="34" t="e">
        <f t="shared" si="6"/>
        <v>
#N/A</v>
      </c>
      <c r="AY6" s="34" t="e">
        <f t="shared" si="6"/>
        <v>
#N/A</v>
      </c>
      <c r="AZ6" s="34" t="e">
        <f t="shared" si="6"/>
        <v>
#N/A</v>
      </c>
      <c r="BA6" s="34" t="e">
        <f t="shared" si="6"/>
        <v>
#N/A</v>
      </c>
      <c r="BB6" s="34" t="e">
        <f t="shared" si="6"/>
        <v>
#N/A</v>
      </c>
      <c r="BC6" s="34" t="e">
        <f t="shared" si="6"/>
        <v>
#N/A</v>
      </c>
      <c r="BD6" s="34" t="e">
        <f t="shared" si="6"/>
        <v>
#N/A</v>
      </c>
      <c r="BE6" s="34" t="str">
        <f>
IF(BE7="","",IF(BE7="-","【-】","【"&amp;SUBSTITUTE(TEXT(BE7,"#,##0.00"),"-","△")&amp;"】"))</f>
        <v/>
      </c>
      <c r="BF6" s="35">
        <f>
IF(BF7="",NA(),BF7)</f>
        <v>
1293.75</v>
      </c>
      <c r="BG6" s="35">
        <f t="shared" ref="BG6:BO6" si="7">
IF(BG7="",NA(),BG7)</f>
        <v>
612.35</v>
      </c>
      <c r="BH6" s="35">
        <f t="shared" si="7"/>
        <v>
740.74</v>
      </c>
      <c r="BI6" s="35">
        <f t="shared" si="7"/>
        <v>
702.36</v>
      </c>
      <c r="BJ6" s="35">
        <f t="shared" si="7"/>
        <v>
808.21</v>
      </c>
      <c r="BK6" s="35">
        <f t="shared" si="7"/>
        <v>
392.19</v>
      </c>
      <c r="BL6" s="35">
        <f t="shared" si="7"/>
        <v>
413.5</v>
      </c>
      <c r="BM6" s="35">
        <f t="shared" si="7"/>
        <v>
407.42</v>
      </c>
      <c r="BN6" s="35">
        <f t="shared" si="7"/>
        <v>
386.46</v>
      </c>
      <c r="BO6" s="35">
        <f t="shared" si="7"/>
        <v>
421.25</v>
      </c>
      <c r="BP6" s="34" t="str">
        <f>
IF(BP7="","",IF(BP7="-","【-】","【"&amp;SUBSTITUTE(TEXT(BP7,"#,##0.00"),"-","△")&amp;"】"))</f>
        <v>
【307.23】</v>
      </c>
      <c r="BQ6" s="35">
        <f>
IF(BQ7="",NA(),BQ7)</f>
        <v>
21.49</v>
      </c>
      <c r="BR6" s="35">
        <f t="shared" ref="BR6:BZ6" si="8">
IF(BR7="",NA(),BR7)</f>
        <v>
51.98</v>
      </c>
      <c r="BS6" s="35">
        <f t="shared" si="8"/>
        <v>
56.45</v>
      </c>
      <c r="BT6" s="35">
        <f t="shared" si="8"/>
        <v>
46.41</v>
      </c>
      <c r="BU6" s="35">
        <f t="shared" si="8"/>
        <v>
46.24</v>
      </c>
      <c r="BV6" s="35">
        <f t="shared" si="8"/>
        <v>
57.03</v>
      </c>
      <c r="BW6" s="35">
        <f t="shared" si="8"/>
        <v>
55.84</v>
      </c>
      <c r="BX6" s="35">
        <f t="shared" si="8"/>
        <v>
57.08</v>
      </c>
      <c r="BY6" s="35">
        <f t="shared" si="8"/>
        <v>
55.85</v>
      </c>
      <c r="BZ6" s="35">
        <f t="shared" si="8"/>
        <v>
53.23</v>
      </c>
      <c r="CA6" s="34" t="str">
        <f>
IF(CA7="","",IF(CA7="-","【-】","【"&amp;SUBSTITUTE(TEXT(CA7,"#,##0.00"),"-","△")&amp;"】"))</f>
        <v>
【59.98】</v>
      </c>
      <c r="CB6" s="35">
        <f>
IF(CB7="",NA(),CB7)</f>
        <v>
519.54999999999995</v>
      </c>
      <c r="CC6" s="35">
        <f t="shared" ref="CC6:CK6" si="9">
IF(CC7="",NA(),CC7)</f>
        <v>
221.5</v>
      </c>
      <c r="CD6" s="35">
        <f t="shared" si="9"/>
        <v>
202.94</v>
      </c>
      <c r="CE6" s="35">
        <f t="shared" si="9"/>
        <v>
245.63</v>
      </c>
      <c r="CF6" s="35">
        <f t="shared" si="9"/>
        <v>
247.54</v>
      </c>
      <c r="CG6" s="35">
        <f t="shared" si="9"/>
        <v>
283.73</v>
      </c>
      <c r="CH6" s="35">
        <f t="shared" si="9"/>
        <v>
287.57</v>
      </c>
      <c r="CI6" s="35">
        <f t="shared" si="9"/>
        <v>
286.86</v>
      </c>
      <c r="CJ6" s="35">
        <f t="shared" si="9"/>
        <v>
287.91000000000003</v>
      </c>
      <c r="CK6" s="35">
        <f t="shared" si="9"/>
        <v>
283.3</v>
      </c>
      <c r="CL6" s="34" t="str">
        <f>
IF(CL7="","",IF(CL7="-","【-】","【"&amp;SUBSTITUTE(TEXT(CL7,"#,##0.00"),"-","△")&amp;"】"))</f>
        <v>
【272.98】</v>
      </c>
      <c r="CM6" s="35">
        <f>
IF(CM7="",NA(),CM7)</f>
        <v>
1.06</v>
      </c>
      <c r="CN6" s="35">
        <f t="shared" ref="CN6:CV6" si="10">
IF(CN7="",NA(),CN7)</f>
        <v>
54.19</v>
      </c>
      <c r="CO6" s="35">
        <f t="shared" si="10"/>
        <v>
47.46</v>
      </c>
      <c r="CP6" s="35">
        <f t="shared" si="10"/>
        <v>
48.38</v>
      </c>
      <c r="CQ6" s="35">
        <f t="shared" si="10"/>
        <v>
40.06</v>
      </c>
      <c r="CR6" s="35">
        <f t="shared" si="10"/>
        <v>
58.25</v>
      </c>
      <c r="CS6" s="35">
        <f t="shared" si="10"/>
        <v>
61.55</v>
      </c>
      <c r="CT6" s="35">
        <f t="shared" si="10"/>
        <v>
57.22</v>
      </c>
      <c r="CU6" s="35">
        <f t="shared" si="10"/>
        <v>
54.93</v>
      </c>
      <c r="CV6" s="35">
        <f t="shared" si="10"/>
        <v>
55.96</v>
      </c>
      <c r="CW6" s="34" t="str">
        <f>
IF(CW7="","",IF(CW7="-","【-】","【"&amp;SUBSTITUTE(TEXT(CW7,"#,##0.00"),"-","△")&amp;"】"))</f>
        <v>
【58.71】</v>
      </c>
      <c r="CX6" s="35">
        <f>
IF(CX7="",NA(),CX7)</f>
        <v>
100</v>
      </c>
      <c r="CY6" s="35">
        <f t="shared" ref="CY6:DG6" si="11">
IF(CY7="",NA(),CY7)</f>
        <v>
93.33</v>
      </c>
      <c r="CZ6" s="35">
        <f t="shared" si="11"/>
        <v>
96.98</v>
      </c>
      <c r="DA6" s="35">
        <f t="shared" si="11"/>
        <v>
97.34</v>
      </c>
      <c r="DB6" s="35">
        <f t="shared" si="11"/>
        <v>
98.81</v>
      </c>
      <c r="DC6" s="35">
        <f t="shared" si="11"/>
        <v>
68.150000000000006</v>
      </c>
      <c r="DD6" s="35">
        <f t="shared" si="11"/>
        <v>
67.489999999999995</v>
      </c>
      <c r="DE6" s="35">
        <f t="shared" si="11"/>
        <v>
67.290000000000006</v>
      </c>
      <c r="DF6" s="35">
        <f t="shared" si="11"/>
        <v>
65.569999999999993</v>
      </c>
      <c r="DG6" s="35">
        <f t="shared" si="11"/>
        <v>
60.12</v>
      </c>
      <c r="DH6" s="34" t="str">
        <f>
IF(DH7="","",IF(DH7="-","【-】","【"&amp;SUBSTITUTE(TEXT(DH7,"#,##0.00"),"-","△")&amp;"】"))</f>
        <v>
【79.51】</v>
      </c>
      <c r="DI6" s="34" t="e">
        <f>
IF(DI7="",NA(),DI7)</f>
        <v>
#N/A</v>
      </c>
      <c r="DJ6" s="34" t="e">
        <f t="shared" ref="DJ6:DR6" si="12">
IF(DJ7="",NA(),DJ7)</f>
        <v>
#N/A</v>
      </c>
      <c r="DK6" s="34" t="e">
        <f t="shared" si="12"/>
        <v>
#N/A</v>
      </c>
      <c r="DL6" s="34" t="e">
        <f t="shared" si="12"/>
        <v>
#N/A</v>
      </c>
      <c r="DM6" s="34" t="e">
        <f t="shared" si="12"/>
        <v>
#N/A</v>
      </c>
      <c r="DN6" s="34" t="e">
        <f t="shared" si="12"/>
        <v>
#N/A</v>
      </c>
      <c r="DO6" s="34" t="e">
        <f t="shared" si="12"/>
        <v>
#N/A</v>
      </c>
      <c r="DP6" s="34" t="e">
        <f t="shared" si="12"/>
        <v>
#N/A</v>
      </c>
      <c r="DQ6" s="34" t="e">
        <f t="shared" si="12"/>
        <v>
#N/A</v>
      </c>
      <c r="DR6" s="34" t="e">
        <f t="shared" si="12"/>
        <v>
#N/A</v>
      </c>
      <c r="DS6" s="34" t="str">
        <f>
IF(DS7="","",IF(DS7="-","【-】","【"&amp;SUBSTITUTE(TEXT(DS7,"#,##0.00"),"-","△")&amp;"】"))</f>
        <v/>
      </c>
      <c r="DT6" s="34" t="e">
        <f>
IF(DT7="",NA(),DT7)</f>
        <v>
#N/A</v>
      </c>
      <c r="DU6" s="34" t="e">
        <f t="shared" ref="DU6:EC6" si="13">
IF(DU7="",NA(),DU7)</f>
        <v>
#N/A</v>
      </c>
      <c r="DV6" s="34" t="e">
        <f t="shared" si="13"/>
        <v>
#N/A</v>
      </c>
      <c r="DW6" s="34" t="e">
        <f t="shared" si="13"/>
        <v>
#N/A</v>
      </c>
      <c r="DX6" s="34" t="e">
        <f t="shared" si="13"/>
        <v>
#N/A</v>
      </c>
      <c r="DY6" s="34" t="e">
        <f t="shared" si="13"/>
        <v>
#N/A</v>
      </c>
      <c r="DZ6" s="34" t="e">
        <f t="shared" si="13"/>
        <v>
#N/A</v>
      </c>
      <c r="EA6" s="34" t="e">
        <f t="shared" si="13"/>
        <v>
#N/A</v>
      </c>
      <c r="EB6" s="34" t="e">
        <f t="shared" si="13"/>
        <v>
#N/A</v>
      </c>
      <c r="EC6" s="34" t="e">
        <f t="shared" si="13"/>
        <v>
#N/A</v>
      </c>
      <c r="ED6" s="34" t="str">
        <f>
IF(ED7="","",IF(ED7="-","【-】","【"&amp;SUBSTITUTE(TEXT(ED7,"#,##0.00"),"-","△")&amp;"】"))</f>
        <v/>
      </c>
      <c r="EE6" s="35" t="str">
        <f>
IF(EE7="",NA(),EE7)</f>
        <v>
-</v>
      </c>
      <c r="EF6" s="35" t="str">
        <f t="shared" ref="EF6:EN6" si="14">
IF(EF7="",NA(),EF7)</f>
        <v>
-</v>
      </c>
      <c r="EG6" s="35" t="str">
        <f t="shared" si="14"/>
        <v>
-</v>
      </c>
      <c r="EH6" s="35" t="str">
        <f t="shared" si="14"/>
        <v>
-</v>
      </c>
      <c r="EI6" s="35" t="str">
        <f t="shared" si="14"/>
        <v>
-</v>
      </c>
      <c r="EJ6" s="35" t="str">
        <f t="shared" si="14"/>
        <v>
-</v>
      </c>
      <c r="EK6" s="35" t="str">
        <f t="shared" si="14"/>
        <v>
-</v>
      </c>
      <c r="EL6" s="35" t="str">
        <f t="shared" si="14"/>
        <v>
-</v>
      </c>
      <c r="EM6" s="35" t="str">
        <f t="shared" si="14"/>
        <v>
-</v>
      </c>
      <c r="EN6" s="35" t="str">
        <f t="shared" si="14"/>
        <v>
-</v>
      </c>
      <c r="EO6" s="34" t="str">
        <f>
IF(EO7="","",IF(EO7="-","【-】","【"&amp;SUBSTITUTE(TEXT(EO7,"#,##0.00"),"-","△")&amp;"】"))</f>
        <v>
【-】</v>
      </c>
    </row>
    <row r="7" spans="1:145" s="36" customFormat="1" x14ac:dyDescent="0.15">
      <c r="A7" s="28"/>
      <c r="B7" s="37">
        <v>
2019</v>
      </c>
      <c r="C7" s="37">
        <v>
132055</v>
      </c>
      <c r="D7" s="37">
        <v>
47</v>
      </c>
      <c r="E7" s="37">
        <v>
18</v>
      </c>
      <c r="F7" s="37">
        <v>
0</v>
      </c>
      <c r="G7" s="37">
        <v>
0</v>
      </c>
      <c r="H7" s="37" t="s">
        <v>
98</v>
      </c>
      <c r="I7" s="37" t="s">
        <v>
99</v>
      </c>
      <c r="J7" s="37" t="s">
        <v>
100</v>
      </c>
      <c r="K7" s="37" t="s">
        <v>
101</v>
      </c>
      <c r="L7" s="37" t="s">
        <v>
102</v>
      </c>
      <c r="M7" s="37" t="s">
        <v>
103</v>
      </c>
      <c r="N7" s="38" t="s">
        <v>
104</v>
      </c>
      <c r="O7" s="38" t="s">
        <v>
105</v>
      </c>
      <c r="P7" s="38">
        <v>
0.51</v>
      </c>
      <c r="Q7" s="38">
        <v>
100</v>
      </c>
      <c r="R7" s="38">
        <v>
2126</v>
      </c>
      <c r="S7" s="38">
        <v>
133032</v>
      </c>
      <c r="T7" s="38">
        <v>
103.31</v>
      </c>
      <c r="U7" s="38">
        <v>
1287.7</v>
      </c>
      <c r="V7" s="38">
        <v>
670</v>
      </c>
      <c r="W7" s="38">
        <v>
0.11</v>
      </c>
      <c r="X7" s="38">
        <v>
6090.91</v>
      </c>
      <c r="Y7" s="38">
        <v>
100</v>
      </c>
      <c r="Z7" s="38">
        <v>
100</v>
      </c>
      <c r="AA7" s="38">
        <v>
98.59</v>
      </c>
      <c r="AB7" s="38">
        <v>
111.61</v>
      </c>
      <c r="AC7" s="38">
        <v>
97.14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
1293.75</v>
      </c>
      <c r="BG7" s="38">
        <v>
612.35</v>
      </c>
      <c r="BH7" s="38">
        <v>
740.74</v>
      </c>
      <c r="BI7" s="38">
        <v>
702.36</v>
      </c>
      <c r="BJ7" s="38">
        <v>
808.21</v>
      </c>
      <c r="BK7" s="38">
        <v>
392.19</v>
      </c>
      <c r="BL7" s="38">
        <v>
413.5</v>
      </c>
      <c r="BM7" s="38">
        <v>
407.42</v>
      </c>
      <c r="BN7" s="38">
        <v>
386.46</v>
      </c>
      <c r="BO7" s="38">
        <v>
421.25</v>
      </c>
      <c r="BP7" s="38">
        <v>
307.23</v>
      </c>
      <c r="BQ7" s="38">
        <v>
21.49</v>
      </c>
      <c r="BR7" s="38">
        <v>
51.98</v>
      </c>
      <c r="BS7" s="38">
        <v>
56.45</v>
      </c>
      <c r="BT7" s="38">
        <v>
46.41</v>
      </c>
      <c r="BU7" s="38">
        <v>
46.24</v>
      </c>
      <c r="BV7" s="38">
        <v>
57.03</v>
      </c>
      <c r="BW7" s="38">
        <v>
55.84</v>
      </c>
      <c r="BX7" s="38">
        <v>
57.08</v>
      </c>
      <c r="BY7" s="38">
        <v>
55.85</v>
      </c>
      <c r="BZ7" s="38">
        <v>
53.23</v>
      </c>
      <c r="CA7" s="38">
        <v>
59.98</v>
      </c>
      <c r="CB7" s="38">
        <v>
519.54999999999995</v>
      </c>
      <c r="CC7" s="38">
        <v>
221.5</v>
      </c>
      <c r="CD7" s="38">
        <v>
202.94</v>
      </c>
      <c r="CE7" s="38">
        <v>
245.63</v>
      </c>
      <c r="CF7" s="38">
        <v>
247.54</v>
      </c>
      <c r="CG7" s="38">
        <v>
283.73</v>
      </c>
      <c r="CH7" s="38">
        <v>
287.57</v>
      </c>
      <c r="CI7" s="38">
        <v>
286.86</v>
      </c>
      <c r="CJ7" s="38">
        <v>
287.91000000000003</v>
      </c>
      <c r="CK7" s="38">
        <v>
283.3</v>
      </c>
      <c r="CL7" s="38">
        <v>
272.98</v>
      </c>
      <c r="CM7" s="38">
        <v>
1.06</v>
      </c>
      <c r="CN7" s="38">
        <v>
54.19</v>
      </c>
      <c r="CO7" s="38">
        <v>
47.46</v>
      </c>
      <c r="CP7" s="38">
        <v>
48.38</v>
      </c>
      <c r="CQ7" s="38">
        <v>
40.06</v>
      </c>
      <c r="CR7" s="38">
        <v>
58.25</v>
      </c>
      <c r="CS7" s="38">
        <v>
61.55</v>
      </c>
      <c r="CT7" s="38">
        <v>
57.22</v>
      </c>
      <c r="CU7" s="38">
        <v>
54.93</v>
      </c>
      <c r="CV7" s="38">
        <v>
55.96</v>
      </c>
      <c r="CW7" s="38">
        <v>
58.71</v>
      </c>
      <c r="CX7" s="38">
        <v>
100</v>
      </c>
      <c r="CY7" s="38">
        <v>
93.33</v>
      </c>
      <c r="CZ7" s="38">
        <v>
96.98</v>
      </c>
      <c r="DA7" s="38">
        <v>
97.34</v>
      </c>
      <c r="DB7" s="38">
        <v>
98.81</v>
      </c>
      <c r="DC7" s="38">
        <v>
68.150000000000006</v>
      </c>
      <c r="DD7" s="38">
        <v>
67.489999999999995</v>
      </c>
      <c r="DE7" s="38">
        <v>
67.290000000000006</v>
      </c>
      <c r="DF7" s="38">
        <v>
65.569999999999993</v>
      </c>
      <c r="DG7" s="38">
        <v>
60.12</v>
      </c>
      <c r="DH7" s="38">
        <v>
79.510000000000005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
104</v>
      </c>
      <c r="EF7" s="38" t="s">
        <v>
104</v>
      </c>
      <c r="EG7" s="38" t="s">
        <v>
104</v>
      </c>
      <c r="EH7" s="38" t="s">
        <v>
104</v>
      </c>
      <c r="EI7" s="38" t="s">
        <v>
104</v>
      </c>
      <c r="EJ7" s="38" t="s">
        <v>
104</v>
      </c>
      <c r="EK7" s="38" t="s">
        <v>
104</v>
      </c>
      <c r="EL7" s="38" t="s">
        <v>
104</v>
      </c>
      <c r="EM7" s="38" t="s">
        <v>
104</v>
      </c>
      <c r="EN7" s="38" t="s">
        <v>
104</v>
      </c>
      <c r="EO7" s="38" t="s">
        <v>
104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
106</v>
      </c>
      <c r="C9" s="40" t="s">
        <v>
107</v>
      </c>
      <c r="D9" s="40" t="s">
        <v>
108</v>
      </c>
      <c r="E9" s="40" t="s">
        <v>
109</v>
      </c>
      <c r="F9" s="40" t="s">
        <v>
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
48</v>
      </c>
      <c r="B10" s="41">
        <f t="shared" ref="B10:E10" si="15">
DATEVALUE($B7+12-B11&amp;"/1/"&amp;B12)</f>
        <v>
46388</v>
      </c>
      <c r="C10" s="41">
        <f t="shared" si="15"/>
        <v>
46753</v>
      </c>
      <c r="D10" s="41">
        <f t="shared" si="15"/>
        <v>
47119</v>
      </c>
      <c r="E10" s="41">
        <f t="shared" si="15"/>
        <v>
47484</v>
      </c>
      <c r="F10" s="42">
        <f>
DATEVALUE($B7+12-F11&amp;"/1/"&amp;F12)</f>
        <v>
47849</v>
      </c>
    </row>
    <row r="11" spans="1:145" x14ac:dyDescent="0.15">
      <c r="B11">
        <v>
4</v>
      </c>
      <c r="C11">
        <v>
3</v>
      </c>
      <c r="D11">
        <v>
2</v>
      </c>
      <c r="E11">
        <v>
1</v>
      </c>
      <c r="F11">
        <v>
0</v>
      </c>
      <c r="G11" t="s">
        <v>
111</v>
      </c>
    </row>
    <row r="12" spans="1:145" x14ac:dyDescent="0.15">
      <c r="B12">
        <v>
1</v>
      </c>
      <c r="C12">
        <v>
1</v>
      </c>
      <c r="D12">
        <v>
1</v>
      </c>
      <c r="E12">
        <v>
1</v>
      </c>
      <c r="F12">
        <v>
1</v>
      </c>
      <c r="G12" t="s">
        <v>
112</v>
      </c>
    </row>
    <row r="13" spans="1:145" x14ac:dyDescent="0.15">
      <c r="B13" t="s">
        <v>
113</v>
      </c>
      <c r="C13" t="s">
        <v>
113</v>
      </c>
      <c r="D13" t="s">
        <v>
113</v>
      </c>
      <c r="E13" t="s">
        <v>
113</v>
      </c>
      <c r="F13" t="s">
        <v>
114</v>
      </c>
      <c r="G13" t="s">
        <v>
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
</cp:lastModifiedBy>
  <dcterms:created xsi:type="dcterms:W3CDTF">2020-12-04T03:16:51Z</dcterms:created>
  <dcterms:modified xsi:type="dcterms:W3CDTF">2021-02-17T10:42:35Z</dcterms:modified>
  <cp:category/>
</cp:coreProperties>
</file>