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P:\企画財政係\□R7調査・通知等\□財政\公営企業に係る経営比較分析表（令和6年度決算）の分析等について\"/>
    </mc:Choice>
  </mc:AlternateContent>
  <xr:revisionPtr revIDLastSave="0" documentId="13_ncr:1_{9F1588EC-3CA9-47D5-8125-D2F555DFD68C}" xr6:coauthVersionLast="36" xr6:coauthVersionMax="36" xr10:uidLastSave="{00000000-0000-0000-0000-000000000000}"/>
  <workbookProtection workbookAlgorithmName="SHA-512" workbookHashValue="Xj9OYLP8kiNIsa027Hg3Go3sVmp0H24yaPWYjey6moY7qaR8w6j663z64yWidlW2Bh3ZyuGSk4ICz9hXjAsfhw==" workbookSaltValue="T1j3tGmN9yYDpVpe5iOaTQ==" workbookSpinCount="100000" lockStructure="1"/>
  <bookViews>
    <workbookView xWindow="0" yWindow="0" windowWidth="23040" windowHeight="8124"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BB10" i="4"/>
  <c r="AL10" i="4"/>
  <c r="W10" i="4"/>
  <c r="P10" i="4"/>
  <c r="B10" i="4"/>
  <c r="BB8" i="4"/>
  <c r="AT8" i="4"/>
  <c r="AD8" i="4"/>
  <c r="W8" i="4"/>
  <c r="P8" i="4"/>
  <c r="I8" i="4"/>
  <c r="B8" i="4"/>
  <c r="B6" i="4"/>
</calcChain>
</file>

<file path=xl/sharedStrings.xml><?xml version="1.0" encoding="utf-8"?>
<sst xmlns="http://schemas.openxmlformats.org/spreadsheetml/2006/main" count="233" uniqueCount="116">
  <si>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</si>
  <si>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</si>
  <si>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</si>
  <si>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</si>
  <si>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</si>
  <si>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</si>
  <si>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</si>
  <si>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</si>
  <si>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</si>
  <si>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</si>
  <si>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</si>
  <si>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</si>
  <si>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</si>
  <si>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</si>
  <si>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</si>
  <si>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</si>
  <si>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</si>
  <si>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</si>
  <si>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</si>
  <si>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</si>
  <si>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</si>
  <si>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</si>
  <si>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</si>
  <si>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</si>
  <si>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</si>
  <si>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</si>
  <si>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</si>
  <si>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</si>
  <si>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</si>
  <si>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</si>
  <si>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</si>
  <si>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</si>
  <si>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</si>
  <si>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</si>
  <si>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</si>
  <si>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</si>
  <si>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</si>
  <si>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</si>
  <si>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</si>
  <si>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</si>
  <si>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</si>
  <si>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</si>
  <si>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</si>
  <si>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</si>
  <si>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</si>
  <si>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</si>
  <si>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</si>
  <si>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</si>
  <si>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</si>
  <si>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</si>
  <si>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</si>
  <si>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</si>
  <si>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</si>
  <si>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</si>
  <si>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</si>
  <si>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</si>
  <si>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</si>
  <si>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</si>
  <si>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</si>
  <si>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</si>
  <si>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</si>
  <si>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</si>
  <si>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</si>
  <si>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</si>
  <si>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</si>
  <si>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</si>
  <si>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</si>
  <si>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</si>
  <si>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</si>
  <si>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</si>
  <si>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</si>
  <si>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</si>
  <si>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</si>
  <si>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</si>
  <si>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</si>
  <si>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</si>
  <si>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</si>
  <si>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</si>
  <si>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</si>
  <si>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</si>
  <si>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</si>
  <si>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</si>
  <si>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</si>
  <si>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</si>
  <si>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</si>
  <si>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</si>
  <si>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</si>
  <si>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</si>
  <si>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</si>
  <si>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</si>
  <si>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</si>
  <si>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</si>
  <si>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</si>
  <si>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</si>
  <si>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</si>
  <si>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</si>
  <si>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御蔵島村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</si>
  <si>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</si>
  <si>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</si>
  <si>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</si>
  <si>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</si>
  <si>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</si>
  <si>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</si>
  <si>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</si>
  <si>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</si>
  <si>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</si>
  <si>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</si>
  <si>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</si>
  <si>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</si>
  <si>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</si>
  <si>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</si>
  <si>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</si>
  <si>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</si>
  <si>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①収益的収支比率
収益的収支は単年度で赤字となっており、収益的収支比率も依然低い。経営改善へ向け料金回収率や設備投資の見直しといった取り組みが必要となる。
④企業債残高対給水収益比率
類似団体の平均値を下回っているが、今後も設備更新等を実施予定であり、適切な投資規模と料金水準を見定めた経営計画が必要となる。
⑤料金回収率
類似団体の平均値を上回っているが、依然低い水準のまま推移しており、適切な料金収入の確保が必要となっている。
⑥給水原価
給水原価は類似団体と比して低いが、新たな設備投資に係る地方債償還等により高まる可能性がある。
⑦施設利用率
年間平均の施設利用率に余裕はあるが、夏季に配水能力の上限まで達する場合がある。
⑧有収率
有収率は高く、施設の稼働状況が収益に反映されている。</t>
    <phoneticPr fontId="4"/>
  </si>
  <si>
    <t>③管路更新率
老朽化した管路の更新は都道路面改修工事に付随させ併行するため計画の自由性は制限されているが、耐用寿命の迫るものなどを優先的に着手するよう都と調整の上実施している。
　平成30年度　170.1m
　令和２年度　都道工事なし
　令和３年度　124.8m
　令和４年度　124.1m
　令和５年度　236.2m
令和６年度及び７年度においては都が介入するサステナブル事業や無電柱化事業をはじめとする一般会計に属する大規模工事の増大により、予算配当等内部事情に限らず村内に２社しかない受注業者の人員不足等外的要因の制約も受け実施できていない。</t>
    <rPh sb="165" eb="166">
      <t>オヨ</t>
    </rPh>
    <rPh sb="168" eb="170">
      <t>ネンド</t>
    </rPh>
    <phoneticPr fontId="4"/>
  </si>
  <si>
    <t>単年度の収益的収支は赤字となっており、事業運営に必要最低限の総費用（地方債償還金を含む。）を賄うだけの収益確保ができていない。
管路更新等の事業維持に不可欠な設備投資が今後見込まれており、財源の確保や経営が与える影響等を踏まえ、適切な料金収入の確保を含む経営改善の実施や、投資計画等の見直しなどを行う必要がある。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</si>
</sst>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0.13</c:v>
                </c:pt>
              </c:numCache>
            </c:numRef>
          </c:val>
          <c:extLst>
            <c:ext xmlns:c16="http://schemas.microsoft.com/office/drawing/2014/chart" uri="{C3380CC4-5D6E-409C-BE32-E72D297353CC}">
              <c16:uniqueId val="{00000000-4105-4EEA-8D40-E4BB54C7375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4105-4EEA-8D40-E4BB54C7375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51.39</c:v>
                </c:pt>
                <c:pt idx="1">
                  <c:v>49.52</c:v>
                </c:pt>
                <c:pt idx="2">
                  <c:v>49.52</c:v>
                </c:pt>
                <c:pt idx="3">
                  <c:v>52.49</c:v>
                </c:pt>
                <c:pt idx="4">
                  <c:v>49.42</c:v>
                </c:pt>
              </c:numCache>
            </c:numRef>
          </c:val>
          <c:extLst>
            <c:ext xmlns:c16="http://schemas.microsoft.com/office/drawing/2014/chart" uri="{C3380CC4-5D6E-409C-BE32-E72D297353CC}">
              <c16:uniqueId val="{00000000-FB44-4528-9E11-5F12E4AC653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FB44-4528-9E11-5F12E4AC653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86.1</c:v>
                </c:pt>
                <c:pt idx="1">
                  <c:v>88.75</c:v>
                </c:pt>
                <c:pt idx="2">
                  <c:v>87.98</c:v>
                </c:pt>
                <c:pt idx="3">
                  <c:v>85.38</c:v>
                </c:pt>
                <c:pt idx="4">
                  <c:v>85.92</c:v>
                </c:pt>
              </c:numCache>
            </c:numRef>
          </c:val>
          <c:extLst>
            <c:ext xmlns:c16="http://schemas.microsoft.com/office/drawing/2014/chart" uri="{C3380CC4-5D6E-409C-BE32-E72D297353CC}">
              <c16:uniqueId val="{00000000-B171-4381-89D9-87B5A2F435D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B171-4381-89D9-87B5A2F435D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65.239999999999995</c:v>
                </c:pt>
                <c:pt idx="1">
                  <c:v>63.29</c:v>
                </c:pt>
                <c:pt idx="2">
                  <c:v>63.99</c:v>
                </c:pt>
                <c:pt idx="3">
                  <c:v>46.31</c:v>
                </c:pt>
                <c:pt idx="4">
                  <c:v>63.57</c:v>
                </c:pt>
              </c:numCache>
            </c:numRef>
          </c:val>
          <c:extLst>
            <c:ext xmlns:c16="http://schemas.microsoft.com/office/drawing/2014/chart" uri="{C3380CC4-5D6E-409C-BE32-E72D297353CC}">
              <c16:uniqueId val="{00000000-66C2-48C0-89AC-ECA8E2385A3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66C2-48C0-89AC-ECA8E2385A3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11-43CC-A34C-3220E3A7A62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11-43CC-A34C-3220E3A7A62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FB-43A7-B3A4-BBC584C553C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FB-43A7-B3A4-BBC584C553C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30-4AB4-8271-8797478C5D4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30-4AB4-8271-8797478C5D4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14-491E-8A7A-8CD39A88C1E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14-491E-8A7A-8CD39A88C1E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623.5</c:v>
                </c:pt>
                <c:pt idx="1">
                  <c:v>546.54999999999995</c:v>
                </c:pt>
                <c:pt idx="2">
                  <c:v>492.59</c:v>
                </c:pt>
                <c:pt idx="3">
                  <c:v>433.74</c:v>
                </c:pt>
                <c:pt idx="4">
                  <c:v>443.86</c:v>
                </c:pt>
              </c:numCache>
            </c:numRef>
          </c:val>
          <c:extLst>
            <c:ext xmlns:c16="http://schemas.microsoft.com/office/drawing/2014/chart" uri="{C3380CC4-5D6E-409C-BE32-E72D297353CC}">
              <c16:uniqueId val="{00000000-AC24-4C3C-B626-5076CB9BB62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AC24-4C3C-B626-5076CB9BB62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54.95</c:v>
                </c:pt>
                <c:pt idx="1">
                  <c:v>53.62</c:v>
                </c:pt>
                <c:pt idx="2">
                  <c:v>54.57</c:v>
                </c:pt>
                <c:pt idx="3">
                  <c:v>39.93</c:v>
                </c:pt>
                <c:pt idx="4">
                  <c:v>50.66</c:v>
                </c:pt>
              </c:numCache>
            </c:numRef>
          </c:val>
          <c:extLst>
            <c:ext xmlns:c16="http://schemas.microsoft.com/office/drawing/2014/chart" uri="{C3380CC4-5D6E-409C-BE32-E72D297353CC}">
              <c16:uniqueId val="{00000000-6023-4319-9A9A-294F9BFDA3E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6023-4319-9A9A-294F9BFDA3E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148.9</c:v>
                </c:pt>
                <c:pt idx="1">
                  <c:v>153.56</c:v>
                </c:pt>
                <c:pt idx="2">
                  <c:v>150.88999999999999</c:v>
                </c:pt>
                <c:pt idx="3">
                  <c:v>208.34</c:v>
                </c:pt>
                <c:pt idx="4">
                  <c:v>161.87</c:v>
                </c:pt>
              </c:numCache>
            </c:numRef>
          </c:val>
          <c:extLst>
            <c:ext xmlns:c16="http://schemas.microsoft.com/office/drawing/2014/chart" uri="{C3380CC4-5D6E-409C-BE32-E72D297353CC}">
              <c16:uniqueId val="{00000000-ED29-4705-AFFD-E9BB3925C50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ED29-4705-AFFD-E9BB3925C50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0"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東京都　御蔵島村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302</v>
      </c>
      <c r="AM8" s="54"/>
      <c r="AN8" s="54"/>
      <c r="AO8" s="54"/>
      <c r="AP8" s="54"/>
      <c r="AQ8" s="54"/>
      <c r="AR8" s="54"/>
      <c r="AS8" s="54"/>
      <c r="AT8" s="44">
        <f>データ!$S$6</f>
        <v>20.39</v>
      </c>
      <c r="AU8" s="44"/>
      <c r="AV8" s="44"/>
      <c r="AW8" s="44"/>
      <c r="AX8" s="44"/>
      <c r="AY8" s="44"/>
      <c r="AZ8" s="44"/>
      <c r="BA8" s="44"/>
      <c r="BB8" s="44">
        <f>データ!$T$6</f>
        <v>14.81</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54">
        <f>データ!$Q$6</f>
        <v>1450</v>
      </c>
      <c r="X10" s="54"/>
      <c r="Y10" s="54"/>
      <c r="Z10" s="54"/>
      <c r="AA10" s="54"/>
      <c r="AB10" s="54"/>
      <c r="AC10" s="54"/>
      <c r="AD10" s="2"/>
      <c r="AE10" s="2"/>
      <c r="AF10" s="2"/>
      <c r="AG10" s="2"/>
      <c r="AH10" s="2"/>
      <c r="AI10" s="2"/>
      <c r="AJ10" s="2"/>
      <c r="AK10" s="2"/>
      <c r="AL10" s="54">
        <f>データ!$U$6</f>
        <v>281</v>
      </c>
      <c r="AM10" s="54"/>
      <c r="AN10" s="54"/>
      <c r="AO10" s="54"/>
      <c r="AP10" s="54"/>
      <c r="AQ10" s="54"/>
      <c r="AR10" s="54"/>
      <c r="AS10" s="54"/>
      <c r="AT10" s="44">
        <f>データ!$V$6</f>
        <v>0.19</v>
      </c>
      <c r="AU10" s="44"/>
      <c r="AV10" s="44"/>
      <c r="AW10" s="44"/>
      <c r="AX10" s="44"/>
      <c r="AY10" s="44"/>
      <c r="AZ10" s="44"/>
      <c r="BA10" s="44"/>
      <c r="BB10" s="44">
        <f>データ!$W$6</f>
        <v>1478.95</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42</v>
      </c>
      <c r="O85" s="13" t="str">
        <f>データ!EN6</f>
        <v>【0.18】</v>
      </c>
    </row>
  </sheetData>
  <sheetProtection algorithmName="SHA-512" hashValue="Aa/fPUOcM3JQsWZS+6HYwOaWpY/9Ejkwd5dP8OY/kVi7NPNUl3hHQCPrT3RRwROvR5g6vp5rm59kxW2FLS8HAQ==" saltValue="7RUuMSzuJ/bd0NgrD7v/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2024</v>
      </c>
      <c r="C6" s="20">
        <f t="shared" ref="C6:W6" si="3">C7</f>
        <v>133825</v>
      </c>
      <c r="D6" s="20">
        <f t="shared" si="3"/>
        <v>47</v>
      </c>
      <c r="E6" s="20">
        <f t="shared" si="3"/>
        <v>1</v>
      </c>
      <c r="F6" s="20">
        <f t="shared" si="3"/>
        <v>0</v>
      </c>
      <c r="G6" s="20">
        <f t="shared" si="3"/>
        <v>0</v>
      </c>
      <c r="H6" s="20" t="str">
        <f t="shared" si="3"/>
        <v>東京都　御蔵島村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1450</v>
      </c>
      <c r="R6" s="21">
        <f t="shared" si="3"/>
        <v>302</v>
      </c>
      <c r="S6" s="21">
        <f t="shared" si="3"/>
        <v>20.39</v>
      </c>
      <c r="T6" s="21">
        <f t="shared" si="3"/>
        <v>14.81</v>
      </c>
      <c r="U6" s="21">
        <f t="shared" si="3"/>
        <v>281</v>
      </c>
      <c r="V6" s="21">
        <f t="shared" si="3"/>
        <v>0.19</v>
      </c>
      <c r="W6" s="21">
        <f t="shared" si="3"/>
        <v>1478.95</v>
      </c>
      <c r="X6" s="22">
        <f>IF(X7="",NA(),X7)</f>
        <v>65.239999999999995</v>
      </c>
      <c r="Y6" s="22">
        <f t="shared" ref="Y6:AG6" si="4">IF(Y7="",NA(),Y7)</f>
        <v>63.29</v>
      </c>
      <c r="Z6" s="22">
        <f t="shared" si="4"/>
        <v>63.99</v>
      </c>
      <c r="AA6" s="22">
        <f t="shared" si="4"/>
        <v>46.31</v>
      </c>
      <c r="AB6" s="22">
        <f t="shared" si="4"/>
        <v>63.57</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623.5</v>
      </c>
      <c r="BF6" s="22">
        <f t="shared" ref="BF6:BN6" si="7">IF(BF7="",NA(),BF7)</f>
        <v>546.54999999999995</v>
      </c>
      <c r="BG6" s="22">
        <f t="shared" si="7"/>
        <v>492.59</v>
      </c>
      <c r="BH6" s="22">
        <f t="shared" si="7"/>
        <v>433.74</v>
      </c>
      <c r="BI6" s="22">
        <f t="shared" si="7"/>
        <v>443.86</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54.95</v>
      </c>
      <c r="BQ6" s="22">
        <f t="shared" ref="BQ6:BY6" si="8">IF(BQ7="",NA(),BQ7)</f>
        <v>53.62</v>
      </c>
      <c r="BR6" s="22">
        <f t="shared" si="8"/>
        <v>54.57</v>
      </c>
      <c r="BS6" s="22">
        <f t="shared" si="8"/>
        <v>39.93</v>
      </c>
      <c r="BT6" s="22">
        <f t="shared" si="8"/>
        <v>50.66</v>
      </c>
      <c r="BU6" s="22">
        <f t="shared" si="8"/>
        <v>41.84</v>
      </c>
      <c r="BV6" s="22">
        <f t="shared" si="8"/>
        <v>41.44</v>
      </c>
      <c r="BW6" s="22">
        <f t="shared" si="8"/>
        <v>37.65</v>
      </c>
      <c r="BX6" s="22">
        <f t="shared" si="8"/>
        <v>37.31</v>
      </c>
      <c r="BY6" s="22">
        <f t="shared" si="8"/>
        <v>50.3</v>
      </c>
      <c r="BZ6" s="21" t="str">
        <f>IF(BZ7="","",IF(BZ7="-","【-】","【"&amp;SUBSTITUTE(TEXT(BZ7,"#,##0.00"),"-","△")&amp;"】"))</f>
        <v>【55.67】</v>
      </c>
      <c r="CA6" s="22">
        <f>IF(CA7="",NA(),CA7)</f>
        <v>148.9</v>
      </c>
      <c r="CB6" s="22">
        <f t="shared" ref="CB6:CJ6" si="9">IF(CB7="",NA(),CB7)</f>
        <v>153.56</v>
      </c>
      <c r="CC6" s="22">
        <f t="shared" si="9"/>
        <v>150.88999999999999</v>
      </c>
      <c r="CD6" s="22">
        <f t="shared" si="9"/>
        <v>208.34</v>
      </c>
      <c r="CE6" s="22">
        <f t="shared" si="9"/>
        <v>161.87</v>
      </c>
      <c r="CF6" s="22">
        <f t="shared" si="9"/>
        <v>390.47</v>
      </c>
      <c r="CG6" s="22">
        <f t="shared" si="9"/>
        <v>403.61</v>
      </c>
      <c r="CH6" s="22">
        <f t="shared" si="9"/>
        <v>442.82</v>
      </c>
      <c r="CI6" s="22">
        <f t="shared" si="9"/>
        <v>425.76</v>
      </c>
      <c r="CJ6" s="22">
        <f t="shared" si="9"/>
        <v>302.63</v>
      </c>
      <c r="CK6" s="21" t="str">
        <f>IF(CK7="","",IF(CK7="-","【-】","【"&amp;SUBSTITUTE(TEXT(CK7,"#,##0.00"),"-","△")&amp;"】"))</f>
        <v>【261.48】</v>
      </c>
      <c r="CL6" s="22">
        <f>IF(CL7="",NA(),CL7)</f>
        <v>51.39</v>
      </c>
      <c r="CM6" s="22">
        <f t="shared" ref="CM6:CU6" si="10">IF(CM7="",NA(),CM7)</f>
        <v>49.52</v>
      </c>
      <c r="CN6" s="22">
        <f t="shared" si="10"/>
        <v>49.52</v>
      </c>
      <c r="CO6" s="22">
        <f t="shared" si="10"/>
        <v>52.49</v>
      </c>
      <c r="CP6" s="22">
        <f t="shared" si="10"/>
        <v>49.42</v>
      </c>
      <c r="CQ6" s="22">
        <f t="shared" si="10"/>
        <v>49.08</v>
      </c>
      <c r="CR6" s="22">
        <f t="shared" si="10"/>
        <v>51.46</v>
      </c>
      <c r="CS6" s="22">
        <f t="shared" si="10"/>
        <v>51.84</v>
      </c>
      <c r="CT6" s="22">
        <f t="shared" si="10"/>
        <v>52.34</v>
      </c>
      <c r="CU6" s="22">
        <f t="shared" si="10"/>
        <v>44.87</v>
      </c>
      <c r="CV6" s="21" t="str">
        <f>IF(CV7="","",IF(CV7="-","【-】","【"&amp;SUBSTITUTE(TEXT(CV7,"#,##0.00"),"-","△")&amp;"】"))</f>
        <v>【44.68】</v>
      </c>
      <c r="CW6" s="22">
        <f>IF(CW7="",NA(),CW7)</f>
        <v>86.1</v>
      </c>
      <c r="CX6" s="22">
        <f t="shared" ref="CX6:DF6" si="11">IF(CX7="",NA(),CX7)</f>
        <v>88.75</v>
      </c>
      <c r="CY6" s="22">
        <f t="shared" si="11"/>
        <v>87.98</v>
      </c>
      <c r="CZ6" s="22">
        <f t="shared" si="11"/>
        <v>85.38</v>
      </c>
      <c r="DA6" s="22">
        <f t="shared" si="11"/>
        <v>85.92</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2">
        <f t="shared" si="14"/>
        <v>0.13</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2">
      <c r="A7" s="15"/>
      <c r="B7" s="24">
        <v>2024</v>
      </c>
      <c r="C7" s="24">
        <v>133825</v>
      </c>
      <c r="D7" s="24">
        <v>47</v>
      </c>
      <c r="E7" s="24">
        <v>1</v>
      </c>
      <c r="F7" s="24">
        <v>0</v>
      </c>
      <c r="G7" s="24">
        <v>0</v>
      </c>
      <c r="H7" s="24" t="s">
        <v>96</v>
      </c>
      <c r="I7" s="24" t="s">
        <v>97</v>
      </c>
      <c r="J7" s="24" t="s">
        <v>98</v>
      </c>
      <c r="K7" s="24" t="s">
        <v>99</v>
      </c>
      <c r="L7" s="24" t="s">
        <v>100</v>
      </c>
      <c r="M7" s="24" t="s">
        <v>101</v>
      </c>
      <c r="N7" s="25" t="s">
        <v>102</v>
      </c>
      <c r="O7" s="25" t="s">
        <v>103</v>
      </c>
      <c r="P7" s="25">
        <v>100</v>
      </c>
      <c r="Q7" s="25">
        <v>1450</v>
      </c>
      <c r="R7" s="25">
        <v>302</v>
      </c>
      <c r="S7" s="25">
        <v>20.39</v>
      </c>
      <c r="T7" s="25">
        <v>14.81</v>
      </c>
      <c r="U7" s="25">
        <v>281</v>
      </c>
      <c r="V7" s="25">
        <v>0.19</v>
      </c>
      <c r="W7" s="25">
        <v>1478.95</v>
      </c>
      <c r="X7" s="25">
        <v>65.239999999999995</v>
      </c>
      <c r="Y7" s="25">
        <v>63.29</v>
      </c>
      <c r="Z7" s="25">
        <v>63.99</v>
      </c>
      <c r="AA7" s="25">
        <v>46.31</v>
      </c>
      <c r="AB7" s="25">
        <v>63.57</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623.5</v>
      </c>
      <c r="BF7" s="25">
        <v>546.54999999999995</v>
      </c>
      <c r="BG7" s="25">
        <v>492.59</v>
      </c>
      <c r="BH7" s="25">
        <v>433.74</v>
      </c>
      <c r="BI7" s="25">
        <v>443.86</v>
      </c>
      <c r="BJ7" s="25">
        <v>1128.72</v>
      </c>
      <c r="BK7" s="25">
        <v>1125.25</v>
      </c>
      <c r="BL7" s="25">
        <v>1157.05</v>
      </c>
      <c r="BM7" s="25">
        <v>1228.8</v>
      </c>
      <c r="BN7" s="25">
        <v>585.82000000000005</v>
      </c>
      <c r="BO7" s="25">
        <v>544.02</v>
      </c>
      <c r="BP7" s="25">
        <v>54.95</v>
      </c>
      <c r="BQ7" s="25">
        <v>53.62</v>
      </c>
      <c r="BR7" s="25">
        <v>54.57</v>
      </c>
      <c r="BS7" s="25">
        <v>39.93</v>
      </c>
      <c r="BT7" s="25">
        <v>50.66</v>
      </c>
      <c r="BU7" s="25">
        <v>41.84</v>
      </c>
      <c r="BV7" s="25">
        <v>41.44</v>
      </c>
      <c r="BW7" s="25">
        <v>37.65</v>
      </c>
      <c r="BX7" s="25">
        <v>37.31</v>
      </c>
      <c r="BY7" s="25">
        <v>50.3</v>
      </c>
      <c r="BZ7" s="25">
        <v>55.67</v>
      </c>
      <c r="CA7" s="25">
        <v>148.9</v>
      </c>
      <c r="CB7" s="25">
        <v>153.56</v>
      </c>
      <c r="CC7" s="25">
        <v>150.88999999999999</v>
      </c>
      <c r="CD7" s="25">
        <v>208.34</v>
      </c>
      <c r="CE7" s="25">
        <v>161.87</v>
      </c>
      <c r="CF7" s="25">
        <v>390.47</v>
      </c>
      <c r="CG7" s="25">
        <v>403.61</v>
      </c>
      <c r="CH7" s="25">
        <v>442.82</v>
      </c>
      <c r="CI7" s="25">
        <v>425.76</v>
      </c>
      <c r="CJ7" s="25">
        <v>302.63</v>
      </c>
      <c r="CK7" s="25">
        <v>261.48</v>
      </c>
      <c r="CL7" s="25">
        <v>51.39</v>
      </c>
      <c r="CM7" s="25">
        <v>49.52</v>
      </c>
      <c r="CN7" s="25">
        <v>49.52</v>
      </c>
      <c r="CO7" s="25">
        <v>52.49</v>
      </c>
      <c r="CP7" s="25">
        <v>49.42</v>
      </c>
      <c r="CQ7" s="25">
        <v>49.08</v>
      </c>
      <c r="CR7" s="25">
        <v>51.46</v>
      </c>
      <c r="CS7" s="25">
        <v>51.84</v>
      </c>
      <c r="CT7" s="25">
        <v>52.34</v>
      </c>
      <c r="CU7" s="25">
        <v>44.87</v>
      </c>
      <c r="CV7" s="25">
        <v>44.68</v>
      </c>
      <c r="CW7" s="25">
        <v>86.1</v>
      </c>
      <c r="CX7" s="25">
        <v>88.75</v>
      </c>
      <c r="CY7" s="25">
        <v>87.98</v>
      </c>
      <c r="CZ7" s="25">
        <v>85.38</v>
      </c>
      <c r="DA7" s="25">
        <v>85.92</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0.13</v>
      </c>
      <c r="EI7" s="25">
        <v>0.61</v>
      </c>
      <c r="EJ7" s="25">
        <v>0.4</v>
      </c>
      <c r="EK7" s="25">
        <v>0.59</v>
      </c>
      <c r="EL7" s="25">
        <v>0.5</v>
      </c>
      <c r="EM7" s="25">
        <v>0.04</v>
      </c>
      <c r="EN7" s="25">
        <v>0.18</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徳山 隆思</cp:lastModifiedBy>
  <dcterms:created xsi:type="dcterms:W3CDTF">2025-12-12T09:26:05Z</dcterms:created>
  <dcterms:modified xsi:type="dcterms:W3CDTF">2026-01-16T00:35:53Z</dcterms:modified>
  <cp:category/>
</cp:coreProperties>
</file>