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作成中\2.3経営比較分析\"/>
    </mc:Choice>
  </mc:AlternateContent>
  <xr:revisionPtr revIDLastSave="0" documentId="13_ncr:1_{B9CCB571-CB15-425F-92F1-91FFC5F6A25B}" xr6:coauthVersionLast="47" xr6:coauthVersionMax="47" xr10:uidLastSave="{00000000-0000-0000-0000-000000000000}"/>
  <workbookProtection workbookAlgorithmName="SHA-512" workbookHashValue="nD2EuVnoi5avorRDSYGT+I8XuGnwWfi7V+U91hVv08InNdSTbbCt0Do8WxSk/G7pp3MhL52yfjZcOJBnURGyQA==" workbookSaltValue="c1rw53cashvuSDxnoZpY8Q==" workbookSpinCount="100000" lockStructure="1"/>
  <bookViews>
    <workbookView xWindow="-108" yWindow="-108" windowWidth="23256" windowHeight="12456"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M6" i="5"/>
  <c r="AD8" i="4" s="1"/>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I10" i="4"/>
  <c r="B10" i="4"/>
  <c r="W8" i="4"/>
  <c r="I8" i="4"/>
  <c r="B8" i="4"/>
  <c r="B6"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<sst xmlns="http://schemas.openxmlformats.org/spreadsheetml/2006/main" count="233" uniqueCount="117">
  <si>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</si>
  <si>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</si>
  <si>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</si>
  <si>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</si>
  <si>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</si>
  <si>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</si>
  <si>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</si>
  <si>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</si>
  <si>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</si>
  <si>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</si>
  <si>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</si>
  <si>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</si>
  <si>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</si>
  <si>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</si>
  <si>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</si>
  <si>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</si>
  <si>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</si>
  <si>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</si>
  <si>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</si>
  <si>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</si>
  <si>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</si>
  <si>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</si>
  <si>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</si>
  <si>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</si>
  <si>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</si>
  <si>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</si>
  <si>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</si>
  <si>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</si>
  <si>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</si>
  <si>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</si>
  <si>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</si>
  <si>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</si>
  <si>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</si>
  <si>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</si>
  <si>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</si>
  <si>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</si>
  <si>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</si>
  <si>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</si>
  <si>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</si>
  <si>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</si>
  <si>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</si>
  <si>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</si>
  <si>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</si>
  <si>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</si>
  <si>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</si>
  <si>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</si>
  <si>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</si>
  <si>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</si>
  <si>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</si>
  <si>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</si>
  <si>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</si>
  <si>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</si>
  <si>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</si>
  <si>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</si>
  <si>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</si>
  <si>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</si>
  <si>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</si>
  <si>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</si>
  <si>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</si>
  <si>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</si>
  <si>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</si>
  <si>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</si>
  <si>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</si>
  <si>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</si>
  <si>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</si>
  <si>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</si>
  <si>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</si>
  <si>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</si>
  <si>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</si>
  <si>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</si>
  <si>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</si>
  <si>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</si>
  <si>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</si>
  <si>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</si>
  <si>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</si>
  <si>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</si>
  <si>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</si>
  <si>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</si>
  <si>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</si>
  <si>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</si>
  <si>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</si>
  <si>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</si>
  <si>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</si>
  <si>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</si>
  <si>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</si>
  <si>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</si>
  <si>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</si>
  <si>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</si>
  <si>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</si>
  <si>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</si>
  <si>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</si>
  <si>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</si>
  <si>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</si>
  <si>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</si>
  <si>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</si>
  <si>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</si>
  <si>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御蔵島村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</si>
  <si>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</si>
  <si>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</si>
  <si>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</si>
  <si>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</si>
  <si>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</si>
  <si>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</si>
  <si>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</si>
  <si>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</si>
  <si>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</si>
  <si>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</si>
  <si>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</si>
  <si>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</si>
  <si>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</si>
  <si>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</si>
  <si>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</si>
  <si>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</si>
  <si>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</si>
  <si>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①収益的収支比率
収益的収支は単年度で赤字となっており、収益的収支比率も依然低い。経営改善へ向け料金回収率や設備投資の見直しといった取り組みが必要となる。
④企業債残高対給水収益比率
類似団体の平均値を下回っているが、今後も設備更新等を実施予定であり、適切な投資規模と料金水準を見定めた経営計画が必要となる。
⑤料金回収率
類似団体の平均値を上回っているが、依然低い水準のまま推移しており、適切な料金収入の確保が必要となっている。
⑥給水原価
給水原価は類似団体と比して低いが、新たな設備投資に係る地方債償還等により高まる可能性がある。
⑦施設利用率
年間平均の施設利用率に余裕はあるが、夏季に配水能力の上限まで達する場合がある。
⑧有収率
有収率は高く、施設の稼働状況が収益に反映されている。</t>
    <rPh sb="1" eb="4">
      <t>シュウエキテキ</t>
    </rPh>
    <rPh sb="4" eb="6">
      <t>シュウシ</t>
    </rPh>
    <rPh sb="6" eb="8">
      <t>ヒリツ</t>
    </rPh>
    <rPh sb="9" eb="12">
      <t>シュウエキテキ</t>
    </rPh>
    <rPh sb="12" eb="14">
      <t>シュウシ</t>
    </rPh>
    <rPh sb="15" eb="18">
      <t>タンネンド</t>
    </rPh>
    <rPh sb="19" eb="21">
      <t>アカジ</t>
    </rPh>
    <rPh sb="31" eb="33">
      <t>シュウシ</t>
    </rPh>
    <rPh sb="33" eb="35">
      <t>ヒリツ</t>
    </rPh>
    <rPh sb="36" eb="38">
      <t>イゼン</t>
    </rPh>
    <rPh sb="38" eb="39">
      <t>ヒク</t>
    </rPh>
    <rPh sb="41" eb="43">
      <t>ケイエイ</t>
    </rPh>
    <rPh sb="43" eb="45">
      <t>カイゼン</t>
    </rPh>
    <rPh sb="46" eb="47">
      <t>ム</t>
    </rPh>
    <rPh sb="48" eb="50">
      <t>リョウキン</t>
    </rPh>
    <rPh sb="50" eb="52">
      <t>カイシュウ</t>
    </rPh>
    <rPh sb="52" eb="53">
      <t>リツ</t>
    </rPh>
    <rPh sb="54" eb="56">
      <t>セツビ</t>
    </rPh>
    <rPh sb="56" eb="58">
      <t>トウシ</t>
    </rPh>
    <rPh sb="59" eb="60">
      <t>ミ</t>
    </rPh>
    <rPh sb="60" eb="61">
      <t>ナオ</t>
    </rPh>
    <rPh sb="66" eb="67">
      <t>ト</t>
    </rPh>
    <rPh sb="68" eb="69">
      <t>ク</t>
    </rPh>
    <rPh sb="71" eb="73">
      <t>ヒツヨウ</t>
    </rPh>
    <rPh sb="80" eb="82">
      <t>キギョウ</t>
    </rPh>
    <rPh sb="82" eb="83">
      <t>サイ</t>
    </rPh>
    <rPh sb="83" eb="85">
      <t>ザンダカ</t>
    </rPh>
    <rPh sb="85" eb="86">
      <t>タイ</t>
    </rPh>
    <rPh sb="86" eb="88">
      <t>キュウスイ</t>
    </rPh>
    <rPh sb="88" eb="90">
      <t>シュウエキ</t>
    </rPh>
    <rPh sb="90" eb="92">
      <t>ヒリツ</t>
    </rPh>
    <rPh sb="93" eb="95">
      <t>ルイジ</t>
    </rPh>
    <rPh sb="95" eb="97">
      <t>ダンタイ</t>
    </rPh>
    <rPh sb="98" eb="101">
      <t>ヘイキンチ</t>
    </rPh>
    <rPh sb="102" eb="104">
      <t>シタマワ</t>
    </rPh>
    <rPh sb="110" eb="112">
      <t>コンゴ</t>
    </rPh>
    <rPh sb="113" eb="115">
      <t>セツビ</t>
    </rPh>
    <rPh sb="115" eb="117">
      <t>コウシン</t>
    </rPh>
    <rPh sb="117" eb="118">
      <t>トウ</t>
    </rPh>
    <rPh sb="119" eb="121">
      <t>ジッシ</t>
    </rPh>
    <rPh sb="121" eb="123">
      <t>ヨテイ</t>
    </rPh>
    <rPh sb="127" eb="129">
      <t>テキセツ</t>
    </rPh>
    <rPh sb="130" eb="132">
      <t>トウシ</t>
    </rPh>
    <rPh sb="132" eb="134">
      <t>キボ</t>
    </rPh>
    <rPh sb="135" eb="137">
      <t>リョウキン</t>
    </rPh>
    <rPh sb="137" eb="139">
      <t>スイジュン</t>
    </rPh>
    <rPh sb="140" eb="142">
      <t>ミサダ</t>
    </rPh>
    <rPh sb="144" eb="146">
      <t>ケイエイ</t>
    </rPh>
    <rPh sb="146" eb="148">
      <t>ケイカク</t>
    </rPh>
    <rPh sb="149" eb="151">
      <t>ヒツヨウ</t>
    </rPh>
    <rPh sb="158" eb="160">
      <t>リョウキン</t>
    </rPh>
    <rPh sb="160" eb="162">
      <t>カイシュウ</t>
    </rPh>
    <rPh sb="162" eb="163">
      <t>リツ</t>
    </rPh>
    <rPh sb="164" eb="166">
      <t>ルイジ</t>
    </rPh>
    <rPh sb="166" eb="168">
      <t>ダンタイ</t>
    </rPh>
    <rPh sb="169" eb="172">
      <t>ヘイキンチ</t>
    </rPh>
    <rPh sb="173" eb="175">
      <t>ウワマワ</t>
    </rPh>
    <rPh sb="326" eb="329">
      <t>ユウシュウリツ</t>
    </rPh>
    <rPh sb="330" eb="331">
      <t>タカ</t>
    </rPh>
    <rPh sb="333" eb="335">
      <t>シセツ</t>
    </rPh>
    <rPh sb="336" eb="338">
      <t>カドウ</t>
    </rPh>
    <rPh sb="338" eb="340">
      <t>ジョウキョウ</t>
    </rPh>
    <rPh sb="341" eb="343">
      <t>シュウエキ</t>
    </rPh>
    <rPh sb="344" eb="346">
      <t>ハンエイ</t>
    </rPh>
    <phoneticPr fontId="4"/>
  </si>
  <si>
    <t>③管路更新率
老朽化した管路の更新は都道路面改修工事に付随させ併行するため計画の自由性は制限されているが、耐用寿命の迫るものなどを優先的に着手するよう都と調整の上実施している。
　平成30年度　170.1m
　令和２年度　都道工事なし
　令和３年度　124.8m
　令和４年度　124.1m
　令和５年度　236.2m
令和６年度においては都が介入するサステナブル事業や無電柱化事業をはじめとする一般会計に属する大規模工事の増大により、予算配当等内部事情に限らず村内に２社しかない受注業者の人員不足等外的要因の制約も受け実施できていない。</t>
    <rPh sb="1" eb="3">
      <t>カンロ</t>
    </rPh>
    <rPh sb="3" eb="5">
      <t>コウシン</t>
    </rPh>
    <rPh sb="5" eb="6">
      <t>リツ</t>
    </rPh>
    <rPh sb="7" eb="10">
      <t>ロウキュウカ</t>
    </rPh>
    <rPh sb="12" eb="14">
      <t>カンロ</t>
    </rPh>
    <rPh sb="15" eb="17">
      <t>コウシン</t>
    </rPh>
    <rPh sb="18" eb="20">
      <t>トドウ</t>
    </rPh>
    <rPh sb="20" eb="22">
      <t>ロメン</t>
    </rPh>
    <rPh sb="22" eb="24">
      <t>カイシュウ</t>
    </rPh>
    <rPh sb="24" eb="26">
      <t>コウジ</t>
    </rPh>
    <rPh sb="27" eb="28">
      <t>ツキ</t>
    </rPh>
    <rPh sb="28" eb="29">
      <t>シタガ</t>
    </rPh>
    <rPh sb="31" eb="33">
      <t>ヘイコウ</t>
    </rPh>
    <rPh sb="37" eb="39">
      <t>ケイカク</t>
    </rPh>
    <rPh sb="40" eb="43">
      <t>ジユウセイ</t>
    </rPh>
    <rPh sb="44" eb="46">
      <t>セイゲン</t>
    </rPh>
    <rPh sb="53" eb="55">
      <t>タイヨウ</t>
    </rPh>
    <rPh sb="55" eb="57">
      <t>ジュミョウ</t>
    </rPh>
    <rPh sb="58" eb="59">
      <t>セマ</t>
    </rPh>
    <rPh sb="65" eb="68">
      <t>ユウセンテキ</t>
    </rPh>
    <rPh sb="69" eb="71">
      <t>チャクシュ</t>
    </rPh>
    <rPh sb="75" eb="76">
      <t>ト</t>
    </rPh>
    <rPh sb="77" eb="79">
      <t>チョウセイ</t>
    </rPh>
    <rPh sb="80" eb="81">
      <t>ウエ</t>
    </rPh>
    <rPh sb="81" eb="83">
      <t>ジッシ</t>
    </rPh>
    <rPh sb="90" eb="92">
      <t>ヘイセイ</t>
    </rPh>
    <rPh sb="94" eb="96">
      <t>ネンド</t>
    </rPh>
    <rPh sb="105" eb="107">
      <t>レイワ</t>
    </rPh>
    <rPh sb="108" eb="110">
      <t>ネンド</t>
    </rPh>
    <rPh sb="111" eb="113">
      <t>トドウ</t>
    </rPh>
    <rPh sb="113" eb="115">
      <t>コウジ</t>
    </rPh>
    <rPh sb="119" eb="121">
      <t>レイワ</t>
    </rPh>
    <rPh sb="160" eb="162">
      <t>レイワ</t>
    </rPh>
    <rPh sb="163" eb="164">
      <t>ネン</t>
    </rPh>
    <rPh sb="164" eb="165">
      <t>ド</t>
    </rPh>
    <rPh sb="185" eb="186">
      <t>ム</t>
    </rPh>
    <rPh sb="260" eb="262">
      <t>ジッシ</t>
    </rPh>
    <phoneticPr fontId="4"/>
  </si>
  <si>
    <t>単年度の収益的収支は赤字となっており、事業運営に必要最低限の総費用（地方債償還金を含む。）を賄うだけの収益確保ができていない。
管路更新等の事業維持に不可欠な設備投資が今後見込まれており、財源の確保や経営が与える影響等を踏まえ、適切な料金収入の確保を含む経営改善の実施や、投資計画等の見直しなどを行う必要がある。</t>
    <rPh sb="0" eb="3">
      <t>タンネンド</t>
    </rPh>
    <rPh sb="4" eb="7">
      <t>シュウエキテキ</t>
    </rPh>
    <rPh sb="7" eb="9">
      <t>シュウシ</t>
    </rPh>
    <rPh sb="10" eb="12">
      <t>アカジ</t>
    </rPh>
    <rPh sb="19" eb="21">
      <t>ジギョウ</t>
    </rPh>
    <rPh sb="21" eb="23">
      <t>ウンエイ</t>
    </rPh>
    <rPh sb="24" eb="26">
      <t>ヒツヨウ</t>
    </rPh>
    <rPh sb="26" eb="29">
      <t>サイテイゲン</t>
    </rPh>
    <rPh sb="30" eb="33">
      <t>ソウヒヨウ</t>
    </rPh>
    <rPh sb="34" eb="37">
      <t>チホウサイ</t>
    </rPh>
    <rPh sb="37" eb="40">
      <t>ショウカンキン</t>
    </rPh>
    <rPh sb="41" eb="42">
      <t>フク</t>
    </rPh>
    <rPh sb="46" eb="47">
      <t>マカナ</t>
    </rPh>
    <rPh sb="51" eb="53">
      <t>シュウエキ</t>
    </rPh>
    <rPh sb="53" eb="55">
      <t>カクホ</t>
    </rPh>
    <rPh sb="64" eb="66">
      <t>カンロ</t>
    </rPh>
    <rPh sb="66" eb="68">
      <t>コウシン</t>
    </rPh>
    <rPh sb="68" eb="69">
      <t>トウ</t>
    </rPh>
    <rPh sb="70" eb="72">
      <t>ジギョウ</t>
    </rPh>
    <rPh sb="72" eb="74">
      <t>イジ</t>
    </rPh>
    <rPh sb="75" eb="78">
      <t>フカケツ</t>
    </rPh>
    <rPh sb="79" eb="81">
      <t>セツビ</t>
    </rPh>
    <rPh sb="81" eb="83">
      <t>トウシ</t>
    </rPh>
    <rPh sb="84" eb="86">
      <t>コンゴ</t>
    </rPh>
    <rPh sb="86" eb="88">
      <t>ミコ</t>
    </rPh>
    <rPh sb="94" eb="96">
      <t>ザイゲン</t>
    </rPh>
    <rPh sb="97" eb="99">
      <t>カクホ</t>
    </rPh>
    <rPh sb="100" eb="102">
      <t>ケイエイ</t>
    </rPh>
    <rPh sb="103" eb="104">
      <t>アタ</t>
    </rPh>
    <rPh sb="106" eb="108">
      <t>エイキョウ</t>
    </rPh>
    <rPh sb="108" eb="109">
      <t>トウ</t>
    </rPh>
    <rPh sb="110" eb="111">
      <t>フ</t>
    </rPh>
    <rPh sb="114" eb="116">
      <t>テキセツ</t>
    </rPh>
    <rPh sb="117" eb="119">
      <t>リョウキン</t>
    </rPh>
    <rPh sb="119" eb="121">
      <t>シュウニュウ</t>
    </rPh>
    <rPh sb="122" eb="124">
      <t>カクホ</t>
    </rPh>
    <rPh sb="125" eb="126">
      <t>フク</t>
    </rPh>
    <rPh sb="127" eb="129">
      <t>ケイエイ</t>
    </rPh>
    <rPh sb="129" eb="131">
      <t>カイゼン</t>
    </rPh>
    <rPh sb="132" eb="134">
      <t>ジッシ</t>
    </rPh>
    <rPh sb="136" eb="138">
      <t>トウシ</t>
    </rPh>
    <rPh sb="138" eb="140">
      <t>ケイカク</t>
    </rPh>
    <rPh sb="140" eb="141">
      <t>トウ</t>
    </rPh>
    <rPh sb="142" eb="144">
      <t>ミナオ</t>
    </rPh>
    <rPh sb="148" eb="149">
      <t>オコナ</t>
    </rPh>
    <rPh sb="150" eb="15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</si>
</sst>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43-4362-9ECA-E6E4F746AFF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5E43-4362-9ECA-E6E4F746AFF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50.13</c:v>
                </c:pt>
                <c:pt idx="1">
                  <c:v>51.39</c:v>
                </c:pt>
                <c:pt idx="2">
                  <c:v>49.52</c:v>
                </c:pt>
                <c:pt idx="3">
                  <c:v>49.52</c:v>
                </c:pt>
                <c:pt idx="4">
                  <c:v>52.49</c:v>
                </c:pt>
              </c:numCache>
            </c:numRef>
          </c:val>
          <c:extLst>
            <c:ext xmlns:c16="http://schemas.microsoft.com/office/drawing/2014/chart" uri="{C3380CC4-5D6E-409C-BE32-E72D297353CC}">
              <c16:uniqueId val="{00000000-D04A-48C2-B691-6802A1D83348}"/>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D04A-48C2-B691-6802A1D83348}"/>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88.17</c:v>
                </c:pt>
                <c:pt idx="1">
                  <c:v>86.1</c:v>
                </c:pt>
                <c:pt idx="2">
                  <c:v>88.75</c:v>
                </c:pt>
                <c:pt idx="3">
                  <c:v>87.98</c:v>
                </c:pt>
                <c:pt idx="4">
                  <c:v>85.38</c:v>
                </c:pt>
              </c:numCache>
            </c:numRef>
          </c:val>
          <c:extLst>
            <c:ext xmlns:c16="http://schemas.microsoft.com/office/drawing/2014/chart" uri="{C3380CC4-5D6E-409C-BE32-E72D297353CC}">
              <c16:uniqueId val="{00000000-325C-4903-8B60-895925064E81}"/>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325C-4903-8B60-895925064E81}"/>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54.12</c:v>
                </c:pt>
                <c:pt idx="1">
                  <c:v>65.239999999999995</c:v>
                </c:pt>
                <c:pt idx="2">
                  <c:v>63.29</c:v>
                </c:pt>
                <c:pt idx="3">
                  <c:v>63.99</c:v>
                </c:pt>
                <c:pt idx="4">
                  <c:v>46.31</c:v>
                </c:pt>
              </c:numCache>
            </c:numRef>
          </c:val>
          <c:extLst>
            <c:ext xmlns:c16="http://schemas.microsoft.com/office/drawing/2014/chart" uri="{C3380CC4-5D6E-409C-BE32-E72D297353CC}">
              <c16:uniqueId val="{00000000-CB4B-40F1-A209-E82D213E8EA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CB4B-40F1-A209-E82D213E8EA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54-494B-81DC-DBF4810FA478}"/>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54-494B-81DC-DBF4810FA478}"/>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F9-4B8B-BBBD-A540A5229471}"/>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F9-4B8B-BBBD-A540A5229471}"/>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88-48B0-86E3-AF7C89FBB1E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88-48B0-86E3-AF7C89FBB1E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06-410B-8A99-7B28EF89446F}"/>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06-410B-8A99-7B28EF89446F}"/>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709.52</c:v>
                </c:pt>
                <c:pt idx="1">
                  <c:v>623.5</c:v>
                </c:pt>
                <c:pt idx="2">
                  <c:v>546.54999999999995</c:v>
                </c:pt>
                <c:pt idx="3">
                  <c:v>492.59</c:v>
                </c:pt>
                <c:pt idx="4">
                  <c:v>433.74</c:v>
                </c:pt>
              </c:numCache>
            </c:numRef>
          </c:val>
          <c:extLst>
            <c:ext xmlns:c16="http://schemas.microsoft.com/office/drawing/2014/chart" uri="{C3380CC4-5D6E-409C-BE32-E72D297353CC}">
              <c16:uniqueId val="{00000000-9552-4BC8-B3D5-8FEE530F86FA}"/>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9552-4BC8-B3D5-8FEE530F86FA}"/>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45.09</c:v>
                </c:pt>
                <c:pt idx="1">
                  <c:v>54.95</c:v>
                </c:pt>
                <c:pt idx="2">
                  <c:v>53.62</c:v>
                </c:pt>
                <c:pt idx="3">
                  <c:v>54.57</c:v>
                </c:pt>
                <c:pt idx="4">
                  <c:v>39.93</c:v>
                </c:pt>
              </c:numCache>
            </c:numRef>
          </c:val>
          <c:extLst>
            <c:ext xmlns:c16="http://schemas.microsoft.com/office/drawing/2014/chart" uri="{C3380CC4-5D6E-409C-BE32-E72D297353CC}">
              <c16:uniqueId val="{00000000-D913-492A-9E32-1382C1C98A6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D913-492A-9E32-1382C1C98A6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178.6</c:v>
                </c:pt>
                <c:pt idx="1">
                  <c:v>148.9</c:v>
                </c:pt>
                <c:pt idx="2">
                  <c:v>153.56</c:v>
                </c:pt>
                <c:pt idx="3">
                  <c:v>150.88999999999999</c:v>
                </c:pt>
                <c:pt idx="4">
                  <c:v>208.34</c:v>
                </c:pt>
              </c:numCache>
            </c:numRef>
          </c:val>
          <c:extLst>
            <c:ext xmlns:c16="http://schemas.microsoft.com/office/drawing/2014/chart" uri="{C3380CC4-5D6E-409C-BE32-E72D297353CC}">
              <c16:uniqueId val="{00000000-8B27-43FA-9094-FF7C97667F79}"/>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8B27-43FA-9094-FF7C97667F79}"/>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1" zoomScale="80" zoomScaleNormal="8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2">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2">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9" t="str">
        <f>データ!H6</f>
        <v>東京都　御蔵島村</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2"/>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54">
        <f>データ!$R$6</f>
        <v>291</v>
      </c>
      <c r="AM8" s="54"/>
      <c r="AN8" s="54"/>
      <c r="AO8" s="54"/>
      <c r="AP8" s="54"/>
      <c r="AQ8" s="54"/>
      <c r="AR8" s="54"/>
      <c r="AS8" s="54"/>
      <c r="AT8" s="44">
        <f>データ!$S$6</f>
        <v>20.39</v>
      </c>
      <c r="AU8" s="44"/>
      <c r="AV8" s="44"/>
      <c r="AW8" s="44"/>
      <c r="AX8" s="44"/>
      <c r="AY8" s="44"/>
      <c r="AZ8" s="44"/>
      <c r="BA8" s="44"/>
      <c r="BB8" s="44">
        <f>データ!$T$6</f>
        <v>14.27</v>
      </c>
      <c r="BC8" s="44"/>
      <c r="BD8" s="44"/>
      <c r="BE8" s="44"/>
      <c r="BF8" s="44"/>
      <c r="BG8" s="44"/>
      <c r="BH8" s="44"/>
      <c r="BI8" s="44"/>
      <c r="BJ8" s="3"/>
      <c r="BK8" s="3"/>
      <c r="BL8" s="66" t="s">
        <v>10</v>
      </c>
      <c r="BM8" s="67"/>
      <c r="BN8" s="55" t="s">
        <v>11</v>
      </c>
      <c r="BO8" s="55"/>
      <c r="BP8" s="55"/>
      <c r="BQ8" s="55"/>
      <c r="BR8" s="55"/>
      <c r="BS8" s="55"/>
      <c r="BT8" s="55"/>
      <c r="BU8" s="55"/>
      <c r="BV8" s="55"/>
      <c r="BW8" s="55"/>
      <c r="BX8" s="55"/>
      <c r="BY8" s="56"/>
    </row>
    <row r="9" spans="1:78" ht="18.75" customHeight="1" x14ac:dyDescent="0.2">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2"/>
      <c r="AE9" s="2"/>
      <c r="AF9" s="2"/>
      <c r="AG9" s="2"/>
      <c r="AH9" s="3"/>
      <c r="AI9" s="2"/>
      <c r="AJ9" s="2"/>
      <c r="AK9" s="2"/>
      <c r="AL9" s="57" t="s">
        <v>16</v>
      </c>
      <c r="AM9" s="57"/>
      <c r="AN9" s="57"/>
      <c r="AO9" s="57"/>
      <c r="AP9" s="57"/>
      <c r="AQ9" s="57"/>
      <c r="AR9" s="57"/>
      <c r="AS9" s="57"/>
      <c r="AT9" s="57" t="s">
        <v>17</v>
      </c>
      <c r="AU9" s="57"/>
      <c r="AV9" s="57"/>
      <c r="AW9" s="57"/>
      <c r="AX9" s="57"/>
      <c r="AY9" s="57"/>
      <c r="AZ9" s="57"/>
      <c r="BA9" s="57"/>
      <c r="BB9" s="57" t="s">
        <v>18</v>
      </c>
      <c r="BC9" s="57"/>
      <c r="BD9" s="57"/>
      <c r="BE9" s="57"/>
      <c r="BF9" s="57"/>
      <c r="BG9" s="57"/>
      <c r="BH9" s="57"/>
      <c r="BI9" s="57"/>
      <c r="BJ9" s="3"/>
      <c r="BK9" s="3"/>
      <c r="BL9" s="58" t="s">
        <v>19</v>
      </c>
      <c r="BM9" s="59"/>
      <c r="BN9" s="60" t="s">
        <v>20</v>
      </c>
      <c r="BO9" s="60"/>
      <c r="BP9" s="60"/>
      <c r="BQ9" s="60"/>
      <c r="BR9" s="60"/>
      <c r="BS9" s="60"/>
      <c r="BT9" s="60"/>
      <c r="BU9" s="60"/>
      <c r="BV9" s="60"/>
      <c r="BW9" s="60"/>
      <c r="BX9" s="60"/>
      <c r="BY9" s="61"/>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100</v>
      </c>
      <c r="Q10" s="44"/>
      <c r="R10" s="44"/>
      <c r="S10" s="44"/>
      <c r="T10" s="44"/>
      <c r="U10" s="44"/>
      <c r="V10" s="44"/>
      <c r="W10" s="54">
        <f>データ!$Q$6</f>
        <v>1450</v>
      </c>
      <c r="X10" s="54"/>
      <c r="Y10" s="54"/>
      <c r="Z10" s="54"/>
      <c r="AA10" s="54"/>
      <c r="AB10" s="54"/>
      <c r="AC10" s="54"/>
      <c r="AD10" s="2"/>
      <c r="AE10" s="2"/>
      <c r="AF10" s="2"/>
      <c r="AG10" s="2"/>
      <c r="AH10" s="2"/>
      <c r="AI10" s="2"/>
      <c r="AJ10" s="2"/>
      <c r="AK10" s="2"/>
      <c r="AL10" s="54">
        <f>データ!$U$6</f>
        <v>279</v>
      </c>
      <c r="AM10" s="54"/>
      <c r="AN10" s="54"/>
      <c r="AO10" s="54"/>
      <c r="AP10" s="54"/>
      <c r="AQ10" s="54"/>
      <c r="AR10" s="54"/>
      <c r="AS10" s="54"/>
      <c r="AT10" s="44">
        <f>データ!$V$6</f>
        <v>0.19</v>
      </c>
      <c r="AU10" s="44"/>
      <c r="AV10" s="44"/>
      <c r="AW10" s="44"/>
      <c r="AX10" s="44"/>
      <c r="AY10" s="44"/>
      <c r="AZ10" s="44"/>
      <c r="BA10" s="44"/>
      <c r="BB10" s="44">
        <f>データ!$W$6</f>
        <v>1468.42</v>
      </c>
      <c r="BC10" s="44"/>
      <c r="BD10" s="44"/>
      <c r="BE10" s="44"/>
      <c r="BF10" s="44"/>
      <c r="BG10" s="44"/>
      <c r="BH10" s="44"/>
      <c r="BI10" s="44"/>
      <c r="BJ10" s="2"/>
      <c r="BK10" s="2"/>
      <c r="BL10" s="45" t="s">
        <v>21</v>
      </c>
      <c r="BM10" s="46"/>
      <c r="BN10" s="47" t="s">
        <v>22</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23</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5" t="s">
        <v>25</v>
      </c>
      <c r="BM14" s="36"/>
      <c r="BN14" s="36"/>
      <c r="BO14" s="36"/>
      <c r="BP14" s="36"/>
      <c r="BQ14" s="36"/>
      <c r="BR14" s="36"/>
      <c r="BS14" s="36"/>
      <c r="BT14" s="36"/>
      <c r="BU14" s="36"/>
      <c r="BV14" s="36"/>
      <c r="BW14" s="36"/>
      <c r="BX14" s="36"/>
      <c r="BY14" s="36"/>
      <c r="BZ14" s="37"/>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8"/>
      <c r="BM15" s="39"/>
      <c r="BN15" s="39"/>
      <c r="BO15" s="39"/>
      <c r="BP15" s="39"/>
      <c r="BQ15" s="39"/>
      <c r="BR15" s="39"/>
      <c r="BS15" s="39"/>
      <c r="BT15" s="39"/>
      <c r="BU15" s="39"/>
      <c r="BV15" s="39"/>
      <c r="BW15" s="39"/>
      <c r="BX15" s="39"/>
      <c r="BY15" s="39"/>
      <c r="BZ15" s="4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5" t="s">
        <v>26</v>
      </c>
      <c r="BM45" s="36"/>
      <c r="BN45" s="36"/>
      <c r="BO45" s="36"/>
      <c r="BP45" s="36"/>
      <c r="BQ45" s="36"/>
      <c r="BR45" s="36"/>
      <c r="BS45" s="36"/>
      <c r="BT45" s="36"/>
      <c r="BU45" s="36"/>
      <c r="BV45" s="36"/>
      <c r="BW45" s="36"/>
      <c r="BX45" s="36"/>
      <c r="BY45" s="36"/>
      <c r="BZ45" s="3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8"/>
      <c r="BM46" s="39"/>
      <c r="BN46" s="39"/>
      <c r="BO46" s="39"/>
      <c r="BP46" s="39"/>
      <c r="BQ46" s="39"/>
      <c r="BR46" s="39"/>
      <c r="BS46" s="39"/>
      <c r="BT46" s="39"/>
      <c r="BU46" s="39"/>
      <c r="BV46" s="39"/>
      <c r="BW46" s="39"/>
      <c r="BX46" s="39"/>
      <c r="BY46" s="39"/>
      <c r="BZ46" s="4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29"/>
      <c r="BM60" s="30"/>
      <c r="BN60" s="30"/>
      <c r="BO60" s="30"/>
      <c r="BP60" s="30"/>
      <c r="BQ60" s="30"/>
      <c r="BR60" s="30"/>
      <c r="BS60" s="30"/>
      <c r="BT60" s="30"/>
      <c r="BU60" s="30"/>
      <c r="BV60" s="30"/>
      <c r="BW60" s="30"/>
      <c r="BX60" s="30"/>
      <c r="BY60" s="30"/>
      <c r="BZ60" s="31"/>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5" t="s">
        <v>28</v>
      </c>
      <c r="BM64" s="36"/>
      <c r="BN64" s="36"/>
      <c r="BO64" s="36"/>
      <c r="BP64" s="36"/>
      <c r="BQ64" s="36"/>
      <c r="BR64" s="36"/>
      <c r="BS64" s="36"/>
      <c r="BT64" s="36"/>
      <c r="BU64" s="36"/>
      <c r="BV64" s="36"/>
      <c r="BW64" s="36"/>
      <c r="BX64" s="36"/>
      <c r="BY64" s="36"/>
      <c r="BZ64" s="3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8"/>
      <c r="BM65" s="39"/>
      <c r="BN65" s="39"/>
      <c r="BO65" s="39"/>
      <c r="BP65" s="39"/>
      <c r="BQ65" s="39"/>
      <c r="BR65" s="39"/>
      <c r="BS65" s="39"/>
      <c r="BT65" s="39"/>
      <c r="BU65" s="39"/>
      <c r="BV65" s="39"/>
      <c r="BW65" s="39"/>
      <c r="BX65" s="39"/>
      <c r="BY65" s="39"/>
      <c r="BZ65" s="4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42</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fVp4VbQhbu9AW5+wtXnRnHlnqGvX0ST/9NBZ4hr2XV5h4yop5jEXSFxqjxLLfq878NXZyKLQWBWrSAoBYuevuQ==" saltValue="iddyBeFzwyoXwo8LCUFJd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133825</v>
      </c>
      <c r="D6" s="20">
        <f t="shared" si="3"/>
        <v>47</v>
      </c>
      <c r="E6" s="20">
        <f t="shared" si="3"/>
        <v>1</v>
      </c>
      <c r="F6" s="20">
        <f t="shared" si="3"/>
        <v>0</v>
      </c>
      <c r="G6" s="20">
        <f t="shared" si="3"/>
        <v>0</v>
      </c>
      <c r="H6" s="20" t="str">
        <f t="shared" si="3"/>
        <v>東京都　御蔵島村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1450</v>
      </c>
      <c r="R6" s="21">
        <f t="shared" si="3"/>
        <v>291</v>
      </c>
      <c r="S6" s="21">
        <f t="shared" si="3"/>
        <v>20.39</v>
      </c>
      <c r="T6" s="21">
        <f t="shared" si="3"/>
        <v>14.27</v>
      </c>
      <c r="U6" s="21">
        <f t="shared" si="3"/>
        <v>279</v>
      </c>
      <c r="V6" s="21">
        <f t="shared" si="3"/>
        <v>0.19</v>
      </c>
      <c r="W6" s="21">
        <f t="shared" si="3"/>
        <v>1468.42</v>
      </c>
      <c r="X6" s="22">
        <f>IF(X7="",NA(),X7)</f>
        <v>54.12</v>
      </c>
      <c r="Y6" s="22">
        <f t="shared" ref="Y6:AG6" si="4">IF(Y7="",NA(),Y7)</f>
        <v>65.239999999999995</v>
      </c>
      <c r="Z6" s="22">
        <f t="shared" si="4"/>
        <v>63.29</v>
      </c>
      <c r="AA6" s="22">
        <f t="shared" si="4"/>
        <v>63.99</v>
      </c>
      <c r="AB6" s="22">
        <f t="shared" si="4"/>
        <v>46.31</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709.52</v>
      </c>
      <c r="BF6" s="22">
        <f t="shared" ref="BF6:BN6" si="7">IF(BF7="",NA(),BF7)</f>
        <v>623.5</v>
      </c>
      <c r="BG6" s="22">
        <f t="shared" si="7"/>
        <v>546.54999999999995</v>
      </c>
      <c r="BH6" s="22">
        <f t="shared" si="7"/>
        <v>492.59</v>
      </c>
      <c r="BI6" s="22">
        <f t="shared" si="7"/>
        <v>433.74</v>
      </c>
      <c r="BJ6" s="22">
        <f t="shared" si="7"/>
        <v>1183.92</v>
      </c>
      <c r="BK6" s="22">
        <f t="shared" si="7"/>
        <v>1128.72</v>
      </c>
      <c r="BL6" s="22">
        <f t="shared" si="7"/>
        <v>1125.25</v>
      </c>
      <c r="BM6" s="22">
        <f t="shared" si="7"/>
        <v>1157.05</v>
      </c>
      <c r="BN6" s="22">
        <f t="shared" si="7"/>
        <v>1228.8</v>
      </c>
      <c r="BO6" s="21" t="str">
        <f>IF(BO7="","",IF(BO7="-","【-】","【"&amp;SUBSTITUTE(TEXT(BO7,"#,##0.00"),"-","△")&amp;"】"))</f>
        <v>【1,045.20】</v>
      </c>
      <c r="BP6" s="22">
        <f>IF(BP7="",NA(),BP7)</f>
        <v>45.09</v>
      </c>
      <c r="BQ6" s="22">
        <f t="shared" ref="BQ6:BY6" si="8">IF(BQ7="",NA(),BQ7)</f>
        <v>54.95</v>
      </c>
      <c r="BR6" s="22">
        <f t="shared" si="8"/>
        <v>53.62</v>
      </c>
      <c r="BS6" s="22">
        <f t="shared" si="8"/>
        <v>54.57</v>
      </c>
      <c r="BT6" s="22">
        <f t="shared" si="8"/>
        <v>39.93</v>
      </c>
      <c r="BU6" s="22">
        <f t="shared" si="8"/>
        <v>42.5</v>
      </c>
      <c r="BV6" s="22">
        <f t="shared" si="8"/>
        <v>41.84</v>
      </c>
      <c r="BW6" s="22">
        <f t="shared" si="8"/>
        <v>41.44</v>
      </c>
      <c r="BX6" s="22">
        <f t="shared" si="8"/>
        <v>37.65</v>
      </c>
      <c r="BY6" s="22">
        <f t="shared" si="8"/>
        <v>37.31</v>
      </c>
      <c r="BZ6" s="21" t="str">
        <f>IF(BZ7="","",IF(BZ7="-","【-】","【"&amp;SUBSTITUTE(TEXT(BZ7,"#,##0.00"),"-","△")&amp;"】"))</f>
        <v>【49.51】</v>
      </c>
      <c r="CA6" s="22">
        <f>IF(CA7="",NA(),CA7)</f>
        <v>178.6</v>
      </c>
      <c r="CB6" s="22">
        <f t="shared" ref="CB6:CJ6" si="9">IF(CB7="",NA(),CB7)</f>
        <v>148.9</v>
      </c>
      <c r="CC6" s="22">
        <f t="shared" si="9"/>
        <v>153.56</v>
      </c>
      <c r="CD6" s="22">
        <f t="shared" si="9"/>
        <v>150.88999999999999</v>
      </c>
      <c r="CE6" s="22">
        <f t="shared" si="9"/>
        <v>208.34</v>
      </c>
      <c r="CF6" s="22">
        <f t="shared" si="9"/>
        <v>377.72</v>
      </c>
      <c r="CG6" s="22">
        <f t="shared" si="9"/>
        <v>390.47</v>
      </c>
      <c r="CH6" s="22">
        <f t="shared" si="9"/>
        <v>403.61</v>
      </c>
      <c r="CI6" s="22">
        <f t="shared" si="9"/>
        <v>442.82</v>
      </c>
      <c r="CJ6" s="22">
        <f t="shared" si="9"/>
        <v>425.76</v>
      </c>
      <c r="CK6" s="21" t="str">
        <f>IF(CK7="","",IF(CK7="-","【-】","【"&amp;SUBSTITUTE(TEXT(CK7,"#,##0.00"),"-","△")&amp;"】"))</f>
        <v>【317.14】</v>
      </c>
      <c r="CL6" s="22">
        <f>IF(CL7="",NA(),CL7)</f>
        <v>50.13</v>
      </c>
      <c r="CM6" s="22">
        <f t="shared" ref="CM6:CU6" si="10">IF(CM7="",NA(),CM7)</f>
        <v>51.39</v>
      </c>
      <c r="CN6" s="22">
        <f t="shared" si="10"/>
        <v>49.52</v>
      </c>
      <c r="CO6" s="22">
        <f t="shared" si="10"/>
        <v>49.52</v>
      </c>
      <c r="CP6" s="22">
        <f t="shared" si="10"/>
        <v>52.49</v>
      </c>
      <c r="CQ6" s="22">
        <f t="shared" si="10"/>
        <v>48.01</v>
      </c>
      <c r="CR6" s="22">
        <f t="shared" si="10"/>
        <v>49.08</v>
      </c>
      <c r="CS6" s="22">
        <f t="shared" si="10"/>
        <v>51.46</v>
      </c>
      <c r="CT6" s="22">
        <f t="shared" si="10"/>
        <v>51.84</v>
      </c>
      <c r="CU6" s="22">
        <f t="shared" si="10"/>
        <v>52.34</v>
      </c>
      <c r="CV6" s="21" t="str">
        <f>IF(CV7="","",IF(CV7="-","【-】","【"&amp;SUBSTITUTE(TEXT(CV7,"#,##0.00"),"-","△")&amp;"】"))</f>
        <v>【55.00】</v>
      </c>
      <c r="CW6" s="22">
        <f>IF(CW7="",NA(),CW7)</f>
        <v>88.17</v>
      </c>
      <c r="CX6" s="22">
        <f t="shared" ref="CX6:DF6" si="11">IF(CX7="",NA(),CX7)</f>
        <v>86.1</v>
      </c>
      <c r="CY6" s="22">
        <f t="shared" si="11"/>
        <v>88.75</v>
      </c>
      <c r="CZ6" s="22">
        <f t="shared" si="11"/>
        <v>87.98</v>
      </c>
      <c r="DA6" s="22">
        <f t="shared" si="11"/>
        <v>85.38</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2">
      <c r="A7" s="15"/>
      <c r="B7" s="24">
        <v>2023</v>
      </c>
      <c r="C7" s="24">
        <v>133825</v>
      </c>
      <c r="D7" s="24">
        <v>47</v>
      </c>
      <c r="E7" s="24">
        <v>1</v>
      </c>
      <c r="F7" s="24">
        <v>0</v>
      </c>
      <c r="G7" s="24">
        <v>0</v>
      </c>
      <c r="H7" s="24" t="s">
        <v>96</v>
      </c>
      <c r="I7" s="24" t="s">
        <v>97</v>
      </c>
      <c r="J7" s="24" t="s">
        <v>98</v>
      </c>
      <c r="K7" s="24" t="s">
        <v>99</v>
      </c>
      <c r="L7" s="24" t="s">
        <v>100</v>
      </c>
      <c r="M7" s="24" t="s">
        <v>101</v>
      </c>
      <c r="N7" s="25" t="s">
        <v>102</v>
      </c>
      <c r="O7" s="25" t="s">
        <v>103</v>
      </c>
      <c r="P7" s="25">
        <v>100</v>
      </c>
      <c r="Q7" s="25">
        <v>1450</v>
      </c>
      <c r="R7" s="25">
        <v>291</v>
      </c>
      <c r="S7" s="25">
        <v>20.39</v>
      </c>
      <c r="T7" s="25">
        <v>14.27</v>
      </c>
      <c r="U7" s="25">
        <v>279</v>
      </c>
      <c r="V7" s="25">
        <v>0.19</v>
      </c>
      <c r="W7" s="25">
        <v>1468.42</v>
      </c>
      <c r="X7" s="25">
        <v>54.12</v>
      </c>
      <c r="Y7" s="25">
        <v>65.239999999999995</v>
      </c>
      <c r="Z7" s="25">
        <v>63.29</v>
      </c>
      <c r="AA7" s="25">
        <v>63.99</v>
      </c>
      <c r="AB7" s="25">
        <v>46.31</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709.52</v>
      </c>
      <c r="BF7" s="25">
        <v>623.5</v>
      </c>
      <c r="BG7" s="25">
        <v>546.54999999999995</v>
      </c>
      <c r="BH7" s="25">
        <v>492.59</v>
      </c>
      <c r="BI7" s="25">
        <v>433.74</v>
      </c>
      <c r="BJ7" s="25">
        <v>1183.92</v>
      </c>
      <c r="BK7" s="25">
        <v>1128.72</v>
      </c>
      <c r="BL7" s="25">
        <v>1125.25</v>
      </c>
      <c r="BM7" s="25">
        <v>1157.05</v>
      </c>
      <c r="BN7" s="25">
        <v>1228.8</v>
      </c>
      <c r="BO7" s="25">
        <v>1045.2</v>
      </c>
      <c r="BP7" s="25">
        <v>45.09</v>
      </c>
      <c r="BQ7" s="25">
        <v>54.95</v>
      </c>
      <c r="BR7" s="25">
        <v>53.62</v>
      </c>
      <c r="BS7" s="25">
        <v>54.57</v>
      </c>
      <c r="BT7" s="25">
        <v>39.93</v>
      </c>
      <c r="BU7" s="25">
        <v>42.5</v>
      </c>
      <c r="BV7" s="25">
        <v>41.84</v>
      </c>
      <c r="BW7" s="25">
        <v>41.44</v>
      </c>
      <c r="BX7" s="25">
        <v>37.65</v>
      </c>
      <c r="BY7" s="25">
        <v>37.31</v>
      </c>
      <c r="BZ7" s="25">
        <v>49.51</v>
      </c>
      <c r="CA7" s="25">
        <v>178.6</v>
      </c>
      <c r="CB7" s="25">
        <v>148.9</v>
      </c>
      <c r="CC7" s="25">
        <v>153.56</v>
      </c>
      <c r="CD7" s="25">
        <v>150.88999999999999</v>
      </c>
      <c r="CE7" s="25">
        <v>208.34</v>
      </c>
      <c r="CF7" s="25">
        <v>377.72</v>
      </c>
      <c r="CG7" s="25">
        <v>390.47</v>
      </c>
      <c r="CH7" s="25">
        <v>403.61</v>
      </c>
      <c r="CI7" s="25">
        <v>442.82</v>
      </c>
      <c r="CJ7" s="25">
        <v>425.76</v>
      </c>
      <c r="CK7" s="25">
        <v>317.14</v>
      </c>
      <c r="CL7" s="25">
        <v>50.13</v>
      </c>
      <c r="CM7" s="25">
        <v>51.39</v>
      </c>
      <c r="CN7" s="25">
        <v>49.52</v>
      </c>
      <c r="CO7" s="25">
        <v>49.52</v>
      </c>
      <c r="CP7" s="25">
        <v>52.49</v>
      </c>
      <c r="CQ7" s="25">
        <v>48.01</v>
      </c>
      <c r="CR7" s="25">
        <v>49.08</v>
      </c>
      <c r="CS7" s="25">
        <v>51.46</v>
      </c>
      <c r="CT7" s="25">
        <v>51.84</v>
      </c>
      <c r="CU7" s="25">
        <v>52.34</v>
      </c>
      <c r="CV7" s="25">
        <v>55</v>
      </c>
      <c r="CW7" s="25">
        <v>88.17</v>
      </c>
      <c r="CX7" s="25">
        <v>86.1</v>
      </c>
      <c r="CY7" s="25">
        <v>88.75</v>
      </c>
      <c r="CZ7" s="25">
        <v>87.98</v>
      </c>
      <c r="DA7" s="25">
        <v>85.38</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0.39</v>
      </c>
      <c r="EJ7" s="25">
        <v>0.61</v>
      </c>
      <c r="EK7" s="25">
        <v>0.4</v>
      </c>
      <c r="EL7" s="25">
        <v>0.59</v>
      </c>
      <c r="EM7" s="25">
        <v>0.5</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112</v>
      </c>
      <c r="D13" t="s">
        <v>112</v>
      </c>
      <c r="E13" t="s">
        <v>112</v>
      </c>
      <c r="F13" t="s">
        <v>111</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小山 敬一</cp:lastModifiedBy>
  <dcterms:created xsi:type="dcterms:W3CDTF">2025-01-24T06:39:53Z</dcterms:created>
  <dcterms:modified xsi:type="dcterms:W3CDTF">2025-01-30T23:33:23Z</dcterms:modified>
  <cp:category/>
</cp:coreProperties>
</file>