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非適用\"/>
    </mc:Choice>
  </mc:AlternateContent>
  <workbookProtection workbookAlgorithmName="SHA-512" workbookHashValue="6UGj2oRI9y24fyRtZJZkMBDqFewvYAKsodA5VcvWiXZMcBIYJjX8PUtHQXZCJChaYosnL7YSUM6c699TSfV0Tw==" workbookSaltValue="T0PtskSGhQAoB+ep8fOfjg==" workbookSpinCount="100000" lockStructure="1"/>
  <bookViews>
    <workbookView xWindow="0" yWindow="0" windowWidth="20490" windowHeight="69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E86" i="4"/>
  <c r="AL10" i="4"/>
  <c r="AD10" i="4"/>
  <c r="W10" i="4"/>
  <c r="B10" i="4"/>
  <c r="BB8" i="4"/>
  <c r="AD8" i="4"/>
  <c r="I8" i="4"/>
  <c r="B8" i="4"/>
</calcChain>
</file>

<file path=xl/sharedStrings.xml><?xml version="1.0" encoding="utf-8"?>
<sst xmlns="http://schemas.openxmlformats.org/spreadsheetml/2006/main" count="252" uniqueCount="114">
  <si>
    <t>経営比較分析表（令和2年度決算）</t>
  </si>
  <si>
    <t>業務名</t>
  </si>
  <si>
    <t>業種名</t>
  </si>
  <si>
    <t>事業名</t>
  </si>
  <si>
    <t>類似団体区分</t>
  </si>
  <si>
    <t>管理者の情報</t>
  </si>
  <si>
    <t>人口（人）</t>
  </si>
  <si>
    <r>
      <rPr>
        <b/>
        <sz val="11"/>
        <color theme="1"/>
        <rFont val="ＭＳ ゴシック"/>
        <family val="3"/>
        <charset val="128"/>
      </rPr>
      <t>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</si>
  <si>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人口密度(人/km</t>
    </r>
    <r>
      <rPr>
        <b/>
        <vertAlign val="superscript"/>
        <sz val="11"/>
        <color theme="1"/>
        <rFont val="ＭＳ ゴシック"/>
        <family val="3"/>
        <charset val="128"/>
      </rPr>
      <t>2</t>
    </r>
    <r>
      <rPr>
        <b/>
        <sz val="11"/>
        <color theme="1"/>
        <rFont val="ＭＳ ゴシック"/>
        <family val="3"/>
        <charset val="128"/>
      </rPr>
      <t>)</t>
    </r>
  </si>
  <si>
    <t>グラフ凡例</t>
  </si>
  <si>
    <t>■</t>
  </si>
  <si>
    <t>当該団体値（当該値）</t>
  </si>
  <si>
    <t>資金不足比率(％)</t>
  </si>
  <si>
    <t>自己資本構成比率(％)</t>
  </si>
  <si>
    <t>普及率(％)</t>
  </si>
  <si>
    <t>有収率(％)</t>
  </si>
  <si>
    <r>
      <rPr>
        <b/>
        <sz val="11"/>
        <color theme="1"/>
        <rFont val="ＭＳ ゴシック"/>
        <family val="3"/>
        <charset val="128"/>
      </rPr>
      <t>1か月20ｍ</t>
    </r>
    <r>
      <rPr>
        <b/>
        <vertAlign val="superscript"/>
        <sz val="12"/>
        <color theme="1"/>
        <rFont val="ＭＳ ゴシック"/>
        <family val="3"/>
        <charset val="128"/>
      </rPr>
      <t>3</t>
    </r>
    <r>
      <rPr>
        <b/>
        <sz val="11"/>
        <color theme="1"/>
        <rFont val="ＭＳ ゴシック"/>
        <family val="3"/>
        <charset val="128"/>
      </rPr>
      <t>当たり家庭料金(円)</t>
    </r>
  </si>
  <si>
    <t>処理区域内人口(人)</t>
  </si>
  <si>
    <r>
      <rPr>
        <b/>
        <sz val="11"/>
        <color theme="1"/>
        <rFont val="ＭＳ ゴシック"/>
        <family val="3"/>
        <charset val="128"/>
      </rPr>
      <t>処理区域面積(km</t>
    </r>
    <r>
      <rPr>
        <b/>
        <vertAlign val="superscript"/>
        <sz val="11"/>
        <color theme="1"/>
        <rFont val="ＭＳ ゴシック"/>
        <family val="3"/>
        <charset val="128"/>
      </rPr>
      <t>2</t>
    </r>
    <r>
      <rPr>
        <b/>
        <sz val="11"/>
        <color theme="1"/>
        <rFont val="ＭＳ ゴシック"/>
        <family val="3"/>
        <charset val="128"/>
      </rPr>
      <t>)</t>
    </r>
  </si>
  <si>
    <r>
      <rPr>
        <b/>
        <sz val="11"/>
        <color theme="1"/>
        <rFont val="ＭＳ ゴシック"/>
        <family val="3"/>
        <charset val="128"/>
      </rPr>
      <t>処理区域内人口密度(人/km</t>
    </r>
    <r>
      <rPr>
        <b/>
        <vertAlign val="superscript"/>
        <sz val="11"/>
        <color theme="1"/>
        <rFont val="ＭＳ ゴシック"/>
        <family val="3"/>
        <charset val="128"/>
      </rPr>
      <t>2</t>
    </r>
    <r>
      <rPr>
        <b/>
        <sz val="11"/>
        <color theme="1"/>
        <rFont val="ＭＳ ゴシック"/>
        <family val="3"/>
        <charset val="128"/>
      </rPr>
      <t>)</t>
    </r>
  </si>
  <si>
    <t>－</t>
  </si>
  <si>
    <t>類似団体平均値（平均値）</t>
  </si>
  <si>
    <t>【】</t>
  </si>
  <si>
    <t>令和2年度全国平均</t>
  </si>
  <si>
    <t>分析欄</t>
  </si>
  <si>
    <t>1. 経営の健全性・効率性</t>
  </si>
  <si>
    <t>1. 経営の健全性・効率性について</t>
  </si>
  <si>
    <t>2. 老朽化の状況について</t>
  </si>
  <si>
    <t>2. 老朽化の状況</t>
  </si>
  <si>
    <t>全体総括</t>
  </si>
  <si>
    <t>※　法適用企業と類似団体区分が同じため、収益的収支比率の類似団体平均等を表示していません。</t>
  </si>
  <si>
    <t>全国平均</t>
  </si>
  <si>
    <t>1①</t>
  </si>
  <si>
    <t>1②</t>
  </si>
  <si>
    <t>1③</t>
  </si>
  <si>
    <t>1④</t>
  </si>
  <si>
    <t>1⑤</t>
  </si>
  <si>
    <t>1⑥</t>
  </si>
  <si>
    <t>1⑦</t>
  </si>
  <si>
    <t>1⑧</t>
  </si>
  <si>
    <t>2①</t>
  </si>
  <si>
    <t>2②</t>
  </si>
  <si>
    <t>2③</t>
  </si>
  <si>
    <t>-</t>
  </si>
  <si>
    <t>下水道事業(法非適用)</t>
  </si>
  <si>
    <t>項番</t>
  </si>
  <si>
    <t>大項目</t>
  </si>
  <si>
    <t>年度</t>
  </si>
  <si>
    <t>団体CD</t>
  </si>
  <si>
    <t>業務CD</t>
  </si>
  <si>
    <t>業種CD</t>
  </si>
  <si>
    <t>事業CD</t>
  </si>
  <si>
    <t>施設CD</t>
  </si>
  <si>
    <t>基本情報</t>
  </si>
  <si>
    <t>中項目</t>
  </si>
  <si>
    <t>①収益的収支比率(％)</t>
  </si>
  <si>
    <t>②累積欠損金比率(％)</t>
  </si>
  <si>
    <t>③流動比率(％)</t>
  </si>
  <si>
    <t>④企業債残高対事業規模比率(％)</t>
  </si>
  <si>
    <t>⑤経費回収率(％)</t>
  </si>
  <si>
    <t>⑥汚水処理原価(円)</t>
  </si>
  <si>
    <t>⑦施設利用率(％)</t>
  </si>
  <si>
    <t>⑧水洗化率(％)</t>
  </si>
  <si>
    <t>①有形固定資産減価償却率(％)</t>
  </si>
  <si>
    <t>②管渠老朽化率(％)</t>
  </si>
  <si>
    <t>③管渠改善率(％)</t>
  </si>
  <si>
    <t>小項目</t>
  </si>
  <si>
    <t>都道府県名</t>
  </si>
  <si>
    <t>法適・法非適</t>
  </si>
  <si>
    <t>業種名称</t>
  </si>
  <si>
    <t>事業名称</t>
  </si>
  <si>
    <t>類似団体</t>
  </si>
  <si>
    <t>資金不足比率</t>
  </si>
  <si>
    <t>自己資本構成比率</t>
  </si>
  <si>
    <t>普及率</t>
  </si>
  <si>
    <t>有収率</t>
  </si>
  <si>
    <t>1ヶ月20㎥当たり家庭料金</t>
  </si>
  <si>
    <t>人口</t>
  </si>
  <si>
    <t>面積</t>
  </si>
  <si>
    <t>人口密度</t>
  </si>
  <si>
    <t>処理区域内人口</t>
  </si>
  <si>
    <t>処理区域面積</t>
  </si>
  <si>
    <t>処理区域内人口密度</t>
  </si>
  <si>
    <t>比率(N-4)</t>
  </si>
  <si>
    <t>比率(N-3)</t>
  </si>
  <si>
    <t>比率(N-2)</t>
  </si>
  <si>
    <t>比率(N-1)</t>
  </si>
  <si>
    <t>比率(N)</t>
  </si>
  <si>
    <t>類似団体平均(N-4)</t>
  </si>
  <si>
    <t>類似団体平均(N-3)</t>
  </si>
  <si>
    <t>類似団体平均(N-2)</t>
  </si>
  <si>
    <t>類似団体平均(N-1)</t>
  </si>
  <si>
    <t>類似団体平均(N)</t>
  </si>
  <si>
    <t>参照用</t>
  </si>
  <si>
    <t>東京都　奥多摩町</t>
  </si>
  <si>
    <t>法非適用</t>
  </si>
  <si>
    <t>下水道事業</t>
  </si>
  <si>
    <t>特定地域生活排水処理</t>
  </si>
  <si>
    <t>K2</t>
  </si>
  <si>
    <t>非設置</t>
  </si>
  <si>
    <t>該当数値なし</t>
  </si>
  <si>
    <t>Ｎ－４年度</t>
  </si>
  <si>
    <t>Ｎ－３年度</t>
  </si>
  <si>
    <t>Ｎ－２年度</t>
  </si>
  <si>
    <t>Ｎ－１年度</t>
  </si>
  <si>
    <t>Ｎ年度</t>
  </si>
  <si>
    <t>←年数補正</t>
  </si>
  <si>
    <t>←日数補正</t>
  </si>
  <si>
    <t>"H"yy</t>
  </si>
  <si>
    <t>"R"dd</t>
  </si>
  <si>
    <t>←書式設定</t>
  </si>
  <si>
    <t>該当なし。</t>
    <phoneticPr fontId="4"/>
  </si>
  <si>
    <t xml:space="preserve">当町の浄化槽区域は下水道区域外の生活排水対策として位置付けており、下水道区域と同様に水洗化を進めている。しかし、浄化槽区域内の世帯の多くは、高齢者あるいは単身者であり、過疎化の進む当町の中でも更にその傾向が顕著な地域である。さらに立地条件も厳しく、今後整備を予定している箇所は整備コストの面で課題が多い。このような状況を踏まえ、事業を安定的に継続するため経営戦略による計画的な投資及び財政計画を推進すると共に、令和６年４月の公営企業会計への法適用により、経営基盤と財政マネジメントの更なる向上に取り組み、浄化槽事業の健全化に努めていく。
</t>
    <rPh sb="84" eb="87">
      <t>カソカ</t>
    </rPh>
    <rPh sb="88" eb="89">
      <t>スス</t>
    </rPh>
    <rPh sb="90" eb="92">
      <t>トウチョウ</t>
    </rPh>
    <rPh sb="93" eb="94">
      <t>ナカ</t>
    </rPh>
    <rPh sb="96" eb="97">
      <t>サラ</t>
    </rPh>
    <rPh sb="100" eb="102">
      <t>ケイコウ</t>
    </rPh>
    <rPh sb="106" eb="108">
      <t>チイキ</t>
    </rPh>
    <rPh sb="124" eb="126">
      <t>コンゴ</t>
    </rPh>
    <rPh sb="126" eb="128">
      <t>セイビ</t>
    </rPh>
    <rPh sb="129" eb="131">
      <t>ヨテイ</t>
    </rPh>
    <rPh sb="135" eb="137">
      <t>カショ</t>
    </rPh>
    <rPh sb="144" eb="145">
      <t>メン</t>
    </rPh>
    <rPh sb="197" eb="199">
      <t>スイシン</t>
    </rPh>
    <rPh sb="202" eb="203">
      <t>トモ</t>
    </rPh>
    <rPh sb="205" eb="207">
      <t>レイワ</t>
    </rPh>
    <rPh sb="208" eb="209">
      <t>ネン</t>
    </rPh>
    <rPh sb="210" eb="211">
      <t>ツキ</t>
    </rPh>
    <rPh sb="212" eb="218">
      <t>コウエイキギョウカイケイ</t>
    </rPh>
    <rPh sb="220" eb="221">
      <t>ホウ</t>
    </rPh>
    <rPh sb="221" eb="223">
      <t>テキヨウ</t>
    </rPh>
    <rPh sb="241" eb="242">
      <t>サラ</t>
    </rPh>
    <rPh sb="252" eb="255">
      <t>ジョウカソウ</t>
    </rPh>
    <rPh sb="255" eb="257">
      <t>ジギョウ</t>
    </rPh>
    <rPh sb="258" eb="261">
      <t>ケンゼンカ</t>
    </rPh>
    <phoneticPr fontId="4"/>
  </si>
  <si>
    <t>①収益的収支比率の上昇の主な要因として補助金や一般会計繰入金の増額に伴い総収益が増加したことが考えられる。
④企業債残高対事業規模比率は、類似団体平均と比較して大幅に高い状態であるが、平成26年度以降新たな企業債の借り入れを行っていないため、今後は低下していくと予想される。
⑤経費回収率は、類似団体平均と比較して低い水準にある。使用料収入のみでは事業を運営できておらず一般会計繰入金に依存している経営状況である。今後は施設の老朽化から事業費の上昇が見込まれており、さらに低い水準へと推移しうるため、事業の見直しや使用料の改定について検討する必要がある。
⑥汚水処理原価は、類似団体平均と比較し低コストで事業を運営している状況である。今後、老朽化に伴う事業費の上昇が見込まれているものの、引き続き低コストで運営を続けていける見込みである。しかし、財務状況は一般会計繰入金に大きく依存していることからもコスト削減等に努めていきたい。
⑧水洗化率については、今後も殆ど横ばいの状態で推移すると想定されるが、下水道事業と同様に、適切なアプローチと問題点を整理し、更なる向上を図る。</t>
    <rPh sb="47" eb="48">
      <t>カンガ</t>
    </rPh>
    <rPh sb="207" eb="209">
      <t>コンゴ</t>
    </rPh>
    <rPh sb="210" eb="212">
      <t>シセツ</t>
    </rPh>
    <rPh sb="213" eb="216">
      <t>ロウキュウカ</t>
    </rPh>
    <rPh sb="218" eb="221">
      <t>ジギョウヒ</t>
    </rPh>
    <rPh sb="222" eb="224">
      <t>ジョウショウ</t>
    </rPh>
    <rPh sb="225" eb="227">
      <t>ミコ</t>
    </rPh>
    <rPh sb="236" eb="237">
      <t>ヒク</t>
    </rPh>
    <rPh sb="238" eb="240">
      <t>スイジュン</t>
    </rPh>
    <rPh sb="242" eb="244">
      <t>スイイ</t>
    </rPh>
    <rPh sb="253" eb="255">
      <t>ミナオ</t>
    </rPh>
    <rPh sb="257" eb="260">
      <t>シヨウリョウ</t>
    </rPh>
    <rPh sb="261" eb="263">
      <t>カイテイ</t>
    </rPh>
    <rPh sb="267" eb="269">
      <t>ケントウ</t>
    </rPh>
    <rPh sb="271" eb="273">
      <t>ヒツヨウ</t>
    </rPh>
    <rPh sb="302" eb="304">
      <t>ジギョウ</t>
    </rPh>
    <rPh sb="305" eb="307">
      <t>ウンエイ</t>
    </rPh>
    <rPh sb="317" eb="319">
      <t>コンゴ</t>
    </rPh>
    <rPh sb="320" eb="323">
      <t>ロウキュウカ</t>
    </rPh>
    <rPh sb="324" eb="325">
      <t>トモナ</t>
    </rPh>
    <rPh sb="326" eb="328">
      <t>ジギョウ</t>
    </rPh>
    <rPh sb="328" eb="329">
      <t>ヒ</t>
    </rPh>
    <rPh sb="330" eb="332">
      <t>ジョウショウ</t>
    </rPh>
    <rPh sb="333" eb="335">
      <t>ミコ</t>
    </rPh>
    <rPh sb="344" eb="345">
      <t>ヒ</t>
    </rPh>
    <rPh sb="346" eb="347">
      <t>ツヅ</t>
    </rPh>
    <rPh sb="348" eb="349">
      <t>テイ</t>
    </rPh>
    <rPh sb="353" eb="355">
      <t>ウンエイ</t>
    </rPh>
    <rPh sb="356" eb="357">
      <t>ツヅ</t>
    </rPh>
    <rPh sb="362" eb="364">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</si>
</sst>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1"/>
      <name val="ＭＳ Ｐゴシック"/>
      <family val="2"/>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5" fillId="0" borderId="0" applyFont="0" applyFill="0" applyBorder="0" applyProtection="0"/>
    <xf numFmtId="0" fontId="15" fillId="0" borderId="0">
      <alignment vertical="center"/>
    </xf>
  </cellStyleXfs>
  <cellXfs count="90">
    <xf numFmtId="0" fontId="0" fillId="0" borderId="0" xfId="0" applyAlignment="1">
      <alignment vertical="center"/>
    </xf>
    <xf numFmtId="0" fontId="3" fillId="0" borderId="0" xfId="7" applyFont="1" applyAlignment="1">
      <alignment vertical="center"/>
    </xf>
    <xf numFmtId="0" fontId="5" fillId="0" borderId="0" xfId="7" applyFont="1" applyAlignment="1">
      <alignment vertical="center"/>
    </xf>
    <xf numFmtId="0" fontId="6" fillId="0" borderId="0" xfId="7" applyFont="1" applyAlignment="1">
      <alignment horizontal="center" vertical="center"/>
    </xf>
    <xf numFmtId="0" fontId="8" fillId="0" borderId="3" xfId="7" applyFont="1" applyBorder="1" applyAlignment="1">
      <alignment vertical="center"/>
    </xf>
    <xf numFmtId="0" fontId="8" fillId="0" borderId="4" xfId="7" applyFont="1" applyBorder="1" applyAlignment="1">
      <alignment vertical="center"/>
    </xf>
    <xf numFmtId="0" fontId="8" fillId="0" borderId="5" xfId="7" applyFont="1" applyBorder="1" applyAlignment="1">
      <alignment vertical="center"/>
    </xf>
    <xf numFmtId="0" fontId="9" fillId="0" borderId="0" xfId="7" applyFont="1" applyBorder="1" applyAlignment="1">
      <alignment horizontal="left" vertical="center"/>
    </xf>
    <xf numFmtId="0" fontId="9" fillId="0" borderId="0" xfId="7" applyFont="1" applyBorder="1" applyAlignment="1">
      <alignment vertical="center"/>
    </xf>
    <xf numFmtId="0" fontId="9" fillId="0" borderId="7" xfId="7" applyFont="1" applyBorder="1" applyAlignment="1">
      <alignment vertical="center"/>
    </xf>
    <xf numFmtId="0" fontId="11" fillId="0" borderId="0" xfId="7" applyFont="1" applyBorder="1" applyAlignment="1">
      <alignment horizontal="left" vertical="center"/>
    </xf>
    <xf numFmtId="0" fontId="11" fillId="0" borderId="0" xfId="7" applyFont="1" applyBorder="1" applyAlignment="1">
      <alignment vertical="center"/>
    </xf>
    <xf numFmtId="0" fontId="11" fillId="0" borderId="7" xfId="7" applyFont="1" applyBorder="1" applyAlignment="1">
      <alignment vertical="center"/>
    </xf>
    <xf numFmtId="0" fontId="3" fillId="0" borderId="1" xfId="7" applyFont="1" applyBorder="1" applyAlignment="1">
      <alignment horizontal="left" vertical="center"/>
    </xf>
    <xf numFmtId="0" fontId="3" fillId="0" borderId="1" xfId="7" applyFont="1" applyBorder="1" applyAlignment="1">
      <alignment vertical="center"/>
    </xf>
    <xf numFmtId="0" fontId="3" fillId="0" borderId="9" xfId="7" applyFont="1" applyBorder="1" applyAlignment="1">
      <alignment vertical="center"/>
    </xf>
    <xf numFmtId="0" fontId="5" fillId="0" borderId="6" xfId="7" applyFont="1" applyBorder="1" applyAlignment="1">
      <alignment vertical="center"/>
    </xf>
    <xf numFmtId="0" fontId="5" fillId="0" borderId="0" xfId="7" applyFont="1" applyBorder="1" applyAlignment="1">
      <alignment vertical="center"/>
    </xf>
    <xf numFmtId="0" fontId="5" fillId="0" borderId="7" xfId="7" applyFont="1" applyBorder="1" applyAlignment="1">
      <alignment vertical="center"/>
    </xf>
    <xf numFmtId="0" fontId="3" fillId="0" borderId="0" xfId="7" applyFont="1" applyBorder="1" applyAlignment="1">
      <alignment vertical="center"/>
    </xf>
    <xf numFmtId="0" fontId="13" fillId="0" borderId="0" xfId="7" applyFont="1" applyBorder="1" applyAlignment="1">
      <alignment vertical="center"/>
    </xf>
    <xf numFmtId="0" fontId="14" fillId="0" borderId="0" xfId="7" applyFont="1" applyBorder="1" applyAlignment="1">
      <alignment horizontal="center" vertical="center"/>
    </xf>
    <xf numFmtId="0" fontId="5" fillId="0" borderId="8" xfId="7" applyFont="1" applyBorder="1" applyAlignment="1">
      <alignment vertical="center"/>
    </xf>
    <xf numFmtId="0" fontId="5" fillId="0" borderId="1" xfId="7" applyFont="1" applyBorder="1" applyAlignment="1">
      <alignment vertical="center"/>
    </xf>
    <xf numFmtId="0" fontId="5" fillId="0" borderId="9" xfId="7" applyFont="1" applyBorder="1" applyAlignment="1">
      <alignment vertical="center"/>
    </xf>
    <xf numFmtId="0" fontId="3" fillId="0" borderId="0" xfId="7" applyFont="1" applyBorder="1" applyAlignment="1">
      <alignment horizontal="center" vertical="center"/>
    </xf>
    <xf numFmtId="0" fontId="2" fillId="0" borderId="0" xfId="7" applyFont="1" applyAlignment="1" applyProtection="1">
      <alignment vertical="center"/>
      <protection hidden="1"/>
    </xf>
    <xf numFmtId="0" fontId="2" fillId="0" borderId="0" xfId="7" applyFont="1" applyAlignment="1">
      <alignment vertical="center"/>
    </xf>
    <xf numFmtId="0" fontId="0" fillId="3" borderId="2" xfId="7" applyFont="1" applyFill="1" applyBorder="1" applyAlignment="1">
      <alignment vertical="center"/>
    </xf>
    <xf numFmtId="0" fontId="0" fillId="3" borderId="10" xfId="7" applyFont="1" applyFill="1" applyBorder="1" applyAlignment="1">
      <alignment vertical="center"/>
    </xf>
    <xf numFmtId="0" fontId="0" fillId="3" borderId="11" xfId="7" applyFont="1" applyFill="1" applyBorder="1" applyAlignment="1">
      <alignment vertical="center"/>
    </xf>
    <xf numFmtId="0" fontId="0" fillId="3" borderId="12" xfId="7" applyFont="1" applyFill="1" applyBorder="1" applyAlignment="1">
      <alignment vertical="center"/>
    </xf>
    <xf numFmtId="0" fontId="0" fillId="3" borderId="2" xfId="7" applyFont="1" applyFill="1" applyBorder="1" applyAlignment="1">
      <alignment vertical="center" shrinkToFit="1"/>
    </xf>
    <xf numFmtId="0" fontId="0" fillId="4" borderId="2" xfId="7" applyNumberFormat="1" applyFont="1" applyFill="1" applyBorder="1" applyAlignment="1">
      <alignment vertical="center" shrinkToFit="1"/>
    </xf>
    <xf numFmtId="177" fontId="0" fillId="4" borderId="2" xfId="6" applyNumberFormat="1" applyFont="1" applyFill="1" applyBorder="1" applyAlignment="1">
      <alignment vertical="center" shrinkToFit="1"/>
    </xf>
    <xf numFmtId="178" fontId="0" fillId="4" borderId="2" xfId="6" applyNumberFormat="1" applyFont="1" applyFill="1" applyBorder="1" applyAlignment="1">
      <alignment vertical="center" shrinkToFit="1"/>
    </xf>
    <xf numFmtId="49" fontId="0" fillId="0" borderId="0" xfId="7" applyNumberFormat="1" applyFont="1" applyAlignment="1">
      <alignment vertical="center" shrinkToFit="1"/>
    </xf>
    <xf numFmtId="0" fontId="0" fillId="0" borderId="2" xfId="7" applyNumberFormat="1" applyFont="1" applyBorder="1" applyAlignment="1">
      <alignment vertical="center" shrinkToFit="1"/>
    </xf>
    <xf numFmtId="177" fontId="0" fillId="0" borderId="2" xfId="6" applyNumberFormat="1" applyFont="1" applyBorder="1" applyAlignment="1">
      <alignment vertical="center" shrinkToFit="1"/>
    </xf>
    <xf numFmtId="179" fontId="0" fillId="0" borderId="0" xfId="7" applyNumberFormat="1" applyFont="1" applyAlignment="1">
      <alignment vertical="center"/>
    </xf>
    <xf numFmtId="0" fontId="0" fillId="5" borderId="2" xfId="7" applyFont="1" applyFill="1" applyBorder="1" applyAlignment="1">
      <alignment vertical="center"/>
    </xf>
    <xf numFmtId="180" fontId="0" fillId="0" borderId="2" xfId="7" applyNumberFormat="1" applyFont="1" applyBorder="1" applyAlignment="1">
      <alignment vertical="center"/>
    </xf>
    <xf numFmtId="181" fontId="0" fillId="0" borderId="2" xfId="7" applyNumberFormat="1" applyFont="1" applyBorder="1" applyAlignment="1">
      <alignment vertical="center"/>
    </xf>
    <xf numFmtId="0" fontId="5" fillId="0" borderId="6" xfId="7" applyFont="1" applyBorder="1" applyAlignment="1" applyProtection="1">
      <alignment horizontal="left" vertical="top" wrapText="1"/>
      <protection locked="0"/>
    </xf>
    <xf numFmtId="0" fontId="5" fillId="0" borderId="0" xfId="7" applyFont="1" applyBorder="1" applyAlignment="1" applyProtection="1">
      <alignment horizontal="left" vertical="top" wrapText="1"/>
      <protection locked="0"/>
    </xf>
    <xf numFmtId="0" fontId="5" fillId="0" borderId="7" xfId="7" applyFont="1" applyBorder="1" applyAlignment="1" applyProtection="1">
      <alignment horizontal="left" vertical="top" wrapText="1"/>
      <protection locked="0"/>
    </xf>
    <xf numFmtId="0" fontId="5" fillId="0" borderId="8" xfId="7" applyFont="1" applyBorder="1" applyAlignment="1" applyProtection="1">
      <alignment horizontal="left" vertical="top" wrapText="1"/>
      <protection locked="0"/>
    </xf>
    <xf numFmtId="0" fontId="5" fillId="0" borderId="1" xfId="7" applyFont="1" applyBorder="1" applyAlignment="1" applyProtection="1">
      <alignment horizontal="left" vertical="top" wrapText="1"/>
      <protection locked="0"/>
    </xf>
    <xf numFmtId="0" fontId="5" fillId="0" borderId="9" xfId="7" applyFont="1" applyBorder="1" applyAlignment="1" applyProtection="1">
      <alignment horizontal="left" vertical="top" wrapText="1"/>
      <protection locked="0"/>
    </xf>
    <xf numFmtId="0" fontId="8" fillId="0" borderId="6" xfId="7" applyFont="1" applyBorder="1" applyAlignment="1">
      <alignment horizontal="center" vertical="center"/>
    </xf>
    <xf numFmtId="0" fontId="8" fillId="0" borderId="0" xfId="7" applyFont="1" applyBorder="1" applyAlignment="1">
      <alignment horizontal="center" vertical="center"/>
    </xf>
    <xf numFmtId="0" fontId="8" fillId="0" borderId="7" xfId="7" applyFont="1" applyBorder="1" applyAlignment="1">
      <alignment horizontal="center" vertical="center"/>
    </xf>
    <xf numFmtId="0" fontId="12" fillId="0" borderId="3" xfId="7" applyFont="1" applyBorder="1" applyAlignment="1">
      <alignment horizontal="left" vertical="center"/>
    </xf>
    <xf numFmtId="0" fontId="12" fillId="0" borderId="4" xfId="7" applyFont="1" applyBorder="1" applyAlignment="1">
      <alignment horizontal="left" vertical="center"/>
    </xf>
    <xf numFmtId="0" fontId="12" fillId="0" borderId="5" xfId="7" applyFont="1" applyBorder="1" applyAlignment="1">
      <alignment horizontal="left" vertical="center"/>
    </xf>
    <xf numFmtId="0" fontId="12" fillId="0" borderId="6" xfId="7" applyFont="1" applyBorder="1" applyAlignment="1">
      <alignment horizontal="left" vertical="center"/>
    </xf>
    <xf numFmtId="0" fontId="12" fillId="0" borderId="0" xfId="7" applyFont="1" applyBorder="1" applyAlignment="1">
      <alignment horizontal="left" vertical="center"/>
    </xf>
    <xf numFmtId="0" fontId="12" fillId="0" borderId="7" xfId="7" applyFont="1" applyBorder="1" applyAlignment="1">
      <alignment horizontal="left" vertical="center"/>
    </xf>
    <xf numFmtId="0" fontId="3" fillId="0" borderId="8" xfId="7" applyFont="1" applyBorder="1" applyAlignment="1">
      <alignment horizontal="center" vertical="center"/>
    </xf>
    <xf numFmtId="0" fontId="3" fillId="0" borderId="1" xfId="7" applyFont="1" applyBorder="1" applyAlignment="1">
      <alignment horizontal="center" vertical="center"/>
    </xf>
    <xf numFmtId="0" fontId="8" fillId="0" borderId="0" xfId="7" applyFont="1" applyBorder="1" applyAlignment="1">
      <alignment horizontal="left"/>
    </xf>
    <xf numFmtId="0" fontId="8" fillId="0" borderId="1" xfId="7" applyFont="1" applyBorder="1" applyAlignment="1">
      <alignment horizontal="left"/>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3" fillId="2" borderId="2" xfId="7" applyFont="1" applyFill="1" applyBorder="1" applyAlignment="1">
      <alignment horizontal="center" vertical="center" shrinkToFit="1"/>
    </xf>
    <xf numFmtId="0" fontId="11" fillId="0" borderId="6" xfId="7" applyFont="1" applyBorder="1" applyAlignment="1">
      <alignment horizontal="center" vertical="center"/>
    </xf>
    <xf numFmtId="0" fontId="11" fillId="0" borderId="0" xfId="7" applyFont="1" applyBorder="1" applyAlignment="1">
      <alignment horizontal="center" vertical="center"/>
    </xf>
    <xf numFmtId="177" fontId="5" fillId="0" borderId="2" xfId="7" applyNumberFormat="1" applyFont="1" applyBorder="1" applyAlignment="1" applyProtection="1">
      <alignment horizontal="center" vertical="center"/>
      <protection hidden="1"/>
    </xf>
    <xf numFmtId="176" fontId="5" fillId="0" borderId="2" xfId="7" applyNumberFormat="1" applyFont="1" applyBorder="1" applyAlignment="1" applyProtection="1">
      <alignment horizontal="center" vertical="center"/>
      <protection hidden="1"/>
    </xf>
    <xf numFmtId="0" fontId="9" fillId="0" borderId="6" xfId="7" applyFont="1" applyBorder="1" applyAlignment="1">
      <alignment horizontal="center" vertical="center"/>
    </xf>
    <xf numFmtId="0" fontId="9" fillId="0" borderId="0" xfId="7" applyFont="1" applyBorder="1" applyAlignment="1">
      <alignment horizontal="center" vertical="center"/>
    </xf>
    <xf numFmtId="0" fontId="5" fillId="0" borderId="2" xfId="7" applyNumberFormat="1" applyFont="1" applyBorder="1" applyAlignment="1" applyProtection="1">
      <alignment horizontal="center" vertical="center"/>
      <protection hidden="1"/>
    </xf>
    <xf numFmtId="0" fontId="5" fillId="0" borderId="2" xfId="7" applyNumberFormat="1" applyFont="1" applyBorder="1" applyAlignment="1" applyProtection="1">
      <alignment horizontal="center" vertical="center" shrinkToFit="1"/>
      <protection hidden="1"/>
    </xf>
    <xf numFmtId="0" fontId="6" fillId="0" borderId="0" xfId="7" applyFont="1" applyAlignment="1">
      <alignment horizontal="center" vertical="center"/>
    </xf>
    <xf numFmtId="49" fontId="3" fillId="0" borderId="1" xfId="7" applyNumberFormat="1" applyFont="1" applyBorder="1" applyAlignment="1" applyProtection="1">
      <alignment horizontal="left" vertical="center"/>
      <protection hidden="1"/>
    </xf>
    <xf numFmtId="0" fontId="0" fillId="3" borderId="2" xfId="7" applyFont="1" applyFill="1" applyBorder="1" applyAlignment="1">
      <alignment horizontal="center" vertical="center"/>
    </xf>
    <xf numFmtId="0" fontId="0" fillId="3" borderId="3" xfId="7" applyFont="1" applyFill="1" applyBorder="1" applyAlignment="1">
      <alignment horizontal="center" vertical="center"/>
    </xf>
    <xf numFmtId="0" fontId="0" fillId="3" borderId="4" xfId="7" applyFont="1" applyFill="1" applyBorder="1" applyAlignment="1">
      <alignment horizontal="center" vertical="center"/>
    </xf>
    <xf numFmtId="0" fontId="0" fillId="3" borderId="5" xfId="7" applyFont="1" applyFill="1" applyBorder="1" applyAlignment="1">
      <alignment horizontal="center" vertical="center"/>
    </xf>
    <xf numFmtId="0" fontId="0" fillId="3" borderId="8" xfId="7" applyFont="1" applyFill="1" applyBorder="1" applyAlignment="1">
      <alignment horizontal="center" vertical="center"/>
    </xf>
    <xf numFmtId="0" fontId="0" fillId="3" borderId="1" xfId="7" applyFont="1" applyFill="1" applyBorder="1" applyAlignment="1">
      <alignment horizontal="center" vertical="center"/>
    </xf>
    <xf numFmtId="0" fontId="0" fillId="3" borderId="9" xfId="7" applyFont="1" applyFill="1" applyBorder="1" applyAlignment="1">
      <alignment horizontal="center" vertical="center"/>
    </xf>
    <xf numFmtId="0" fontId="0" fillId="3" borderId="2" xfId="7" applyFont="1" applyFill="1" applyBorder="1" applyAlignment="1">
      <alignment horizontal="center" vertical="center" wrapText="1"/>
    </xf>
    <xf numFmtId="0" fontId="16" fillId="0" borderId="6" xfId="7" applyFont="1" applyBorder="1" applyAlignment="1" applyProtection="1">
      <alignment horizontal="left" vertical="top" wrapText="1"/>
      <protection locked="0"/>
    </xf>
    <xf numFmtId="0" fontId="16" fillId="0" borderId="0" xfId="7" applyFont="1" applyBorder="1" applyAlignment="1" applyProtection="1">
      <alignment horizontal="left" vertical="top" wrapText="1"/>
      <protection locked="0"/>
    </xf>
    <xf numFmtId="0" fontId="16" fillId="0" borderId="7" xfId="7" applyFont="1" applyBorder="1" applyAlignment="1" applyProtection="1">
      <alignment horizontal="left" vertical="top" wrapText="1"/>
      <protection locked="0"/>
    </xf>
    <xf numFmtId="0" fontId="16" fillId="0" borderId="8" xfId="7" applyFont="1" applyBorder="1" applyAlignment="1" applyProtection="1">
      <alignment horizontal="left" vertical="top" wrapText="1"/>
      <protection locked="0"/>
    </xf>
    <xf numFmtId="0" fontId="16" fillId="0" borderId="1" xfId="7" applyFont="1" applyBorder="1" applyAlignment="1" applyProtection="1">
      <alignment horizontal="left" vertical="top" wrapText="1"/>
      <protection locked="0"/>
    </xf>
    <xf numFmtId="0" fontId="16" fillId="0" borderId="9" xfId="7" applyFont="1" applyBorder="1" applyAlignment="1" applyProtection="1">
      <alignment horizontal="left" vertical="top" wrapText="1"/>
      <protection locked="0"/>
    </xf>
  </cellXfs>
  <cellStyles count="8">
    <cellStyle name="Comma" xfId="4"/>
    <cellStyle name="Comma [0]" xfId="5"/>
    <cellStyle name="Currency" xfId="2"/>
    <cellStyle name="Currency [0]" xfId="3"/>
    <cellStyle name="Normal" xfId="7"/>
    <cellStyle name="Percent" xfId="1"/>
    <cellStyle name="桁区切り"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C0-49D7-9FBE-5FD8BC048B63}"/>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BC0-49D7-9FBE-5FD8BC048B63}"/>
            </c:ext>
          </c:extLst>
        </c:ser>
        <c:dLbls>
          <c:showLegendKey val="0"/>
          <c:showVal val="0"/>
          <c:showCatName val="0"/>
          <c:showSerName val="0"/>
          <c:showPercent val="0"/>
          <c:showBubbleSize val="0"/>
        </c:dLbls>
        <c:marker val="1"/>
        <c:smooth val="0"/>
        <c:axId val="24692173"/>
        <c:axId val="17113762"/>
      </c:lineChart>
      <c:dateAx>
        <c:axId val="24692173"/>
        <c:scaling>
          <c:orientation val="minMax"/>
        </c:scaling>
        <c:delete val="1"/>
        <c:axPos val="b"/>
        <c:numFmt formatCode="General" sourceLinked="0"/>
        <c:majorTickMark val="none"/>
        <c:minorTickMark val="none"/>
        <c:tickLblPos val="none"/>
        <c:crossAx val="17113762"/>
        <c:crosses val="autoZero"/>
        <c:auto val="0"/>
        <c:lblOffset val="100"/>
        <c:baseTimeUnit val="years"/>
      </c:dateAx>
      <c:valAx>
        <c:axId val="1711376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469217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7E-4023-84F6-300C7D16E434}"/>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データ!$CR$6:$CV$6</c:f>
              <c:numCache>
                <c:formatCode>#,##0.00;"△"#,##0.00;"-"</c:formatCode>
                <c:ptCount val="5"/>
                <c:pt idx="0">
                  <c:v>61.55</c:v>
                </c:pt>
                <c:pt idx="1">
                  <c:v>57.22</c:v>
                </c:pt>
                <c:pt idx="2">
                  <c:v>54.93</c:v>
                </c:pt>
                <c:pt idx="3">
                  <c:v>59.64</c:v>
                </c:pt>
                <c:pt idx="4">
                  <c:v>58.19</c:v>
                </c:pt>
              </c:numCache>
            </c:numRef>
          </c:val>
          <c:smooth val="0"/>
          <c:extLst>
            <c:ext xmlns:c16="http://schemas.microsoft.com/office/drawing/2014/chart" uri="{C3380CC4-5D6E-409C-BE32-E72D297353CC}">
              <c16:uniqueId val="{00000001-827E-4023-84F6-300C7D16E434}"/>
            </c:ext>
          </c:extLst>
        </c:ser>
        <c:dLbls>
          <c:showLegendKey val="0"/>
          <c:showVal val="0"/>
          <c:showCatName val="0"/>
          <c:showSerName val="0"/>
          <c:showPercent val="0"/>
          <c:showBubbleSize val="0"/>
        </c:dLbls>
        <c:marker val="1"/>
        <c:smooth val="0"/>
        <c:axId val="5593166"/>
        <c:axId val="27974972"/>
      </c:lineChart>
      <c:dateAx>
        <c:axId val="5593166"/>
        <c:scaling>
          <c:orientation val="minMax"/>
        </c:scaling>
        <c:delete val="1"/>
        <c:axPos val="b"/>
        <c:numFmt formatCode="General" sourceLinked="0"/>
        <c:majorTickMark val="none"/>
        <c:minorTickMark val="none"/>
        <c:tickLblPos val="none"/>
        <c:crossAx val="27974972"/>
        <c:crosses val="autoZero"/>
        <c:auto val="0"/>
        <c:lblOffset val="100"/>
        <c:baseTimeUnit val="years"/>
      </c:dateAx>
      <c:valAx>
        <c:axId val="27974972"/>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593166"/>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93.2</c:v>
                </c:pt>
                <c:pt idx="1">
                  <c:v>93.9</c:v>
                </c:pt>
                <c:pt idx="2">
                  <c:v>94.26</c:v>
                </c:pt>
                <c:pt idx="3">
                  <c:v>78.23</c:v>
                </c:pt>
                <c:pt idx="4">
                  <c:v>79</c:v>
                </c:pt>
              </c:numCache>
            </c:numRef>
          </c:val>
          <c:extLst>
            <c:ext xmlns:c16="http://schemas.microsoft.com/office/drawing/2014/chart" uri="{C3380CC4-5D6E-409C-BE32-E72D297353CC}">
              <c16:uniqueId val="{00000000-C6D8-4BCE-9626-14BCF2ADCC62}"/>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データ!$DC$6:$DG$6</c:f>
              <c:numCache>
                <c:formatCode>#,##0.00;"△"#,##0.00;"-"</c:formatCode>
                <c:ptCount val="5"/>
                <c:pt idx="0">
                  <c:v>67.489999999999995</c:v>
                </c:pt>
                <c:pt idx="1">
                  <c:v>67.290000000000006</c:v>
                </c:pt>
                <c:pt idx="2">
                  <c:v>65.569999999999993</c:v>
                </c:pt>
                <c:pt idx="3">
                  <c:v>90.63</c:v>
                </c:pt>
                <c:pt idx="4">
                  <c:v>87.8</c:v>
                </c:pt>
              </c:numCache>
            </c:numRef>
          </c:val>
          <c:smooth val="0"/>
          <c:extLst>
            <c:ext xmlns:c16="http://schemas.microsoft.com/office/drawing/2014/chart" uri="{C3380CC4-5D6E-409C-BE32-E72D297353CC}">
              <c16:uniqueId val="{00000001-C6D8-4BCE-9626-14BCF2ADCC62}"/>
            </c:ext>
          </c:extLst>
        </c:ser>
        <c:dLbls>
          <c:showLegendKey val="0"/>
          <c:showVal val="0"/>
          <c:showCatName val="0"/>
          <c:showSerName val="0"/>
          <c:showPercent val="0"/>
          <c:showBubbleSize val="0"/>
        </c:dLbls>
        <c:marker val="1"/>
        <c:smooth val="0"/>
        <c:axId val="5812491"/>
        <c:axId val="31703485"/>
      </c:lineChart>
      <c:dateAx>
        <c:axId val="5812491"/>
        <c:scaling>
          <c:orientation val="minMax"/>
        </c:scaling>
        <c:delete val="1"/>
        <c:axPos val="b"/>
        <c:numFmt formatCode="General" sourceLinked="0"/>
        <c:majorTickMark val="none"/>
        <c:minorTickMark val="none"/>
        <c:tickLblPos val="none"/>
        <c:crossAx val="31703485"/>
        <c:crosses val="autoZero"/>
        <c:auto val="0"/>
        <c:lblOffset val="100"/>
        <c:baseTimeUnit val="years"/>
      </c:dateAx>
      <c:valAx>
        <c:axId val="31703485"/>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812491"/>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3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74.650000000000006</c:v>
                </c:pt>
                <c:pt idx="1">
                  <c:v>69.91</c:v>
                </c:pt>
                <c:pt idx="2">
                  <c:v>72.28</c:v>
                </c:pt>
                <c:pt idx="3">
                  <c:v>73.84</c:v>
                </c:pt>
                <c:pt idx="4">
                  <c:v>78.349999999999994</c:v>
                </c:pt>
              </c:numCache>
            </c:numRef>
          </c:val>
          <c:extLst>
            <c:ext xmlns:c16="http://schemas.microsoft.com/office/drawing/2014/chart" uri="{C3380CC4-5D6E-409C-BE32-E72D297353CC}">
              <c16:uniqueId val="{00000000-C0BA-40C0-84D7-2E1E1B537475}"/>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BA-40C0-84D7-2E1E1B537475}"/>
            </c:ext>
          </c:extLst>
        </c:ser>
        <c:dLbls>
          <c:showLegendKey val="0"/>
          <c:showVal val="0"/>
          <c:showCatName val="0"/>
          <c:showSerName val="0"/>
          <c:showPercent val="0"/>
          <c:showBubbleSize val="0"/>
        </c:dLbls>
        <c:marker val="1"/>
        <c:smooth val="0"/>
        <c:axId val="22498512"/>
        <c:axId val="46930394"/>
      </c:lineChart>
      <c:dateAx>
        <c:axId val="22498512"/>
        <c:scaling>
          <c:orientation val="minMax"/>
        </c:scaling>
        <c:delete val="1"/>
        <c:axPos val="b"/>
        <c:numFmt formatCode="General" sourceLinked="0"/>
        <c:majorTickMark val="none"/>
        <c:minorTickMark val="none"/>
        <c:tickLblPos val="none"/>
        <c:crossAx val="46930394"/>
        <c:crosses val="autoZero"/>
        <c:auto val="0"/>
        <c:lblOffset val="100"/>
        <c:baseTimeUnit val="years"/>
      </c:dateAx>
      <c:valAx>
        <c:axId val="4693039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2498512"/>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CA-4B80-83FE-B8609CC0EC65}"/>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CA-4B80-83FE-B8609CC0EC65}"/>
            </c:ext>
          </c:extLst>
        </c:ser>
        <c:dLbls>
          <c:showLegendKey val="0"/>
          <c:showVal val="0"/>
          <c:showCatName val="0"/>
          <c:showSerName val="0"/>
          <c:showPercent val="0"/>
          <c:showBubbleSize val="0"/>
        </c:dLbls>
        <c:marker val="1"/>
        <c:smooth val="0"/>
        <c:axId val="59619204"/>
        <c:axId val="6893523"/>
      </c:lineChart>
      <c:dateAx>
        <c:axId val="59619204"/>
        <c:scaling>
          <c:orientation val="minMax"/>
        </c:scaling>
        <c:delete val="1"/>
        <c:axPos val="b"/>
        <c:numFmt formatCode="General" sourceLinked="0"/>
        <c:majorTickMark val="none"/>
        <c:minorTickMark val="none"/>
        <c:tickLblPos val="none"/>
        <c:crossAx val="6893523"/>
        <c:crosses val="autoZero"/>
        <c:auto val="0"/>
        <c:lblOffset val="100"/>
        <c:baseTimeUnit val="years"/>
      </c:dateAx>
      <c:valAx>
        <c:axId val="689352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961920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9225000000000005"/>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7F-4FAE-9420-DFA8793F8384}"/>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7F-4FAE-9420-DFA8793F8384}"/>
            </c:ext>
          </c:extLst>
        </c:ser>
        <c:dLbls>
          <c:showLegendKey val="0"/>
          <c:showVal val="0"/>
          <c:showCatName val="0"/>
          <c:showSerName val="0"/>
          <c:showPercent val="0"/>
          <c:showBubbleSize val="0"/>
        </c:dLbls>
        <c:marker val="1"/>
        <c:smooth val="0"/>
        <c:axId val="50081034"/>
        <c:axId val="46071213"/>
      </c:lineChart>
      <c:dateAx>
        <c:axId val="50081034"/>
        <c:scaling>
          <c:orientation val="minMax"/>
        </c:scaling>
        <c:delete val="1"/>
        <c:axPos val="b"/>
        <c:numFmt formatCode="General" sourceLinked="0"/>
        <c:majorTickMark val="none"/>
        <c:minorTickMark val="none"/>
        <c:tickLblPos val="none"/>
        <c:crossAx val="46071213"/>
        <c:crosses val="autoZero"/>
        <c:auto val="0"/>
        <c:lblOffset val="100"/>
        <c:baseTimeUnit val="years"/>
      </c:dateAx>
      <c:valAx>
        <c:axId val="4607121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0081034"/>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1C-4FFF-A796-31CFAACA11DA}"/>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1C-4FFF-A796-31CFAACA11DA}"/>
            </c:ext>
          </c:extLst>
        </c:ser>
        <c:dLbls>
          <c:showLegendKey val="0"/>
          <c:showVal val="0"/>
          <c:showCatName val="0"/>
          <c:showSerName val="0"/>
          <c:showPercent val="0"/>
          <c:showBubbleSize val="0"/>
        </c:dLbls>
        <c:marker val="1"/>
        <c:smooth val="0"/>
        <c:axId val="45013120"/>
        <c:axId val="27025543"/>
      </c:lineChart>
      <c:dateAx>
        <c:axId val="45013120"/>
        <c:scaling>
          <c:orientation val="minMax"/>
        </c:scaling>
        <c:delete val="1"/>
        <c:axPos val="b"/>
        <c:numFmt formatCode="General" sourceLinked="0"/>
        <c:majorTickMark val="none"/>
        <c:minorTickMark val="none"/>
        <c:tickLblPos val="none"/>
        <c:crossAx val="27025543"/>
        <c:crosses val="autoZero"/>
        <c:auto val="0"/>
        <c:lblOffset val="100"/>
        <c:baseTimeUnit val="years"/>
      </c:dateAx>
      <c:valAx>
        <c:axId val="2702554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45013120"/>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4E-430A-BBCD-EA79429293D4}"/>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19050" cmpd="sng">
              <a:solidFill>
                <a:srgbClr val="FF5050"/>
              </a:solidFill>
            </a:ln>
          </c:spPr>
          <c:marker>
            <c:symbol val="square"/>
            <c:size val="5"/>
            <c:spPr>
              <a:solidFill>
                <a:srgbClr val="FF5050"/>
              </a:solidFill>
              <a:ln w="6350" cap="flat" cmpd="sng">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4E-430A-BBCD-EA79429293D4}"/>
            </c:ext>
          </c:extLst>
        </c:ser>
        <c:dLbls>
          <c:showLegendKey val="0"/>
          <c:showVal val="0"/>
          <c:showCatName val="0"/>
          <c:showSerName val="0"/>
          <c:showPercent val="0"/>
          <c:showBubbleSize val="0"/>
        </c:dLbls>
        <c:marker val="1"/>
        <c:smooth val="0"/>
        <c:axId val="56781063"/>
        <c:axId val="25753987"/>
      </c:lineChart>
      <c:dateAx>
        <c:axId val="56781063"/>
        <c:scaling>
          <c:orientation val="minMax"/>
        </c:scaling>
        <c:delete val="1"/>
        <c:axPos val="b"/>
        <c:numFmt formatCode="General" sourceLinked="0"/>
        <c:majorTickMark val="none"/>
        <c:minorTickMark val="none"/>
        <c:tickLblPos val="none"/>
        <c:crossAx val="25753987"/>
        <c:crosses val="autoZero"/>
        <c:auto val="0"/>
        <c:lblOffset val="100"/>
        <c:baseTimeUnit val="years"/>
      </c:dateAx>
      <c:valAx>
        <c:axId val="25753987"/>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567810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3642.17</c:v>
                </c:pt>
                <c:pt idx="1">
                  <c:v>4031.73</c:v>
                </c:pt>
                <c:pt idx="2">
                  <c:v>3742</c:v>
                </c:pt>
                <c:pt idx="3">
                  <c:v>3651.65</c:v>
                </c:pt>
                <c:pt idx="4">
                  <c:v>2904.8</c:v>
                </c:pt>
              </c:numCache>
            </c:numRef>
          </c:val>
          <c:extLst>
            <c:ext xmlns:c16="http://schemas.microsoft.com/office/drawing/2014/chart" uri="{C3380CC4-5D6E-409C-BE32-E72D297353CC}">
              <c16:uniqueId val="{00000000-CC21-446F-9FFB-9D069EB579B7}"/>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データ!$BK$6:$BO$6</c:f>
              <c:numCache>
                <c:formatCode>#,##0.00;"△"#,##0.00;"-"</c:formatCode>
                <c:ptCount val="5"/>
                <c:pt idx="0">
                  <c:v>413.5</c:v>
                </c:pt>
                <c:pt idx="1">
                  <c:v>407.42</c:v>
                </c:pt>
                <c:pt idx="2">
                  <c:v>386.46</c:v>
                </c:pt>
                <c:pt idx="3">
                  <c:v>270.57</c:v>
                </c:pt>
                <c:pt idx="4">
                  <c:v>294.27</c:v>
                </c:pt>
              </c:numCache>
            </c:numRef>
          </c:val>
          <c:smooth val="0"/>
          <c:extLst>
            <c:ext xmlns:c16="http://schemas.microsoft.com/office/drawing/2014/chart" uri="{C3380CC4-5D6E-409C-BE32-E72D297353CC}">
              <c16:uniqueId val="{00000001-CC21-446F-9FFB-9D069EB579B7}"/>
            </c:ext>
          </c:extLst>
        </c:ser>
        <c:dLbls>
          <c:showLegendKey val="0"/>
          <c:showVal val="0"/>
          <c:showCatName val="0"/>
          <c:showSerName val="0"/>
          <c:showPercent val="0"/>
          <c:showBubbleSize val="0"/>
        </c:dLbls>
        <c:marker val="1"/>
        <c:smooth val="0"/>
        <c:axId val="35164608"/>
        <c:axId val="60927424"/>
      </c:lineChart>
      <c:dateAx>
        <c:axId val="35164608"/>
        <c:scaling>
          <c:orientation val="minMax"/>
        </c:scaling>
        <c:delete val="1"/>
        <c:axPos val="b"/>
        <c:numFmt formatCode="General" sourceLinked="0"/>
        <c:majorTickMark val="none"/>
        <c:minorTickMark val="none"/>
        <c:tickLblPos val="none"/>
        <c:crossAx val="60927424"/>
        <c:crosses val="autoZero"/>
        <c:auto val="0"/>
        <c:lblOffset val="100"/>
        <c:baseTimeUnit val="years"/>
      </c:dateAx>
      <c:valAx>
        <c:axId val="60927424"/>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5164608"/>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30.8</c:v>
                </c:pt>
                <c:pt idx="1">
                  <c:v>31.01</c:v>
                </c:pt>
                <c:pt idx="2">
                  <c:v>28.87</c:v>
                </c:pt>
                <c:pt idx="3">
                  <c:v>27.71</c:v>
                </c:pt>
                <c:pt idx="4">
                  <c:v>30.18</c:v>
                </c:pt>
              </c:numCache>
            </c:numRef>
          </c:val>
          <c:extLst>
            <c:ext xmlns:c16="http://schemas.microsoft.com/office/drawing/2014/chart" uri="{C3380CC4-5D6E-409C-BE32-E72D297353CC}">
              <c16:uniqueId val="{00000000-4048-4C2C-9ADD-4C34EFC84679}"/>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データ!$BV$6:$BZ$6</c:f>
              <c:numCache>
                <c:formatCode>#,##0.00;"△"#,##0.00;"-"</c:formatCode>
                <c:ptCount val="5"/>
                <c:pt idx="0">
                  <c:v>55.84</c:v>
                </c:pt>
                <c:pt idx="1">
                  <c:v>57.08</c:v>
                </c:pt>
                <c:pt idx="2">
                  <c:v>55.85</c:v>
                </c:pt>
                <c:pt idx="3">
                  <c:v>62.5</c:v>
                </c:pt>
                <c:pt idx="4">
                  <c:v>60.59</c:v>
                </c:pt>
              </c:numCache>
            </c:numRef>
          </c:val>
          <c:smooth val="0"/>
          <c:extLst>
            <c:ext xmlns:c16="http://schemas.microsoft.com/office/drawing/2014/chart" uri="{C3380CC4-5D6E-409C-BE32-E72D297353CC}">
              <c16:uniqueId val="{00000001-4048-4C2C-9ADD-4C34EFC84679}"/>
            </c:ext>
          </c:extLst>
        </c:ser>
        <c:dLbls>
          <c:showLegendKey val="0"/>
          <c:showVal val="0"/>
          <c:showCatName val="0"/>
          <c:showSerName val="0"/>
          <c:showPercent val="0"/>
          <c:showBubbleSize val="0"/>
        </c:dLbls>
        <c:marker val="1"/>
        <c:smooth val="0"/>
        <c:axId val="29133257"/>
        <c:axId val="25503326"/>
      </c:lineChart>
      <c:dateAx>
        <c:axId val="29133257"/>
        <c:scaling>
          <c:orientation val="minMax"/>
        </c:scaling>
        <c:delete val="1"/>
        <c:axPos val="b"/>
        <c:numFmt formatCode="General" sourceLinked="0"/>
        <c:majorTickMark val="none"/>
        <c:minorTickMark val="none"/>
        <c:tickLblPos val="none"/>
        <c:crossAx val="25503326"/>
        <c:crosses val="autoZero"/>
        <c:auto val="0"/>
        <c:lblOffset val="100"/>
        <c:baseTimeUnit val="years"/>
      </c:dateAx>
      <c:valAx>
        <c:axId val="25503326"/>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29133257"/>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5"/>
          <c:y val="0.158"/>
          <c:w val="0.86024999999999996"/>
          <c:h val="0.56174999999999997"/>
        </c:manualLayout>
      </c:layout>
      <c:barChart>
        <c:barDir val="col"/>
        <c:grouping val="clustered"/>
        <c:varyColors val="0"/>
        <c:ser>
          <c:idx val="0"/>
          <c:order val="0"/>
          <c:tx>
            <c:v>当該値</c:v>
          </c:tx>
          <c:spPr>
            <a:solidFill>
              <a:srgbClr val="3366FF"/>
            </a:solidFill>
            <a:ln w="6350">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192.48</c:v>
                </c:pt>
                <c:pt idx="1">
                  <c:v>180.2</c:v>
                </c:pt>
                <c:pt idx="2">
                  <c:v>188.78</c:v>
                </c:pt>
                <c:pt idx="3">
                  <c:v>204.88</c:v>
                </c:pt>
                <c:pt idx="4">
                  <c:v>192.83</c:v>
                </c:pt>
              </c:numCache>
            </c:numRef>
          </c:val>
          <c:extLst>
            <c:ext xmlns:c16="http://schemas.microsoft.com/office/drawing/2014/chart" uri="{C3380CC4-5D6E-409C-BE32-E72D297353CC}">
              <c16:uniqueId val="{00000000-0D2E-4480-892F-C2B6BF12075C}"/>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データ!$CG$6:$CK$6</c:f>
              <c:numCache>
                <c:formatCode>#,##0.00;"△"#,##0.00;"-"</c:formatCode>
                <c:ptCount val="5"/>
                <c:pt idx="0">
                  <c:v>287.57</c:v>
                </c:pt>
                <c:pt idx="1">
                  <c:v>286.86</c:v>
                </c:pt>
                <c:pt idx="2">
                  <c:v>287.91000000000003</c:v>
                </c:pt>
                <c:pt idx="3">
                  <c:v>269.33</c:v>
                </c:pt>
                <c:pt idx="4">
                  <c:v>280.23</c:v>
                </c:pt>
              </c:numCache>
            </c:numRef>
          </c:val>
          <c:smooth val="0"/>
          <c:extLst>
            <c:ext xmlns:c16="http://schemas.microsoft.com/office/drawing/2014/chart" uri="{C3380CC4-5D6E-409C-BE32-E72D297353CC}">
              <c16:uniqueId val="{00000001-0D2E-4480-892F-C2B6BF12075C}"/>
            </c:ext>
          </c:extLst>
        </c:ser>
        <c:dLbls>
          <c:showLegendKey val="0"/>
          <c:showVal val="0"/>
          <c:showCatName val="0"/>
          <c:showSerName val="0"/>
          <c:showPercent val="0"/>
          <c:showBubbleSize val="0"/>
        </c:dLbls>
        <c:marker val="1"/>
        <c:smooth val="0"/>
        <c:axId val="30903363"/>
        <c:axId val="55595133"/>
      </c:lineChart>
      <c:dateAx>
        <c:axId val="30903363"/>
        <c:scaling>
          <c:orientation val="minMax"/>
        </c:scaling>
        <c:delete val="1"/>
        <c:axPos val="b"/>
        <c:numFmt formatCode="General" sourceLinked="0"/>
        <c:majorTickMark val="none"/>
        <c:minorTickMark val="none"/>
        <c:tickLblPos val="none"/>
        <c:crossAx val="55595133"/>
        <c:crosses val="autoZero"/>
        <c:auto val="0"/>
        <c:lblOffset val="100"/>
        <c:baseTimeUnit val="years"/>
      </c:dateAx>
      <c:valAx>
        <c:axId val="55595133"/>
        <c:scaling>
          <c:orientation val="minMax"/>
        </c:scaling>
        <c:delete val="0"/>
        <c:axPos val="l"/>
        <c:majorGridlines>
          <c:spPr>
            <a:ln w="6350" cap="flat" cmpd="sng">
              <a:solidFill>
                <a:srgbClr val="A6A6A6"/>
              </a:solidFill>
            </a:ln>
          </c:spPr>
        </c:majorGridlines>
        <c:numFmt formatCode="#,##0.00;&quot;△&quot;#,##0.00" sourceLinked="0"/>
        <c:majorTickMark val="none"/>
        <c:minorTickMark val="none"/>
        <c:tickLblPos val="nextTo"/>
        <c:spPr>
          <a:noFill/>
          <a:ln w="6350">
            <a:noFill/>
          </a:ln>
        </c:spPr>
        <c:crossAx val="30903363"/>
        <c:crosses val="autoZero"/>
        <c:crossBetween val="between"/>
      </c:valAx>
      <c:dTable>
        <c:showHorzBorder val="1"/>
        <c:showVertBorder val="1"/>
        <c:showOutline val="1"/>
        <c:showKeys val="0"/>
        <c:spPr>
          <a:ln w="6350" cap="flat" cmpd="sng">
            <a:solidFill>
              <a:srgbClr val="A6A6A6"/>
            </a:solidFill>
          </a:ln>
        </c:spPr>
      </c:dTable>
      <c:spPr>
        <a:noFill/>
        <a:ln w="6350" cap="flat" cmpd="sng">
          <a:solidFill>
            <a:srgbClr val="A6A6A6"/>
          </a:solidFill>
        </a:ln>
      </c:spPr>
    </c:plotArea>
    <c:plotVisOnly val="1"/>
    <c:dispBlanksAs val="span"/>
    <c:showDLblsOverMax val="0"/>
  </c:chart>
  <c:spPr>
    <a:noFill/>
    <a:ln w="6350"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①収益的収支比率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②累積欠損金比率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③流動比率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④企業債残高対事業規模比率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⑤経費回収率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⑥汚水処理原価</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円</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⑦施設利用率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⑧水洗化率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①有形固定資産減価償却率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②管渠老朽化率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anchor="ctr">
          <a:noAutofit/>
        </a:bodyPr>
        <a:lstStyle/>
        <a:p>
          <a:pPr algn="ctr"/>
          <a:r>
            <a:rPr lang="ja-JP" altLang="en-US" sz="1100" b="1">
              <a:latin typeface="ＭＳ ゴシック" pitchFamily="49" charset="-128"/>
              <a:ea typeface="ＭＳ ゴシック" pitchFamily="49" charset="-128"/>
            </a:rPr>
            <a:t>③管渠改善率</a:t>
          </a:r>
          <a:r>
            <a:rPr lang="en-US" altLang="ja-JP" sz="1100" b="1">
              <a:latin typeface="ＭＳ ゴシック" pitchFamily="49" charset="-128"/>
              <a:ea typeface="ＭＳ ゴシック" pitchFamily="49" charset="-128"/>
            </a:rPr>
            <a:t>(</a:t>
          </a:r>
          <a:r>
            <a:rPr lang="ja-JP" altLang="en-US" sz="1100" b="1">
              <a:latin typeface="ＭＳ ゴシック" pitchFamily="49" charset="-128"/>
              <a:ea typeface="ＭＳ ゴシック" pitchFamily="49" charset="-128"/>
            </a:rPr>
            <a:t>％</a:t>
          </a:r>
          <a:r>
            <a:rPr lang="en-US" altLang="ja-JP" sz="1100" b="1">
              <a:latin typeface="ＭＳ ゴシック" pitchFamily="49" charset="-128"/>
              <a:ea typeface="ＭＳ ゴシック" pitchFamily="49" charset="-128"/>
            </a:rPr>
            <a:t>)</a:t>
          </a:r>
          <a:endParaRPr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2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57FD7533-88F7-4553-815A-AB4B8296EFE1}"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5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8F1EC5F-3E46-4969-838D-EF5C7444E2E6}"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677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6A187C22-2B05-4132-B05A-3105058D8C1B}"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025" y="29622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305E7E10-C733-4D95-9F24-A5A89C2ECD5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【314.13】</a:t>
          </a:fld>
          <a:endParaRPr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0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8F715A57-41E0-47E9-A20C-50157C771EB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【77.67】</a:t>
          </a:fld>
          <a:endParaRPr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67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76F585D-92F0-4751-B68B-A0430FC8593D}"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【57.83】</a:t>
          </a:fld>
          <a:endParaRPr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52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B8CAE48-AAD1-412A-89E1-D058DCECE179}"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【282.28】</a:t>
          </a:fld>
          <a:endParaRPr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275" y="67341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D22168B3-8848-441D-ACEC-753C54D1C74C}"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【58.42】</a:t>
          </a:fld>
          <a:endParaRPr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A04AE3B7-AB0F-47B7-AC28-AD3847268FA2}"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60132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2E320B2A-9739-4404-BCD7-B44BBC7C8A38}" type="TxLink">
            <a:rPr lang="en-US" altLang="en-US" sz="900" b="0" i="0" u="none">
              <a:solidFill>
                <a:srgbClr val="000000"/>
              </a:solidFill>
              <a:latin typeface="ＭＳ ゴシック" pitchFamily="49" charset="-128"/>
              <a:ea typeface="ＭＳ ゴシック" pitchFamily="49" charset="-128"/>
            </a:rPr>
            <a:pPr algn="r"/>
            <a:t> </a:t>
          </a:fld>
          <a:endParaRPr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275" y="10848975"/>
          <a:ext cx="762000"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none" anchor="b">
          <a:noAutofit/>
        </a:bodyPr>
        <a:lstStyle/>
        <a:p>
          <a:pPr algn="r"/>
          <a:fld id="{E5C18E91-1BA5-4EBE-AFA9-BBF0165C9272}"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a:t>
          </a:fld>
          <a:endParaRPr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bg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tx1"/>
        </a:fontRef>
      </xdr:style>
      <xdr:txBody>
        <a:bodyPr vertOverflow="clip" wrap="square" anchor="ctr"/>
        <a:lstStyle/>
        <a:p>
          <a:pPr marL="0" marR="0" lvl="0" indent="0" algn="ctr" defTabSz="914400" eaLnBrk="1" fontAlgn="auto" latinLnBrk="0" hangingPunct="1">
            <a:lnSpc>
              <a:spcPct val="100000"/>
            </a:lnSpc>
            <a:spcBef>
              <a:spcPts val="0"/>
            </a:spcBef>
            <a:spcAft>
              <a:spcPts val="0"/>
            </a:spcAft>
            <a:buClrTx/>
            <a:buSzTx/>
            <a:buFontTx/>
            <a:buNone/>
          </a:pPr>
          <a:r>
            <a:rPr lang="ja-JP" altLang="en-US" sz="1600" b="1" i="0" u="none" kern="0" spc="0" baseline="0">
              <a:ln>
                <a:noFill/>
              </a:ln>
              <a:solidFill>
                <a:srgbClr val="000000"/>
              </a:solidFill>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workbookViewId="0"/>
  </sheetViews>
  <sheetFormatPr defaultColWidth="2.625" defaultRowHeight="13.5" customHeight="1"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
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奥多摩町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
1</v>
      </c>
      <c r="C7" s="65"/>
      <c r="D7" s="65"/>
      <c r="E7" s="65"/>
      <c r="F7" s="65"/>
      <c r="G7" s="65"/>
      <c r="H7" s="65"/>
      <c r="I7" s="65" t="s">
        <v>
2</v>
      </c>
      <c r="J7" s="65"/>
      <c r="K7" s="65"/>
      <c r="L7" s="65"/>
      <c r="M7" s="65"/>
      <c r="N7" s="65"/>
      <c r="O7" s="65"/>
      <c r="P7" s="65" t="s">
        <v>
3</v>
      </c>
      <c r="Q7" s="65"/>
      <c r="R7" s="65"/>
      <c r="S7" s="65"/>
      <c r="T7" s="65"/>
      <c r="U7" s="65"/>
      <c r="V7" s="65"/>
      <c r="W7" s="65" t="s">
        <v>
4</v>
      </c>
      <c r="X7" s="65"/>
      <c r="Y7" s="65"/>
      <c r="Z7" s="65"/>
      <c r="AA7" s="65"/>
      <c r="AB7" s="65"/>
      <c r="AC7" s="65"/>
      <c r="AD7" s="65" t="s">
        <v>
5</v>
      </c>
      <c r="AE7" s="65"/>
      <c r="AF7" s="65"/>
      <c r="AG7" s="65"/>
      <c r="AH7" s="65"/>
      <c r="AI7" s="65"/>
      <c r="AJ7" s="65"/>
      <c r="AK7" s="3"/>
      <c r="AL7" s="65" t="s">
        <v>
6</v>
      </c>
      <c r="AM7" s="65"/>
      <c r="AN7" s="65"/>
      <c r="AO7" s="65"/>
      <c r="AP7" s="65"/>
      <c r="AQ7" s="65"/>
      <c r="AR7" s="65"/>
      <c r="AS7" s="65"/>
      <c r="AT7" s="65" t="s">
        <v>
7</v>
      </c>
      <c r="AU7" s="65"/>
      <c r="AV7" s="65"/>
      <c r="AW7" s="65"/>
      <c r="AX7" s="65"/>
      <c r="AY7" s="65"/>
      <c r="AZ7" s="65"/>
      <c r="BA7" s="65"/>
      <c r="BB7" s="65" t="s">
        <v>
8</v>
      </c>
      <c r="BC7" s="65"/>
      <c r="BD7" s="65"/>
      <c r="BE7" s="65"/>
      <c r="BF7" s="65"/>
      <c r="BG7" s="65"/>
      <c r="BH7" s="65"/>
      <c r="BI7" s="65"/>
      <c r="BJ7" s="3"/>
      <c r="BK7" s="3"/>
      <c r="BL7" s="4" t="s">
        <v>
9</v>
      </c>
      <c r="BM7" s="5"/>
      <c r="BN7" s="5"/>
      <c r="BO7" s="5"/>
      <c r="BP7" s="5"/>
      <c r="BQ7" s="5"/>
      <c r="BR7" s="5"/>
      <c r="BS7" s="5"/>
      <c r="BT7" s="5"/>
      <c r="BU7" s="5"/>
      <c r="BV7" s="5"/>
      <c r="BW7" s="5"/>
      <c r="BX7" s="5"/>
      <c r="BY7" s="6"/>
    </row>
    <row r="8" spans="1:78" ht="18.75" customHeight="1" x14ac:dyDescent="0.15">
      <c r="A8" s="2"/>
      <c r="B8" s="72" t="str">
        <f>
データ!I6</f>
        <v>
法非適用</v>
      </c>
      <c r="C8" s="72"/>
      <c r="D8" s="72"/>
      <c r="E8" s="72"/>
      <c r="F8" s="72"/>
      <c r="G8" s="72"/>
      <c r="H8" s="72"/>
      <c r="I8" s="72" t="str">
        <f>
データ!J6</f>
        <v>
下水道事業</v>
      </c>
      <c r="J8" s="72"/>
      <c r="K8" s="72"/>
      <c r="L8" s="72"/>
      <c r="M8" s="72"/>
      <c r="N8" s="72"/>
      <c r="O8" s="72"/>
      <c r="P8" s="72" t="str">
        <f>
データ!K6</f>
        <v>
特定地域生活排水処理</v>
      </c>
      <c r="Q8" s="72"/>
      <c r="R8" s="72"/>
      <c r="S8" s="72"/>
      <c r="T8" s="72"/>
      <c r="U8" s="72"/>
      <c r="V8" s="72"/>
      <c r="W8" s="72" t="str">
        <f>
データ!L6</f>
        <v>
K2</v>
      </c>
      <c r="X8" s="72"/>
      <c r="Y8" s="72"/>
      <c r="Z8" s="72"/>
      <c r="AA8" s="72"/>
      <c r="AB8" s="72"/>
      <c r="AC8" s="72"/>
      <c r="AD8" s="73" t="str">
        <f>
データ!$M$6</f>
        <v>
非設置</v>
      </c>
      <c r="AE8" s="73"/>
      <c r="AF8" s="73"/>
      <c r="AG8" s="73"/>
      <c r="AH8" s="73"/>
      <c r="AI8" s="73"/>
      <c r="AJ8" s="73"/>
      <c r="AK8" s="3"/>
      <c r="AL8" s="69">
        <f>
データ!S6</f>
        <v>
4991</v>
      </c>
      <c r="AM8" s="69"/>
      <c r="AN8" s="69"/>
      <c r="AO8" s="69"/>
      <c r="AP8" s="69"/>
      <c r="AQ8" s="69"/>
      <c r="AR8" s="69"/>
      <c r="AS8" s="69"/>
      <c r="AT8" s="68">
        <f>
データ!T6</f>
        <v>
225.53</v>
      </c>
      <c r="AU8" s="68"/>
      <c r="AV8" s="68"/>
      <c r="AW8" s="68"/>
      <c r="AX8" s="68"/>
      <c r="AY8" s="68"/>
      <c r="AZ8" s="68"/>
      <c r="BA8" s="68"/>
      <c r="BB8" s="68">
        <f>
データ!U6</f>
        <v>
22.13</v>
      </c>
      <c r="BC8" s="68"/>
      <c r="BD8" s="68"/>
      <c r="BE8" s="68"/>
      <c r="BF8" s="68"/>
      <c r="BG8" s="68"/>
      <c r="BH8" s="68"/>
      <c r="BI8" s="68"/>
      <c r="BJ8" s="3"/>
      <c r="BK8" s="3"/>
      <c r="BL8" s="70" t="s">
        <v>
10</v>
      </c>
      <c r="BM8" s="71"/>
      <c r="BN8" s="7" t="s">
        <v>
11</v>
      </c>
      <c r="BO8" s="8"/>
      <c r="BP8" s="8"/>
      <c r="BQ8" s="8"/>
      <c r="BR8" s="8"/>
      <c r="BS8" s="8"/>
      <c r="BT8" s="8"/>
      <c r="BU8" s="8"/>
      <c r="BV8" s="8"/>
      <c r="BW8" s="8"/>
      <c r="BX8" s="8"/>
      <c r="BY8" s="9"/>
    </row>
    <row r="9" spans="1:78" ht="18.75" customHeight="1" x14ac:dyDescent="0.15">
      <c r="A9" s="2"/>
      <c r="B9" s="65" t="s">
        <v>
12</v>
      </c>
      <c r="C9" s="65"/>
      <c r="D9" s="65"/>
      <c r="E9" s="65"/>
      <c r="F9" s="65"/>
      <c r="G9" s="65"/>
      <c r="H9" s="65"/>
      <c r="I9" s="65" t="s">
        <v>
13</v>
      </c>
      <c r="J9" s="65"/>
      <c r="K9" s="65"/>
      <c r="L9" s="65"/>
      <c r="M9" s="65"/>
      <c r="N9" s="65"/>
      <c r="O9" s="65"/>
      <c r="P9" s="65" t="s">
        <v>
14</v>
      </c>
      <c r="Q9" s="65"/>
      <c r="R9" s="65"/>
      <c r="S9" s="65"/>
      <c r="T9" s="65"/>
      <c r="U9" s="65"/>
      <c r="V9" s="65"/>
      <c r="W9" s="65" t="s">
        <v>
15</v>
      </c>
      <c r="X9" s="65"/>
      <c r="Y9" s="65"/>
      <c r="Z9" s="65"/>
      <c r="AA9" s="65"/>
      <c r="AB9" s="65"/>
      <c r="AC9" s="65"/>
      <c r="AD9" s="65" t="s">
        <v>
16</v>
      </c>
      <c r="AE9" s="65"/>
      <c r="AF9" s="65"/>
      <c r="AG9" s="65"/>
      <c r="AH9" s="65"/>
      <c r="AI9" s="65"/>
      <c r="AJ9" s="65"/>
      <c r="AK9" s="3"/>
      <c r="AL9" s="65" t="s">
        <v>
17</v>
      </c>
      <c r="AM9" s="65"/>
      <c r="AN9" s="65"/>
      <c r="AO9" s="65"/>
      <c r="AP9" s="65"/>
      <c r="AQ9" s="65"/>
      <c r="AR9" s="65"/>
      <c r="AS9" s="65"/>
      <c r="AT9" s="65" t="s">
        <v>
18</v>
      </c>
      <c r="AU9" s="65"/>
      <c r="AV9" s="65"/>
      <c r="AW9" s="65"/>
      <c r="AX9" s="65"/>
      <c r="AY9" s="65"/>
      <c r="AZ9" s="65"/>
      <c r="BA9" s="65"/>
      <c r="BB9" s="65" t="s">
        <v>
19</v>
      </c>
      <c r="BC9" s="65"/>
      <c r="BD9" s="65"/>
      <c r="BE9" s="65"/>
      <c r="BF9" s="65"/>
      <c r="BG9" s="65"/>
      <c r="BH9" s="65"/>
      <c r="BI9" s="65"/>
      <c r="BJ9" s="3"/>
      <c r="BK9" s="3"/>
      <c r="BL9" s="66" t="s">
        <v>
20</v>
      </c>
      <c r="BM9" s="67"/>
      <c r="BN9" s="10" t="s">
        <v>
21</v>
      </c>
      <c r="BO9" s="11"/>
      <c r="BP9" s="11"/>
      <c r="BQ9" s="11"/>
      <c r="BR9" s="11"/>
      <c r="BS9" s="11"/>
      <c r="BT9" s="11"/>
      <c r="BU9" s="11"/>
      <c r="BV9" s="11"/>
      <c r="BW9" s="11"/>
      <c r="BX9" s="11"/>
      <c r="BY9" s="12"/>
    </row>
    <row r="10" spans="1:78" ht="18.75" customHeight="1" x14ac:dyDescent="0.15">
      <c r="A10" s="2"/>
      <c r="B10" s="68" t="str">
        <f>
データ!N6</f>
        <v>
-</v>
      </c>
      <c r="C10" s="68"/>
      <c r="D10" s="68"/>
      <c r="E10" s="68"/>
      <c r="F10" s="68"/>
      <c r="G10" s="68"/>
      <c r="H10" s="68"/>
      <c r="I10" s="68" t="str">
        <f>
データ!O6</f>
        <v>
該当数値なし</v>
      </c>
      <c r="J10" s="68"/>
      <c r="K10" s="68"/>
      <c r="L10" s="68"/>
      <c r="M10" s="68"/>
      <c r="N10" s="68"/>
      <c r="O10" s="68"/>
      <c r="P10" s="68">
        <f>
データ!P6</f>
        <v>
8.4700000000000006</v>
      </c>
      <c r="Q10" s="68"/>
      <c r="R10" s="68"/>
      <c r="S10" s="68"/>
      <c r="T10" s="68"/>
      <c r="U10" s="68"/>
      <c r="V10" s="68"/>
      <c r="W10" s="68">
        <f>
データ!Q6</f>
        <v>
100</v>
      </c>
      <c r="X10" s="68"/>
      <c r="Y10" s="68"/>
      <c r="Z10" s="68"/>
      <c r="AA10" s="68"/>
      <c r="AB10" s="68"/>
      <c r="AC10" s="68"/>
      <c r="AD10" s="69">
        <f>
データ!R6</f>
        <v>
1331</v>
      </c>
      <c r="AE10" s="69"/>
      <c r="AF10" s="69"/>
      <c r="AG10" s="69"/>
      <c r="AH10" s="69"/>
      <c r="AI10" s="69"/>
      <c r="AJ10" s="69"/>
      <c r="AK10" s="2"/>
      <c r="AL10" s="69">
        <f>
データ!V6</f>
        <v>
419</v>
      </c>
      <c r="AM10" s="69"/>
      <c r="AN10" s="69"/>
      <c r="AO10" s="69"/>
      <c r="AP10" s="69"/>
      <c r="AQ10" s="69"/>
      <c r="AR10" s="69"/>
      <c r="AS10" s="69"/>
      <c r="AT10" s="68">
        <f>
データ!W6</f>
        <v>
0.25</v>
      </c>
      <c r="AU10" s="68"/>
      <c r="AV10" s="68"/>
      <c r="AW10" s="68"/>
      <c r="AX10" s="68"/>
      <c r="AY10" s="68"/>
      <c r="AZ10" s="68"/>
      <c r="BA10" s="68"/>
      <c r="BB10" s="68">
        <f>
データ!X6</f>
        <v>
1676</v>
      </c>
      <c r="BC10" s="68"/>
      <c r="BD10" s="68"/>
      <c r="BE10" s="68"/>
      <c r="BF10" s="68"/>
      <c r="BG10" s="68"/>
      <c r="BH10" s="68"/>
      <c r="BI10" s="68"/>
      <c r="BJ10" s="2"/>
      <c r="BK10" s="2"/>
      <c r="BL10" s="58" t="s">
        <v>
22</v>
      </c>
      <c r="BM10" s="59"/>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
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
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
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
113</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
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
111</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
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
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
112</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
30</v>
      </c>
    </row>
    <row r="84" spans="1:78" x14ac:dyDescent="0.15">
      <c r="C84" s="2"/>
    </row>
    <row r="85" spans="1:78" hidden="1" x14ac:dyDescent="0.15">
      <c r="B85" s="26" t="s">
        <v>
31</v>
      </c>
      <c r="C85" s="26"/>
      <c r="D85" s="26"/>
      <c r="E85" s="26" t="s">
        <v>
32</v>
      </c>
      <c r="F85" s="26" t="s">
        <v>
33</v>
      </c>
      <c r="G85" s="26" t="s">
        <v>
34</v>
      </c>
      <c r="H85" s="26" t="s">
        <v>
35</v>
      </c>
      <c r="I85" s="26" t="s">
        <v>
36</v>
      </c>
      <c r="J85" s="26" t="s">
        <v>
37</v>
      </c>
      <c r="K85" s="26" t="s">
        <v>
38</v>
      </c>
      <c r="L85" s="26" t="s">
        <v>
39</v>
      </c>
      <c r="M85" s="26" t="s">
        <v>
40</v>
      </c>
      <c r="N85" s="26" t="s">
        <v>
41</v>
      </c>
      <c r="O85" s="26" t="s">
        <v>
42</v>
      </c>
    </row>
    <row r="86" spans="1:78" hidden="1" x14ac:dyDescent="0.15">
      <c r="B86" s="26"/>
      <c r="C86" s="26"/>
      <c r="D86" s="26"/>
      <c r="E86" s="26" t="str">
        <f>
データ!AI6</f>
        <v/>
      </c>
      <c r="F86" s="26" t="s">
        <v>
43</v>
      </c>
      <c r="G86" s="26" t="s">
        <v>
43</v>
      </c>
      <c r="H86" s="26" t="str">
        <f>
データ!BP6</f>
        <v>
【314.13】</v>
      </c>
      <c r="I86" s="26" t="str">
        <f>
データ!CA6</f>
        <v>
【58.42】</v>
      </c>
      <c r="J86" s="26" t="str">
        <f>
データ!CL6</f>
        <v>
【282.28】</v>
      </c>
      <c r="K86" s="26" t="str">
        <f>
データ!CW6</f>
        <v>
【57.83】</v>
      </c>
      <c r="L86" s="26" t="str">
        <f>
データ!DH6</f>
        <v>
【77.67】</v>
      </c>
      <c r="M86" s="26" t="s">
        <v>
43</v>
      </c>
      <c r="N86" s="26" t="s">
        <v>
43</v>
      </c>
      <c r="O86" s="26" t="str">
        <f>
データ!EO6</f>
        <v>
【-】</v>
      </c>
    </row>
  </sheetData>
  <sheetProtection algorithmName="SHA-512" hashValue="/MAPspToBqzsrNOZNHrzs9aoxPf+eM7Kt/sF1IgxivmNccwnRD66fBRQiKJ5vmYfgnWCP8vwtVWjt02AdgQAmw==" saltValue="aQEnP2HF8h3k7HugCi+Rk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 right="0.196850393700787" top="0.196850393700787" bottom="0.196850393700787" header="0.196850393700787" footer="0.196850393700787"/>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customHeight="1" x14ac:dyDescent="0.15"/>
  <cols>
    <col min="2" max="144" width="11.875" customWidth="1"/>
  </cols>
  <sheetData>
    <row r="1" spans="1:145" ht="13.5" customHeight="1" x14ac:dyDescent="0.15">
      <c r="A1" t="s">
        <v>
44</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5" ht="13.5" customHeight="1" x14ac:dyDescent="0.15">
      <c r="A2" s="28" t="s">
        <v>
45</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5" ht="13.5" customHeight="1" x14ac:dyDescent="0.15">
      <c r="A3" s="28" t="s">
        <v>
46</v>
      </c>
      <c r="B3" s="29" t="s">
        <v>
47</v>
      </c>
      <c r="C3" s="29" t="s">
        <v>
48</v>
      </c>
      <c r="D3" s="29" t="s">
        <v>
49</v>
      </c>
      <c r="E3" s="29" t="s">
        <v>
50</v>
      </c>
      <c r="F3" s="29" t="s">
        <v>
51</v>
      </c>
      <c r="G3" s="29" t="s">
        <v>
52</v>
      </c>
      <c r="H3" s="77" t="s">
        <v>
53</v>
      </c>
      <c r="I3" s="78"/>
      <c r="J3" s="78"/>
      <c r="K3" s="78"/>
      <c r="L3" s="78"/>
      <c r="M3" s="78"/>
      <c r="N3" s="78"/>
      <c r="O3" s="78"/>
      <c r="P3" s="78"/>
      <c r="Q3" s="78"/>
      <c r="R3" s="78"/>
      <c r="S3" s="78"/>
      <c r="T3" s="78"/>
      <c r="U3" s="78"/>
      <c r="V3" s="78"/>
      <c r="W3" s="78"/>
      <c r="X3" s="79"/>
      <c r="Y3" s="83" t="s">
        <v>
25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ht="13.5" customHeight="1" x14ac:dyDescent="0.15">
      <c r="A4" s="28" t="s">
        <v>
54</v>
      </c>
      <c r="B4" s="30"/>
      <c r="C4" s="30"/>
      <c r="D4" s="30"/>
      <c r="E4" s="30"/>
      <c r="F4" s="30"/>
      <c r="G4" s="30"/>
      <c r="H4" s="80"/>
      <c r="I4" s="81"/>
      <c r="J4" s="81"/>
      <c r="K4" s="81"/>
      <c r="L4" s="81"/>
      <c r="M4" s="81"/>
      <c r="N4" s="81"/>
      <c r="O4" s="81"/>
      <c r="P4" s="81"/>
      <c r="Q4" s="81"/>
      <c r="R4" s="81"/>
      <c r="S4" s="81"/>
      <c r="T4" s="81"/>
      <c r="U4" s="81"/>
      <c r="V4" s="81"/>
      <c r="W4" s="81"/>
      <c r="X4" s="82"/>
      <c r="Y4" s="76" t="s">
        <v>
55</v>
      </c>
      <c r="Z4" s="76"/>
      <c r="AA4" s="76"/>
      <c r="AB4" s="76"/>
      <c r="AC4" s="76"/>
      <c r="AD4" s="76"/>
      <c r="AE4" s="76"/>
      <c r="AF4" s="76"/>
      <c r="AG4" s="76"/>
      <c r="AH4" s="76"/>
      <c r="AI4" s="76"/>
      <c r="AJ4" s="76" t="s">
        <v>
56</v>
      </c>
      <c r="AK4" s="76"/>
      <c r="AL4" s="76"/>
      <c r="AM4" s="76"/>
      <c r="AN4" s="76"/>
      <c r="AO4" s="76"/>
      <c r="AP4" s="76"/>
      <c r="AQ4" s="76"/>
      <c r="AR4" s="76"/>
      <c r="AS4" s="76"/>
      <c r="AT4" s="76"/>
      <c r="AU4" s="76" t="s">
        <v>
57</v>
      </c>
      <c r="AV4" s="76"/>
      <c r="AW4" s="76"/>
      <c r="AX4" s="76"/>
      <c r="AY4" s="76"/>
      <c r="AZ4" s="76"/>
      <c r="BA4" s="76"/>
      <c r="BB4" s="76"/>
      <c r="BC4" s="76"/>
      <c r="BD4" s="76"/>
      <c r="BE4" s="76"/>
      <c r="BF4" s="76" t="s">
        <v>
58</v>
      </c>
      <c r="BG4" s="76"/>
      <c r="BH4" s="76"/>
      <c r="BI4" s="76"/>
      <c r="BJ4" s="76"/>
      <c r="BK4" s="76"/>
      <c r="BL4" s="76"/>
      <c r="BM4" s="76"/>
      <c r="BN4" s="76"/>
      <c r="BO4" s="76"/>
      <c r="BP4" s="76"/>
      <c r="BQ4" s="76" t="s">
        <v>
59</v>
      </c>
      <c r="BR4" s="76"/>
      <c r="BS4" s="76"/>
      <c r="BT4" s="76"/>
      <c r="BU4" s="76"/>
      <c r="BV4" s="76"/>
      <c r="BW4" s="76"/>
      <c r="BX4" s="76"/>
      <c r="BY4" s="76"/>
      <c r="BZ4" s="76"/>
      <c r="CA4" s="76"/>
      <c r="CB4" s="76" t="s">
        <v>
60</v>
      </c>
      <c r="CC4" s="76"/>
      <c r="CD4" s="76"/>
      <c r="CE4" s="76"/>
      <c r="CF4" s="76"/>
      <c r="CG4" s="76"/>
      <c r="CH4" s="76"/>
      <c r="CI4" s="76"/>
      <c r="CJ4" s="76"/>
      <c r="CK4" s="76"/>
      <c r="CL4" s="76"/>
      <c r="CM4" s="76" t="s">
        <v>
61</v>
      </c>
      <c r="CN4" s="76"/>
      <c r="CO4" s="76"/>
      <c r="CP4" s="76"/>
      <c r="CQ4" s="76"/>
      <c r="CR4" s="76"/>
      <c r="CS4" s="76"/>
      <c r="CT4" s="76"/>
      <c r="CU4" s="76"/>
      <c r="CV4" s="76"/>
      <c r="CW4" s="76"/>
      <c r="CX4" s="76" t="s">
        <v>
62</v>
      </c>
      <c r="CY4" s="76"/>
      <c r="CZ4" s="76"/>
      <c r="DA4" s="76"/>
      <c r="DB4" s="76"/>
      <c r="DC4" s="76"/>
      <c r="DD4" s="76"/>
      <c r="DE4" s="76"/>
      <c r="DF4" s="76"/>
      <c r="DG4" s="76"/>
      <c r="DH4" s="76"/>
      <c r="DI4" s="76" t="s">
        <v>
63</v>
      </c>
      <c r="DJ4" s="76"/>
      <c r="DK4" s="76"/>
      <c r="DL4" s="76"/>
      <c r="DM4" s="76"/>
      <c r="DN4" s="76"/>
      <c r="DO4" s="76"/>
      <c r="DP4" s="76"/>
      <c r="DQ4" s="76"/>
      <c r="DR4" s="76"/>
      <c r="DS4" s="76"/>
      <c r="DT4" s="76" t="s">
        <v>
64</v>
      </c>
      <c r="DU4" s="76"/>
      <c r="DV4" s="76"/>
      <c r="DW4" s="76"/>
      <c r="DX4" s="76"/>
      <c r="DY4" s="76"/>
      <c r="DZ4" s="76"/>
      <c r="EA4" s="76"/>
      <c r="EB4" s="76"/>
      <c r="EC4" s="76"/>
      <c r="ED4" s="76"/>
      <c r="EE4" s="76" t="s">
        <v>
65</v>
      </c>
      <c r="EF4" s="76"/>
      <c r="EG4" s="76"/>
      <c r="EH4" s="76"/>
      <c r="EI4" s="76"/>
      <c r="EJ4" s="76"/>
      <c r="EK4" s="76"/>
      <c r="EL4" s="76"/>
      <c r="EM4" s="76"/>
      <c r="EN4" s="76"/>
      <c r="EO4" s="76"/>
    </row>
    <row r="5" spans="1:145" ht="13.5" customHeight="1" x14ac:dyDescent="0.15">
      <c r="A5" s="28" t="s">
        <v>
66</v>
      </c>
      <c r="B5" s="31"/>
      <c r="C5" s="31"/>
      <c r="D5" s="31"/>
      <c r="E5" s="31"/>
      <c r="F5" s="31"/>
      <c r="G5" s="31"/>
      <c r="H5" s="32" t="s">
        <v>
67</v>
      </c>
      <c r="I5" s="32" t="s">
        <v>
68</v>
      </c>
      <c r="J5" s="32" t="s">
        <v>
69</v>
      </c>
      <c r="K5" s="32" t="s">
        <v>
70</v>
      </c>
      <c r="L5" s="32" t="s">
        <v>
71</v>
      </c>
      <c r="M5" s="32" t="s">
        <v>
5</v>
      </c>
      <c r="N5" s="32" t="s">
        <v>
72</v>
      </c>
      <c r="O5" s="32" t="s">
        <v>
73</v>
      </c>
      <c r="P5" s="32" t="s">
        <v>
74</v>
      </c>
      <c r="Q5" s="32" t="s">
        <v>
75</v>
      </c>
      <c r="R5" s="32" t="s">
        <v>
76</v>
      </c>
      <c r="S5" s="32" t="s">
        <v>
77</v>
      </c>
      <c r="T5" s="32" t="s">
        <v>
78</v>
      </c>
      <c r="U5" s="32" t="s">
        <v>
79</v>
      </c>
      <c r="V5" s="32" t="s">
        <v>
80</v>
      </c>
      <c r="W5" s="32" t="s">
        <v>
81</v>
      </c>
      <c r="X5" s="32" t="s">
        <v>
82</v>
      </c>
      <c r="Y5" s="32" t="s">
        <v>
83</v>
      </c>
      <c r="Z5" s="32" t="s">
        <v>
84</v>
      </c>
      <c r="AA5" s="32" t="s">
        <v>
85</v>
      </c>
      <c r="AB5" s="32" t="s">
        <v>
86</v>
      </c>
      <c r="AC5" s="32" t="s">
        <v>
87</v>
      </c>
      <c r="AD5" s="32" t="s">
        <v>
88</v>
      </c>
      <c r="AE5" s="32" t="s">
        <v>
89</v>
      </c>
      <c r="AF5" s="32" t="s">
        <v>
90</v>
      </c>
      <c r="AG5" s="32" t="s">
        <v>
91</v>
      </c>
      <c r="AH5" s="32" t="s">
        <v>
92</v>
      </c>
      <c r="AI5" s="32" t="s">
        <v>
31</v>
      </c>
      <c r="AJ5" s="32" t="s">
        <v>
83</v>
      </c>
      <c r="AK5" s="32" t="s">
        <v>
84</v>
      </c>
      <c r="AL5" s="32" t="s">
        <v>
85</v>
      </c>
      <c r="AM5" s="32" t="s">
        <v>
86</v>
      </c>
      <c r="AN5" s="32" t="s">
        <v>
87</v>
      </c>
      <c r="AO5" s="32" t="s">
        <v>
88</v>
      </c>
      <c r="AP5" s="32" t="s">
        <v>
89</v>
      </c>
      <c r="AQ5" s="32" t="s">
        <v>
90</v>
      </c>
      <c r="AR5" s="32" t="s">
        <v>
91</v>
      </c>
      <c r="AS5" s="32" t="s">
        <v>
92</v>
      </c>
      <c r="AT5" s="32" t="s">
        <v>
31</v>
      </c>
      <c r="AU5" s="32" t="s">
        <v>
83</v>
      </c>
      <c r="AV5" s="32" t="s">
        <v>
84</v>
      </c>
      <c r="AW5" s="32" t="s">
        <v>
85</v>
      </c>
      <c r="AX5" s="32" t="s">
        <v>
86</v>
      </c>
      <c r="AY5" s="32" t="s">
        <v>
87</v>
      </c>
      <c r="AZ5" s="32" t="s">
        <v>
88</v>
      </c>
      <c r="BA5" s="32" t="s">
        <v>
89</v>
      </c>
      <c r="BB5" s="32" t="s">
        <v>
90</v>
      </c>
      <c r="BC5" s="32" t="s">
        <v>
91</v>
      </c>
      <c r="BD5" s="32" t="s">
        <v>
92</v>
      </c>
      <c r="BE5" s="32" t="s">
        <v>
31</v>
      </c>
      <c r="BF5" s="32" t="s">
        <v>
83</v>
      </c>
      <c r="BG5" s="32" t="s">
        <v>
84</v>
      </c>
      <c r="BH5" s="32" t="s">
        <v>
85</v>
      </c>
      <c r="BI5" s="32" t="s">
        <v>
86</v>
      </c>
      <c r="BJ5" s="32" t="s">
        <v>
87</v>
      </c>
      <c r="BK5" s="32" t="s">
        <v>
88</v>
      </c>
      <c r="BL5" s="32" t="s">
        <v>
89</v>
      </c>
      <c r="BM5" s="32" t="s">
        <v>
90</v>
      </c>
      <c r="BN5" s="32" t="s">
        <v>
91</v>
      </c>
      <c r="BO5" s="32" t="s">
        <v>
92</v>
      </c>
      <c r="BP5" s="32" t="s">
        <v>
31</v>
      </c>
      <c r="BQ5" s="32" t="s">
        <v>
83</v>
      </c>
      <c r="BR5" s="32" t="s">
        <v>
84</v>
      </c>
      <c r="BS5" s="32" t="s">
        <v>
85</v>
      </c>
      <c r="BT5" s="32" t="s">
        <v>
86</v>
      </c>
      <c r="BU5" s="32" t="s">
        <v>
87</v>
      </c>
      <c r="BV5" s="32" t="s">
        <v>
88</v>
      </c>
      <c r="BW5" s="32" t="s">
        <v>
89</v>
      </c>
      <c r="BX5" s="32" t="s">
        <v>
90</v>
      </c>
      <c r="BY5" s="32" t="s">
        <v>
91</v>
      </c>
      <c r="BZ5" s="32" t="s">
        <v>
92</v>
      </c>
      <c r="CA5" s="32" t="s">
        <v>
31</v>
      </c>
      <c r="CB5" s="32" t="s">
        <v>
83</v>
      </c>
      <c r="CC5" s="32" t="s">
        <v>
84</v>
      </c>
      <c r="CD5" s="32" t="s">
        <v>
85</v>
      </c>
      <c r="CE5" s="32" t="s">
        <v>
86</v>
      </c>
      <c r="CF5" s="32" t="s">
        <v>
87</v>
      </c>
      <c r="CG5" s="32" t="s">
        <v>
88</v>
      </c>
      <c r="CH5" s="32" t="s">
        <v>
89</v>
      </c>
      <c r="CI5" s="32" t="s">
        <v>
90</v>
      </c>
      <c r="CJ5" s="32" t="s">
        <v>
91</v>
      </c>
      <c r="CK5" s="32" t="s">
        <v>
92</v>
      </c>
      <c r="CL5" s="32" t="s">
        <v>
31</v>
      </c>
      <c r="CM5" s="32" t="s">
        <v>
83</v>
      </c>
      <c r="CN5" s="32" t="s">
        <v>
84</v>
      </c>
      <c r="CO5" s="32" t="s">
        <v>
85</v>
      </c>
      <c r="CP5" s="32" t="s">
        <v>
86</v>
      </c>
      <c r="CQ5" s="32" t="s">
        <v>
87</v>
      </c>
      <c r="CR5" s="32" t="s">
        <v>
88</v>
      </c>
      <c r="CS5" s="32" t="s">
        <v>
89</v>
      </c>
      <c r="CT5" s="32" t="s">
        <v>
90</v>
      </c>
      <c r="CU5" s="32" t="s">
        <v>
91</v>
      </c>
      <c r="CV5" s="32" t="s">
        <v>
92</v>
      </c>
      <c r="CW5" s="32" t="s">
        <v>
31</v>
      </c>
      <c r="CX5" s="32" t="s">
        <v>
83</v>
      </c>
      <c r="CY5" s="32" t="s">
        <v>
84</v>
      </c>
      <c r="CZ5" s="32" t="s">
        <v>
85</v>
      </c>
      <c r="DA5" s="32" t="s">
        <v>
86</v>
      </c>
      <c r="DB5" s="32" t="s">
        <v>
87</v>
      </c>
      <c r="DC5" s="32" t="s">
        <v>
88</v>
      </c>
      <c r="DD5" s="32" t="s">
        <v>
89</v>
      </c>
      <c r="DE5" s="32" t="s">
        <v>
90</v>
      </c>
      <c r="DF5" s="32" t="s">
        <v>
91</v>
      </c>
      <c r="DG5" s="32" t="s">
        <v>
92</v>
      </c>
      <c r="DH5" s="32" t="s">
        <v>
31</v>
      </c>
      <c r="DI5" s="32" t="s">
        <v>
83</v>
      </c>
      <c r="DJ5" s="32" t="s">
        <v>
84</v>
      </c>
      <c r="DK5" s="32" t="s">
        <v>
85</v>
      </c>
      <c r="DL5" s="32" t="s">
        <v>
86</v>
      </c>
      <c r="DM5" s="32" t="s">
        <v>
87</v>
      </c>
      <c r="DN5" s="32" t="s">
        <v>
88</v>
      </c>
      <c r="DO5" s="32" t="s">
        <v>
89</v>
      </c>
      <c r="DP5" s="32" t="s">
        <v>
90</v>
      </c>
      <c r="DQ5" s="32" t="s">
        <v>
91</v>
      </c>
      <c r="DR5" s="32" t="s">
        <v>
92</v>
      </c>
      <c r="DS5" s="32" t="s">
        <v>
31</v>
      </c>
      <c r="DT5" s="32" t="s">
        <v>
83</v>
      </c>
      <c r="DU5" s="32" t="s">
        <v>
84</v>
      </c>
      <c r="DV5" s="32" t="s">
        <v>
85</v>
      </c>
      <c r="DW5" s="32" t="s">
        <v>
86</v>
      </c>
      <c r="DX5" s="32" t="s">
        <v>
87</v>
      </c>
      <c r="DY5" s="32" t="s">
        <v>
88</v>
      </c>
      <c r="DZ5" s="32" t="s">
        <v>
89</v>
      </c>
      <c r="EA5" s="32" t="s">
        <v>
90</v>
      </c>
      <c r="EB5" s="32" t="s">
        <v>
91</v>
      </c>
      <c r="EC5" s="32" t="s">
        <v>
92</v>
      </c>
      <c r="ED5" s="32" t="s">
        <v>
31</v>
      </c>
      <c r="EE5" s="32" t="s">
        <v>
83</v>
      </c>
      <c r="EF5" s="32" t="s">
        <v>
84</v>
      </c>
      <c r="EG5" s="32" t="s">
        <v>
85</v>
      </c>
      <c r="EH5" s="32" t="s">
        <v>
86</v>
      </c>
      <c r="EI5" s="32" t="s">
        <v>
87</v>
      </c>
      <c r="EJ5" s="32" t="s">
        <v>
88</v>
      </c>
      <c r="EK5" s="32" t="s">
        <v>
89</v>
      </c>
      <c r="EL5" s="32" t="s">
        <v>
90</v>
      </c>
      <c r="EM5" s="32" t="s">
        <v>
91</v>
      </c>
      <c r="EN5" s="32" t="s">
        <v>
92</v>
      </c>
      <c r="EO5" s="32" t="s">
        <v>
31</v>
      </c>
    </row>
    <row r="6" spans="1:145" s="36" customFormat="1" ht="13.5" customHeight="1" x14ac:dyDescent="0.15">
      <c r="A6" s="28" t="s">
        <v>
93</v>
      </c>
      <c r="B6" s="33">
        <f>
B7</f>
        <v>
2020</v>
      </c>
      <c r="C6" s="33">
        <f t="shared" ref="C6:X6" si="3">
C7</f>
        <v>
133086</v>
      </c>
      <c r="D6" s="33">
        <f t="shared" si="3"/>
        <v>
47</v>
      </c>
      <c r="E6" s="33">
        <f t="shared" si="3"/>
        <v>
18</v>
      </c>
      <c r="F6" s="33">
        <f t="shared" si="3"/>
        <v>
0</v>
      </c>
      <c r="G6" s="33">
        <f t="shared" si="3"/>
        <v>
0</v>
      </c>
      <c r="H6" s="33" t="str">
        <f t="shared" si="3"/>
        <v>
東京都　奥多摩町</v>
      </c>
      <c r="I6" s="33" t="str">
        <f t="shared" si="3"/>
        <v>
法非適用</v>
      </c>
      <c r="J6" s="33" t="str">
        <f t="shared" si="3"/>
        <v>
下水道事業</v>
      </c>
      <c r="K6" s="33" t="str">
        <f t="shared" si="3"/>
        <v>
特定地域生活排水処理</v>
      </c>
      <c r="L6" s="33" t="str">
        <f t="shared" si="3"/>
        <v>
K2</v>
      </c>
      <c r="M6" s="33" t="str">
        <f t="shared" si="3"/>
        <v>
非設置</v>
      </c>
      <c r="N6" s="34" t="str">
        <f t="shared" si="3"/>
        <v>
-</v>
      </c>
      <c r="O6" s="34" t="str">
        <f t="shared" si="3"/>
        <v>
該当数値なし</v>
      </c>
      <c r="P6" s="34">
        <f t="shared" si="3"/>
        <v>
8.4700000000000006</v>
      </c>
      <c r="Q6" s="34">
        <f t="shared" si="3"/>
        <v>
100</v>
      </c>
      <c r="R6" s="34">
        <f t="shared" si="3"/>
        <v>
1331</v>
      </c>
      <c r="S6" s="34">
        <f t="shared" si="3"/>
        <v>
4991</v>
      </c>
      <c r="T6" s="34">
        <f t="shared" si="3"/>
        <v>
225.53</v>
      </c>
      <c r="U6" s="34">
        <f t="shared" si="3"/>
        <v>
22.13</v>
      </c>
      <c r="V6" s="34">
        <f t="shared" si="3"/>
        <v>
419</v>
      </c>
      <c r="W6" s="34">
        <f t="shared" si="3"/>
        <v>
0.25</v>
      </c>
      <c r="X6" s="34">
        <f t="shared" si="3"/>
        <v>
1676</v>
      </c>
      <c r="Y6" s="35">
        <f>
IF(Y7="",NA(),Y7)</f>
        <v>
74.650000000000006</v>
      </c>
      <c r="Z6" s="35">
        <f t="shared" ref="Z6:AH6" si="4">
IF(Z7="",NA(),Z7)</f>
        <v>
69.91</v>
      </c>
      <c r="AA6" s="35">
        <f t="shared" si="4"/>
        <v>
72.28</v>
      </c>
      <c r="AB6" s="35">
        <f t="shared" si="4"/>
        <v>
73.84</v>
      </c>
      <c r="AC6" s="35">
        <f t="shared" si="4"/>
        <v>
78.349999999999994</v>
      </c>
      <c r="AD6" s="34" t="e">
        <f t="shared" si="4"/>
        <v>
#N/A</v>
      </c>
      <c r="AE6" s="34" t="e">
        <f t="shared" si="4"/>
        <v>
#N/A</v>
      </c>
      <c r="AF6" s="34" t="e">
        <f t="shared" si="4"/>
        <v>
#N/A</v>
      </c>
      <c r="AG6" s="34" t="e">
        <f t="shared" si="4"/>
        <v>
#N/A</v>
      </c>
      <c r="AH6" s="34" t="e">
        <f t="shared" si="4"/>
        <v>
#N/A</v>
      </c>
      <c r="AI6" s="34" t="str">
        <f>
IF(AI7="","",IF(AI7="-","【-】","【"&amp;SUBSTITUTE(TEXT(AI7,"#,##0.00"),"-","△")&amp;"】"))</f>
        <v/>
      </c>
      <c r="AJ6" s="34" t="e">
        <f>
IF(AJ7="",NA(),AJ7)</f>
        <v>
#N/A</v>
      </c>
      <c r="AK6" s="34" t="e">
        <f t="shared" ref="AK6:AS6" si="5">
IF(AK7="",NA(),AK7)</f>
        <v>
#N/A</v>
      </c>
      <c r="AL6" s="34" t="e">
        <f t="shared" si="5"/>
        <v>
#N/A</v>
      </c>
      <c r="AM6" s="34" t="e">
        <f t="shared" si="5"/>
        <v>
#N/A</v>
      </c>
      <c r="AN6" s="34" t="e">
        <f t="shared" si="5"/>
        <v>
#N/A</v>
      </c>
      <c r="AO6" s="34" t="e">
        <f t="shared" si="5"/>
        <v>
#N/A</v>
      </c>
      <c r="AP6" s="34" t="e">
        <f t="shared" si="5"/>
        <v>
#N/A</v>
      </c>
      <c r="AQ6" s="34" t="e">
        <f t="shared" si="5"/>
        <v>
#N/A</v>
      </c>
      <c r="AR6" s="34" t="e">
        <f t="shared" si="5"/>
        <v>
#N/A</v>
      </c>
      <c r="AS6" s="34" t="e">
        <f t="shared" si="5"/>
        <v>
#N/A</v>
      </c>
      <c r="AT6" s="34" t="str">
        <f>
IF(AT7="","",IF(AT7="-","【-】","【"&amp;SUBSTITUTE(TEXT(AT7,"#,##0.00"),"-","△")&amp;"】"))</f>
        <v/>
      </c>
      <c r="AU6" s="34" t="e">
        <f>
IF(AU7="",NA(),AU7)</f>
        <v>
#N/A</v>
      </c>
      <c r="AV6" s="34" t="e">
        <f t="shared" ref="AV6:BD6" si="6">
IF(AV7="",NA(),AV7)</f>
        <v>
#N/A</v>
      </c>
      <c r="AW6" s="34" t="e">
        <f t="shared" si="6"/>
        <v>
#N/A</v>
      </c>
      <c r="AX6" s="34" t="e">
        <f t="shared" si="6"/>
        <v>
#N/A</v>
      </c>
      <c r="AY6" s="34" t="e">
        <f t="shared" si="6"/>
        <v>
#N/A</v>
      </c>
      <c r="AZ6" s="34" t="e">
        <f t="shared" si="6"/>
        <v>
#N/A</v>
      </c>
      <c r="BA6" s="34" t="e">
        <f t="shared" si="6"/>
        <v>
#N/A</v>
      </c>
      <c r="BB6" s="34" t="e">
        <f t="shared" si="6"/>
        <v>
#N/A</v>
      </c>
      <c r="BC6" s="34" t="e">
        <f t="shared" si="6"/>
        <v>
#N/A</v>
      </c>
      <c r="BD6" s="34" t="e">
        <f t="shared" si="6"/>
        <v>
#N/A</v>
      </c>
      <c r="BE6" s="34" t="str">
        <f>
IF(BE7="","",IF(BE7="-","【-】","【"&amp;SUBSTITUTE(TEXT(BE7,"#,##0.00"),"-","△")&amp;"】"))</f>
        <v/>
      </c>
      <c r="BF6" s="35">
        <f>
IF(BF7="",NA(),BF7)</f>
        <v>
3642.17</v>
      </c>
      <c r="BG6" s="35">
        <f t="shared" ref="BG6:BO6" si="7">
IF(BG7="",NA(),BG7)</f>
        <v>
4031.73</v>
      </c>
      <c r="BH6" s="35">
        <f t="shared" si="7"/>
        <v>
3742</v>
      </c>
      <c r="BI6" s="35">
        <f t="shared" si="7"/>
        <v>
3651.65</v>
      </c>
      <c r="BJ6" s="35">
        <f t="shared" si="7"/>
        <v>
2904.8</v>
      </c>
      <c r="BK6" s="35">
        <f t="shared" si="7"/>
        <v>
413.5</v>
      </c>
      <c r="BL6" s="35">
        <f t="shared" si="7"/>
        <v>
407.42</v>
      </c>
      <c r="BM6" s="35">
        <f t="shared" si="7"/>
        <v>
386.46</v>
      </c>
      <c r="BN6" s="35">
        <f t="shared" si="7"/>
        <v>
270.57</v>
      </c>
      <c r="BO6" s="35">
        <f t="shared" si="7"/>
        <v>
294.27</v>
      </c>
      <c r="BP6" s="34" t="str">
        <f>
IF(BP7="","",IF(BP7="-","【-】","【"&amp;SUBSTITUTE(TEXT(BP7,"#,##0.00"),"-","△")&amp;"】"))</f>
        <v>
【314.13】</v>
      </c>
      <c r="BQ6" s="35">
        <f>
IF(BQ7="",NA(),BQ7)</f>
        <v>
30.8</v>
      </c>
      <c r="BR6" s="35">
        <f t="shared" ref="BR6:BZ6" si="8">
IF(BR7="",NA(),BR7)</f>
        <v>
31.01</v>
      </c>
      <c r="BS6" s="35">
        <f t="shared" si="8"/>
        <v>
28.87</v>
      </c>
      <c r="BT6" s="35">
        <f t="shared" si="8"/>
        <v>
27.71</v>
      </c>
      <c r="BU6" s="35">
        <f t="shared" si="8"/>
        <v>
30.18</v>
      </c>
      <c r="BV6" s="35">
        <f t="shared" si="8"/>
        <v>
55.84</v>
      </c>
      <c r="BW6" s="35">
        <f t="shared" si="8"/>
        <v>
57.08</v>
      </c>
      <c r="BX6" s="35">
        <f t="shared" si="8"/>
        <v>
55.85</v>
      </c>
      <c r="BY6" s="35">
        <f t="shared" si="8"/>
        <v>
62.5</v>
      </c>
      <c r="BZ6" s="35">
        <f t="shared" si="8"/>
        <v>
60.59</v>
      </c>
      <c r="CA6" s="34" t="str">
        <f>
IF(CA7="","",IF(CA7="-","【-】","【"&amp;SUBSTITUTE(TEXT(CA7,"#,##0.00"),"-","△")&amp;"】"))</f>
        <v>
【58.42】</v>
      </c>
      <c r="CB6" s="35">
        <f>
IF(CB7="",NA(),CB7)</f>
        <v>
192.48</v>
      </c>
      <c r="CC6" s="35">
        <f t="shared" ref="CC6:CK6" si="9">
IF(CC7="",NA(),CC7)</f>
        <v>
180.2</v>
      </c>
      <c r="CD6" s="35">
        <f t="shared" si="9"/>
        <v>
188.78</v>
      </c>
      <c r="CE6" s="35">
        <f t="shared" si="9"/>
        <v>
204.88</v>
      </c>
      <c r="CF6" s="35">
        <f t="shared" si="9"/>
        <v>
192.83</v>
      </c>
      <c r="CG6" s="35">
        <f t="shared" si="9"/>
        <v>
287.57</v>
      </c>
      <c r="CH6" s="35">
        <f t="shared" si="9"/>
        <v>
286.86</v>
      </c>
      <c r="CI6" s="35">
        <f t="shared" si="9"/>
        <v>
287.91000000000003</v>
      </c>
      <c r="CJ6" s="35">
        <f t="shared" si="9"/>
        <v>
269.33</v>
      </c>
      <c r="CK6" s="35">
        <f t="shared" si="9"/>
        <v>
280.23</v>
      </c>
      <c r="CL6" s="34" t="str">
        <f>
IF(CL7="","",IF(CL7="-","【-】","【"&amp;SUBSTITUTE(TEXT(CL7,"#,##0.00"),"-","△")&amp;"】"))</f>
        <v>
【282.28】</v>
      </c>
      <c r="CM6" s="35" t="str">
        <f>
IF(CM7="",NA(),CM7)</f>
        <v>
-</v>
      </c>
      <c r="CN6" s="35" t="str">
        <f t="shared" ref="CN6:CV6" si="10">
IF(CN7="",NA(),CN7)</f>
        <v>
-</v>
      </c>
      <c r="CO6" s="35" t="str">
        <f t="shared" si="10"/>
        <v>
-</v>
      </c>
      <c r="CP6" s="35" t="str">
        <f t="shared" si="10"/>
        <v>
-</v>
      </c>
      <c r="CQ6" s="35" t="str">
        <f t="shared" si="10"/>
        <v>
-</v>
      </c>
      <c r="CR6" s="35">
        <f t="shared" si="10"/>
        <v>
61.55</v>
      </c>
      <c r="CS6" s="35">
        <f t="shared" si="10"/>
        <v>
57.22</v>
      </c>
      <c r="CT6" s="35">
        <f t="shared" si="10"/>
        <v>
54.93</v>
      </c>
      <c r="CU6" s="35">
        <f t="shared" si="10"/>
        <v>
59.64</v>
      </c>
      <c r="CV6" s="35">
        <f t="shared" si="10"/>
        <v>
58.19</v>
      </c>
      <c r="CW6" s="34" t="str">
        <f>
IF(CW7="","",IF(CW7="-","【-】","【"&amp;SUBSTITUTE(TEXT(CW7,"#,##0.00"),"-","△")&amp;"】"))</f>
        <v>
【57.83】</v>
      </c>
      <c r="CX6" s="35">
        <f>
IF(CX7="",NA(),CX7)</f>
        <v>
93.2</v>
      </c>
      <c r="CY6" s="35">
        <f t="shared" ref="CY6:DG6" si="11">
IF(CY7="",NA(),CY7)</f>
        <v>
93.9</v>
      </c>
      <c r="CZ6" s="35">
        <f t="shared" si="11"/>
        <v>
94.26</v>
      </c>
      <c r="DA6" s="35">
        <f t="shared" si="11"/>
        <v>
78.23</v>
      </c>
      <c r="DB6" s="35">
        <f t="shared" si="11"/>
        <v>
79</v>
      </c>
      <c r="DC6" s="35">
        <f t="shared" si="11"/>
        <v>
67.489999999999995</v>
      </c>
      <c r="DD6" s="35">
        <f t="shared" si="11"/>
        <v>
67.290000000000006</v>
      </c>
      <c r="DE6" s="35">
        <f t="shared" si="11"/>
        <v>
65.569999999999993</v>
      </c>
      <c r="DF6" s="35">
        <f t="shared" si="11"/>
        <v>
90.63</v>
      </c>
      <c r="DG6" s="35">
        <f t="shared" si="11"/>
        <v>
87.8</v>
      </c>
      <c r="DH6" s="34" t="str">
        <f>
IF(DH7="","",IF(DH7="-","【-】","【"&amp;SUBSTITUTE(TEXT(DH7,"#,##0.00"),"-","△")&amp;"】"))</f>
        <v>
【77.67】</v>
      </c>
      <c r="DI6" s="34" t="e">
        <f>
IF(DI7="",NA(),DI7)</f>
        <v>
#N/A</v>
      </c>
      <c r="DJ6" s="34" t="e">
        <f t="shared" ref="DJ6:DR6" si="12">
IF(DJ7="",NA(),DJ7)</f>
        <v>
#N/A</v>
      </c>
      <c r="DK6" s="34" t="e">
        <f t="shared" si="12"/>
        <v>
#N/A</v>
      </c>
      <c r="DL6" s="34" t="e">
        <f t="shared" si="12"/>
        <v>
#N/A</v>
      </c>
      <c r="DM6" s="34" t="e">
        <f t="shared" si="12"/>
        <v>
#N/A</v>
      </c>
      <c r="DN6" s="34" t="e">
        <f t="shared" si="12"/>
        <v>
#N/A</v>
      </c>
      <c r="DO6" s="34" t="e">
        <f t="shared" si="12"/>
        <v>
#N/A</v>
      </c>
      <c r="DP6" s="34" t="e">
        <f t="shared" si="12"/>
        <v>
#N/A</v>
      </c>
      <c r="DQ6" s="34" t="e">
        <f t="shared" si="12"/>
        <v>
#N/A</v>
      </c>
      <c r="DR6" s="34" t="e">
        <f t="shared" si="12"/>
        <v>
#N/A</v>
      </c>
      <c r="DS6" s="34" t="str">
        <f>
IF(DS7="","",IF(DS7="-","【-】","【"&amp;SUBSTITUTE(TEXT(DS7,"#,##0.00"),"-","△")&amp;"】"))</f>
        <v/>
      </c>
      <c r="DT6" s="34" t="e">
        <f>
IF(DT7="",NA(),DT7)</f>
        <v>
#N/A</v>
      </c>
      <c r="DU6" s="34" t="e">
        <f t="shared" ref="DU6:EC6" si="13">
IF(DU7="",NA(),DU7)</f>
        <v>
#N/A</v>
      </c>
      <c r="DV6" s="34" t="e">
        <f t="shared" si="13"/>
        <v>
#N/A</v>
      </c>
      <c r="DW6" s="34" t="e">
        <f t="shared" si="13"/>
        <v>
#N/A</v>
      </c>
      <c r="DX6" s="34" t="e">
        <f t="shared" si="13"/>
        <v>
#N/A</v>
      </c>
      <c r="DY6" s="34" t="e">
        <f t="shared" si="13"/>
        <v>
#N/A</v>
      </c>
      <c r="DZ6" s="34" t="e">
        <f t="shared" si="13"/>
        <v>
#N/A</v>
      </c>
      <c r="EA6" s="34" t="e">
        <f t="shared" si="13"/>
        <v>
#N/A</v>
      </c>
      <c r="EB6" s="34" t="e">
        <f t="shared" si="13"/>
        <v>
#N/A</v>
      </c>
      <c r="EC6" s="34" t="e">
        <f t="shared" si="13"/>
        <v>
#N/A</v>
      </c>
      <c r="ED6" s="34" t="str">
        <f>
IF(ED7="","",IF(ED7="-","【-】","【"&amp;SUBSTITUTE(TEXT(ED7,"#,##0.00"),"-","△")&amp;"】"))</f>
        <v/>
      </c>
      <c r="EE6" s="35" t="str">
        <f>
IF(EE7="",NA(),EE7)</f>
        <v>
-</v>
      </c>
      <c r="EF6" s="35" t="str">
        <f t="shared" ref="EF6:EN6" si="14">
IF(EF7="",NA(),EF7)</f>
        <v>
-</v>
      </c>
      <c r="EG6" s="35" t="str">
        <f t="shared" si="14"/>
        <v>
-</v>
      </c>
      <c r="EH6" s="35" t="str">
        <f t="shared" si="14"/>
        <v>
-</v>
      </c>
      <c r="EI6" s="35" t="str">
        <f t="shared" si="14"/>
        <v>
-</v>
      </c>
      <c r="EJ6" s="35" t="str">
        <f t="shared" si="14"/>
        <v>
-</v>
      </c>
      <c r="EK6" s="35" t="str">
        <f t="shared" si="14"/>
        <v>
-</v>
      </c>
      <c r="EL6" s="35" t="str">
        <f t="shared" si="14"/>
        <v>
-</v>
      </c>
      <c r="EM6" s="35" t="str">
        <f t="shared" si="14"/>
        <v>
-</v>
      </c>
      <c r="EN6" s="35" t="str">
        <f t="shared" si="14"/>
        <v>
-</v>
      </c>
      <c r="EO6" s="34" t="str">
        <f>
IF(EO7="","",IF(EO7="-","【-】","【"&amp;SUBSTITUTE(TEXT(EO7,"#,##0.00"),"-","△")&amp;"】"))</f>
        <v>
【-】</v>
      </c>
    </row>
    <row r="7" spans="1:145" s="36" customFormat="1" ht="13.5" customHeight="1" x14ac:dyDescent="0.15">
      <c r="A7" s="28"/>
      <c r="B7" s="37">
        <v>
2020</v>
      </c>
      <c r="C7" s="37">
        <v>
133086</v>
      </c>
      <c r="D7" s="37">
        <v>
47</v>
      </c>
      <c r="E7" s="37">
        <v>
18</v>
      </c>
      <c r="F7" s="37">
        <v>
0</v>
      </c>
      <c r="G7" s="37">
        <v>
0</v>
      </c>
      <c r="H7" s="37" t="s">
        <v>
94</v>
      </c>
      <c r="I7" s="37" t="s">
        <v>
95</v>
      </c>
      <c r="J7" s="37" t="s">
        <v>
96</v>
      </c>
      <c r="K7" s="37" t="s">
        <v>
97</v>
      </c>
      <c r="L7" s="37" t="s">
        <v>
98</v>
      </c>
      <c r="M7" s="37" t="s">
        <v>
99</v>
      </c>
      <c r="N7" s="38" t="s">
        <v>
43</v>
      </c>
      <c r="O7" s="38" t="s">
        <v>
100</v>
      </c>
      <c r="P7" s="38">
        <v>
8.4700000000000006</v>
      </c>
      <c r="Q7" s="38">
        <v>
100</v>
      </c>
      <c r="R7" s="38">
        <v>
1331</v>
      </c>
      <c r="S7" s="38">
        <v>
4991</v>
      </c>
      <c r="T7" s="38">
        <v>
225.53</v>
      </c>
      <c r="U7" s="38">
        <v>
22.13</v>
      </c>
      <c r="V7" s="38">
        <v>
419</v>
      </c>
      <c r="W7" s="38">
        <v>
0.25</v>
      </c>
      <c r="X7" s="38">
        <v>
1676</v>
      </c>
      <c r="Y7" s="38">
        <v>
74.650000000000006</v>
      </c>
      <c r="Z7" s="38">
        <v>
69.91</v>
      </c>
      <c r="AA7" s="38">
        <v>
72.28</v>
      </c>
      <c r="AB7" s="38">
        <v>
73.84</v>
      </c>
      <c r="AC7" s="38">
        <v>
78.349999999999994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
3642.17</v>
      </c>
      <c r="BG7" s="38">
        <v>
4031.73</v>
      </c>
      <c r="BH7" s="38">
        <v>
3742</v>
      </c>
      <c r="BI7" s="38">
        <v>
3651.65</v>
      </c>
      <c r="BJ7" s="38">
        <v>
2904.8</v>
      </c>
      <c r="BK7" s="38">
        <v>
413.5</v>
      </c>
      <c r="BL7" s="38">
        <v>
407.42</v>
      </c>
      <c r="BM7" s="38">
        <v>
386.46</v>
      </c>
      <c r="BN7" s="38">
        <v>
270.57</v>
      </c>
      <c r="BO7" s="38">
        <v>
294.27</v>
      </c>
      <c r="BP7" s="38">
        <v>
314.13</v>
      </c>
      <c r="BQ7" s="38">
        <v>
30.8</v>
      </c>
      <c r="BR7" s="38">
        <v>
31.01</v>
      </c>
      <c r="BS7" s="38">
        <v>
28.87</v>
      </c>
      <c r="BT7" s="38">
        <v>
27.71</v>
      </c>
      <c r="BU7" s="38">
        <v>
30.18</v>
      </c>
      <c r="BV7" s="38">
        <v>
55.84</v>
      </c>
      <c r="BW7" s="38">
        <v>
57.08</v>
      </c>
      <c r="BX7" s="38">
        <v>
55.85</v>
      </c>
      <c r="BY7" s="38">
        <v>
62.5</v>
      </c>
      <c r="BZ7" s="38">
        <v>
60.59</v>
      </c>
      <c r="CA7" s="38">
        <v>
58.42</v>
      </c>
      <c r="CB7" s="38">
        <v>
192.48</v>
      </c>
      <c r="CC7" s="38">
        <v>
180.2</v>
      </c>
      <c r="CD7" s="38">
        <v>
188.78</v>
      </c>
      <c r="CE7" s="38">
        <v>
204.88</v>
      </c>
      <c r="CF7" s="38">
        <v>
192.83</v>
      </c>
      <c r="CG7" s="38">
        <v>
287.57</v>
      </c>
      <c r="CH7" s="38">
        <v>
286.86</v>
      </c>
      <c r="CI7" s="38">
        <v>
287.91000000000003</v>
      </c>
      <c r="CJ7" s="38">
        <v>
269.33</v>
      </c>
      <c r="CK7" s="38">
        <v>
280.23</v>
      </c>
      <c r="CL7" s="38">
        <v>
282.27999999999997</v>
      </c>
      <c r="CM7" s="38" t="s">
        <v>
43</v>
      </c>
      <c r="CN7" s="38" t="s">
        <v>
43</v>
      </c>
      <c r="CO7" s="38" t="s">
        <v>
43</v>
      </c>
      <c r="CP7" s="38" t="s">
        <v>
43</v>
      </c>
      <c r="CQ7" s="38" t="s">
        <v>
43</v>
      </c>
      <c r="CR7" s="38">
        <v>
61.55</v>
      </c>
      <c r="CS7" s="38">
        <v>
57.22</v>
      </c>
      <c r="CT7" s="38">
        <v>
54.93</v>
      </c>
      <c r="CU7" s="38">
        <v>
59.64</v>
      </c>
      <c r="CV7" s="38">
        <v>
58.19</v>
      </c>
      <c r="CW7" s="38">
        <v>
57.83</v>
      </c>
      <c r="CX7" s="38">
        <v>
93.2</v>
      </c>
      <c r="CY7" s="38">
        <v>
93.9</v>
      </c>
      <c r="CZ7" s="38">
        <v>
94.26</v>
      </c>
      <c r="DA7" s="38">
        <v>
78.23</v>
      </c>
      <c r="DB7" s="38">
        <v>
79</v>
      </c>
      <c r="DC7" s="38">
        <v>
67.489999999999995</v>
      </c>
      <c r="DD7" s="38">
        <v>
67.290000000000006</v>
      </c>
      <c r="DE7" s="38">
        <v>
65.569999999999993</v>
      </c>
      <c r="DF7" s="38">
        <v>
90.63</v>
      </c>
      <c r="DG7" s="38">
        <v>
87.8</v>
      </c>
      <c r="DH7" s="38">
        <v>
77.67</v>
      </c>
      <c r="DI7" s="38"/>
      <c r="DJ7" s="38"/>
      <c r="DK7" s="38"/>
      <c r="DL7" s="38"/>
      <c r="DM7" s="38"/>
      <c r="DN7" s="38"/>
      <c r="DO7" s="38"/>
      <c r="DP7" s="38"/>
      <c r="DQ7" s="38"/>
      <c r="DR7" s="38"/>
      <c r="DS7" s="38"/>
      <c r="DT7" s="38"/>
      <c r="DU7" s="38"/>
      <c r="DV7" s="38"/>
      <c r="DW7" s="38"/>
      <c r="DX7" s="38"/>
      <c r="DY7" s="38"/>
      <c r="DZ7" s="38"/>
      <c r="EA7" s="38"/>
      <c r="EB7" s="38"/>
      <c r="EC7" s="38"/>
      <c r="ED7" s="38"/>
      <c r="EE7" s="38" t="s">
        <v>
43</v>
      </c>
      <c r="EF7" s="38" t="s">
        <v>
43</v>
      </c>
      <c r="EG7" s="38" t="s">
        <v>
43</v>
      </c>
      <c r="EH7" s="38" t="s">
        <v>
43</v>
      </c>
      <c r="EI7" s="38" t="s">
        <v>
43</v>
      </c>
      <c r="EJ7" s="38" t="s">
        <v>
43</v>
      </c>
      <c r="EK7" s="38" t="s">
        <v>
43</v>
      </c>
      <c r="EL7" s="38" t="s">
        <v>
43</v>
      </c>
      <c r="EM7" s="38" t="s">
        <v>
43</v>
      </c>
      <c r="EN7" s="38" t="s">
        <v>
43</v>
      </c>
      <c r="EO7" s="38" t="s">
        <v>
43</v>
      </c>
    </row>
    <row r="8" spans="1:145" ht="13.5" customHeight="1"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ht="13.5" customHeight="1" x14ac:dyDescent="0.15">
      <c r="A9" s="40"/>
      <c r="B9" s="40" t="s">
        <v>
101</v>
      </c>
      <c r="C9" s="40" t="s">
        <v>
102</v>
      </c>
      <c r="D9" s="40" t="s">
        <v>
103</v>
      </c>
      <c r="E9" s="40" t="s">
        <v>
104</v>
      </c>
      <c r="F9" s="40" t="s">
        <v>
105</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ht="13.5" customHeight="1" x14ac:dyDescent="0.15">
      <c r="A10" s="40" t="s">
        <v>
47</v>
      </c>
      <c r="B10" s="41">
        <f t="shared" ref="B10:D10" si="15">
DATEVALUE($B7+12-B11&amp;"/1/"&amp;B12)</f>
        <v>
46753</v>
      </c>
      <c r="C10" s="41">
        <f t="shared" si="15"/>
        <v>
47119</v>
      </c>
      <c r="D10" s="41">
        <f t="shared" si="15"/>
        <v>
47484</v>
      </c>
      <c r="E10" s="42">
        <f>
DATEVALUE($B7+12-E11&amp;"/1/"&amp;E12)</f>
        <v>
47849</v>
      </c>
      <c r="F10" s="42">
        <f>
DATEVALUE($B7+12-F11&amp;"/1/"&amp;F12)</f>
        <v>
48215</v>
      </c>
    </row>
    <row r="11" spans="1:145" ht="13.5" customHeight="1" x14ac:dyDescent="0.15">
      <c r="B11">
        <v>
4</v>
      </c>
      <c r="C11">
        <v>
3</v>
      </c>
      <c r="D11">
        <v>
2</v>
      </c>
      <c r="E11">
        <v>
1</v>
      </c>
      <c r="F11">
        <v>
0</v>
      </c>
      <c r="G11" t="s">
        <v>
106</v>
      </c>
    </row>
    <row r="12" spans="1:145" ht="13.5" customHeight="1" x14ac:dyDescent="0.15">
      <c r="B12">
        <v>
1</v>
      </c>
      <c r="C12">
        <v>
1</v>
      </c>
      <c r="D12">
        <v>
1</v>
      </c>
      <c r="E12">
        <v>
1</v>
      </c>
      <c r="F12">
        <v>
2</v>
      </c>
      <c r="G12" t="s">
        <v>
107</v>
      </c>
    </row>
    <row r="13" spans="1:145" ht="13.5" customHeight="1" x14ac:dyDescent="0.15">
      <c r="B13" t="s">
        <v>
108</v>
      </c>
      <c r="C13" t="s">
        <v>
108</v>
      </c>
      <c r="D13" t="s">
        <v>
108</v>
      </c>
      <c r="E13" t="s">
        <v>
109</v>
      </c>
      <c r="F13" t="s">
        <v>
109</v>
      </c>
      <c r="G13" t="s">
        <v>
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角田　康一郎</dc:creator>
  <cp:keywords/>
  <dc:description/>
  <cp:lastModifiedBy>東京都</cp:lastModifiedBy>
  <cp:lastPrinted>2022-02-07T00:58:02Z</cp:lastPrinted>
  <dcterms:created xsi:type="dcterms:W3CDTF">2022-02-07T01:00:43Z</dcterms:created>
  <dcterms:modified xsi:type="dcterms:W3CDTF">2022-02-17T02:53:40Z</dcterms:modified>
  <cp:category/>
  <cp:contentStatus/>
</cp:coreProperties>
</file>