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3年度\20220105_ 【〆切128（金）】公営企業に係る経営比較分析表（令和２年度決算）の分析等について（依頼）\07_HP公表\01_（完成版）経営比較分析表\下水道事業\法非適用\"/>
    </mc:Choice>
  </mc:AlternateContent>
  <workbookProtection workbookAlgorithmName="SHA-512" workbookHashValue="9zrUzTdKrxzEh9d/Fs+9CXJ/vw2/kETJOZe5d4bn6OiM7rMeSX5+AfNVoGU93oVPlL4dvzwnVy7TCe0KEHru9g==" workbookSaltValue="VTJIWYjiDJYQEM+br4dW3g==" workbookSpinCount="100000" lockStructure="1"/>
  <bookViews>
    <workbookView xWindow="0" yWindow="0" windowWidth="20490" windowHeight="6930"/>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S6" i="5"/>
  <c r="AL8" i="4" s="1"/>
  <c r="R6" i="5"/>
  <c r="Q6" i="5"/>
  <c r="W10" i="4" s="1"/>
  <c r="P6" i="5"/>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AL10" i="4"/>
  <c r="AD10" i="4"/>
  <c r="P10" i="4"/>
  <c r="B10" i="4"/>
  <c r="AT8" i="4"/>
  <c r="AD8" i="4"/>
  <c r="I8" i="4"/>
  <c r="B8" i="4"/>
</calcChain>
</file>

<file path=xl/sharedStrings.xml><?xml version="1.0" encoding="utf-8"?>
<sst xmlns="http://schemas.openxmlformats.org/spreadsheetml/2006/main" count="236" uniqueCount="114">
  <si>
    <t>経営比較分析表（令和2年度決算）</t>
  </si>
  <si>
    <t>業務名</t>
  </si>
  <si>
    <t>業種名</t>
  </si>
  <si>
    <t>事業名</t>
  </si>
  <si>
    <t>類似団体区分</t>
  </si>
  <si>
    <t>管理者の情報</t>
  </si>
  <si>
    <t>人口（人）</t>
  </si>
  <si>
    <r>
      <rPr>
        <b/>
        <sz val="11"/>
        <color theme="1"/>
        <rFont val="ＭＳ ゴシック"/>
        <family val="3"/>
        <charset val="128"/>
      </rPr>
      <t>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</si>
  <si>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人口密度(人/km</t>
    </r>
    <r>
      <rPr>
        <b/>
        <vertAlign val="superscript"/>
        <sz val="11"/>
        <color theme="1"/>
        <rFont val="ＭＳ ゴシック"/>
        <family val="3"/>
        <charset val="128"/>
      </rPr>
      <t>2</t>
    </r>
    <r>
      <rPr>
        <b/>
        <sz val="11"/>
        <color theme="1"/>
        <rFont val="ＭＳ ゴシック"/>
        <family val="3"/>
        <charset val="128"/>
      </rPr>
      <t>)</t>
    </r>
  </si>
  <si>
    <t>グラフ凡例</t>
  </si>
  <si>
    <t>■</t>
  </si>
  <si>
    <t>当該団体値（当該値）</t>
  </si>
  <si>
    <t>資金不足比率(％)</t>
  </si>
  <si>
    <t>自己資本構成比率(％)</t>
  </si>
  <si>
    <t>普及率(％)</t>
  </si>
  <si>
    <t>有収率(％)</t>
  </si>
  <si>
    <r>
      <rPr>
        <b/>
        <sz val="11"/>
        <color theme="1"/>
        <rFont val="ＭＳ ゴシック"/>
        <family val="3"/>
        <charset val="128"/>
      </rPr>
      <t>1か月20ｍ</t>
    </r>
    <r>
      <rPr>
        <b/>
        <vertAlign val="superscript"/>
        <sz val="12"/>
        <color theme="1"/>
        <rFont val="ＭＳ ゴシック"/>
        <family val="3"/>
        <charset val="128"/>
      </rPr>
      <t>3</t>
    </r>
    <r>
      <rPr>
        <b/>
        <sz val="11"/>
        <color theme="1"/>
        <rFont val="ＭＳ ゴシック"/>
        <family val="3"/>
        <charset val="128"/>
      </rPr>
      <t>当たり家庭料金(円)</t>
    </r>
  </si>
  <si>
    <t>処理区域内人口(人)</t>
  </si>
  <si>
    <r>
      <rPr>
        <b/>
        <sz val="11"/>
        <color theme="1"/>
        <rFont val="ＭＳ ゴシック"/>
        <family val="3"/>
        <charset val="128"/>
      </rPr>
      <t>処理区域面積(km</t>
    </r>
    <r>
      <rPr>
        <b/>
        <vertAlign val="superscript"/>
        <sz val="11"/>
        <color theme="1"/>
        <rFont val="ＭＳ ゴシック"/>
        <family val="3"/>
        <charset val="128"/>
      </rPr>
      <t>2</t>
    </r>
    <r>
      <rPr>
        <b/>
        <sz val="11"/>
        <color theme="1"/>
        <rFont val="ＭＳ ゴシック"/>
        <family val="3"/>
        <charset val="128"/>
      </rPr>
      <t>)</t>
    </r>
  </si>
  <si>
    <r>
      <rPr>
        <b/>
        <sz val="11"/>
        <color theme="1"/>
        <rFont val="ＭＳ ゴシック"/>
        <family val="3"/>
        <charset val="128"/>
      </rPr>
      <t>処理区域内人口密度(人/km</t>
    </r>
    <r>
      <rPr>
        <b/>
        <vertAlign val="superscript"/>
        <sz val="11"/>
        <color theme="1"/>
        <rFont val="ＭＳ ゴシック"/>
        <family val="3"/>
        <charset val="128"/>
      </rPr>
      <t>2</t>
    </r>
    <r>
      <rPr>
        <b/>
        <sz val="11"/>
        <color theme="1"/>
        <rFont val="ＭＳ ゴシック"/>
        <family val="3"/>
        <charset val="128"/>
      </rPr>
      <t>)</t>
    </r>
  </si>
  <si>
    <t>－</t>
  </si>
  <si>
    <t>類似団体平均値（平均値）</t>
  </si>
  <si>
    <t>【】</t>
  </si>
  <si>
    <t>令和2年度全国平均</t>
  </si>
  <si>
    <t>分析欄</t>
  </si>
  <si>
    <t>1. 経営の健全性・効率性</t>
  </si>
  <si>
    <t>1. 経営の健全性・効率性について</t>
  </si>
  <si>
    <t>2. 老朽化の状況について</t>
  </si>
  <si>
    <t>2. 老朽化の状況</t>
  </si>
  <si>
    <t>全体総括</t>
  </si>
  <si>
    <t>※　法適用企業と類似団体区分が同じため、収益的収支比率の類似団体平均等を表示していません。</t>
  </si>
  <si>
    <t>全国平均</t>
  </si>
  <si>
    <t>1①</t>
  </si>
  <si>
    <t>1②</t>
  </si>
  <si>
    <t>1③</t>
  </si>
  <si>
    <t>1④</t>
  </si>
  <si>
    <t>1⑤</t>
  </si>
  <si>
    <t>1⑥</t>
  </si>
  <si>
    <t>1⑦</t>
  </si>
  <si>
    <t>1⑧</t>
  </si>
  <si>
    <t>2①</t>
  </si>
  <si>
    <t>2②</t>
  </si>
  <si>
    <t>2③</t>
  </si>
  <si>
    <t>-</t>
  </si>
  <si>
    <t>下水道事業(法非適用)</t>
  </si>
  <si>
    <t>項番</t>
  </si>
  <si>
    <t>大項目</t>
  </si>
  <si>
    <t>年度</t>
  </si>
  <si>
    <t>団体CD</t>
  </si>
  <si>
    <t>業務CD</t>
  </si>
  <si>
    <t>業種CD</t>
  </si>
  <si>
    <t>事業CD</t>
  </si>
  <si>
    <t>施設CD</t>
  </si>
  <si>
    <t>基本情報</t>
  </si>
  <si>
    <t>中項目</t>
  </si>
  <si>
    <t>①収益的収支比率(％)</t>
  </si>
  <si>
    <t>②累積欠損金比率(％)</t>
  </si>
  <si>
    <t>③流動比率(％)</t>
  </si>
  <si>
    <t>④企業債残高対事業規模比率(％)</t>
  </si>
  <si>
    <t>⑤経費回収率(％)</t>
  </si>
  <si>
    <t>⑥汚水処理原価(円)</t>
  </si>
  <si>
    <t>⑦施設利用率(％)</t>
  </si>
  <si>
    <t>⑧水洗化率(％)</t>
  </si>
  <si>
    <t>①有形固定資産減価償却率(％)</t>
  </si>
  <si>
    <t>②管渠老朽化率(％)</t>
  </si>
  <si>
    <t>③管渠改善率(％)</t>
  </si>
  <si>
    <t>小項目</t>
  </si>
  <si>
    <t>都道府県名</t>
  </si>
  <si>
    <t>法適・法非適</t>
  </si>
  <si>
    <t>業種名称</t>
  </si>
  <si>
    <t>事業名称</t>
  </si>
  <si>
    <t>類似団体</t>
  </si>
  <si>
    <t>資金不足比率</t>
  </si>
  <si>
    <t>自己資本構成比率</t>
  </si>
  <si>
    <t>普及率</t>
  </si>
  <si>
    <t>有収率</t>
  </si>
  <si>
    <t>1ヶ月20㎥当たり家庭料金</t>
  </si>
  <si>
    <t>人口</t>
  </si>
  <si>
    <t>面積</t>
  </si>
  <si>
    <t>人口密度</t>
  </si>
  <si>
    <t>処理区域内人口</t>
  </si>
  <si>
    <t>処理区域面積</t>
  </si>
  <si>
    <t>処理区域内人口密度</t>
  </si>
  <si>
    <t>比率(N-4)</t>
  </si>
  <si>
    <t>比率(N-3)</t>
  </si>
  <si>
    <t>比率(N-2)</t>
  </si>
  <si>
    <t>比率(N-1)</t>
  </si>
  <si>
    <t>比率(N)</t>
  </si>
  <si>
    <t>類似団体平均(N-4)</t>
  </si>
  <si>
    <t>類似団体平均(N-3)</t>
  </si>
  <si>
    <t>類似団体平均(N-2)</t>
  </si>
  <si>
    <t>類似団体平均(N-1)</t>
  </si>
  <si>
    <t>類似団体平均(N)</t>
  </si>
  <si>
    <t>参照用</t>
  </si>
  <si>
    <t>東京都　奥多摩町</t>
  </si>
  <si>
    <t>法非適用</t>
  </si>
  <si>
    <t>下水道事業</t>
  </si>
  <si>
    <t>特定環境保全公共下水道</t>
  </si>
  <si>
    <t>D2</t>
  </si>
  <si>
    <t>非設置</t>
  </si>
  <si>
    <t>該当数値なし</t>
  </si>
  <si>
    <t>Ｎ－４年度</t>
  </si>
  <si>
    <t>Ｎ－３年度</t>
  </si>
  <si>
    <t>Ｎ－２年度</t>
  </si>
  <si>
    <t>Ｎ－１年度</t>
  </si>
  <si>
    <t>Ｎ年度</t>
  </si>
  <si>
    <t>←年数補正</t>
  </si>
  <si>
    <t>←日数補正</t>
  </si>
  <si>
    <t>"H"yy</t>
  </si>
  <si>
    <t>"R"dd</t>
  </si>
  <si>
    <t>←書式設定</t>
  </si>
  <si>
    <t>該当なし。</t>
    <phoneticPr fontId="4"/>
  </si>
  <si>
    <t>①収益的収支比率は近年５０％を下回っているが、下水道整備工事に伴う企業債の償還額が大きいため、経営状況の改善はしばらくは見込めない。また、接続率向上による料金収入は増加しているが、維持管理費も増大しているため、今後も一般会計繰入金に頼らざるを得ない。
④企業債残高対事業規模比率は、企業債の償還が進んでいることにより近年大きく減少傾向にあり、令和２年度より類似団体平均を下回った。今後も新たな企業債の借り入れ予定は無く、この傾向が続くことが予想される。
⑤経費回収率は、類似団体平均と比較して低い水準にある。接続率向上による料金収入が増加しているが汚水処理経費の割合が大きく、現状の２０％程度から殆ど変化なく続くことが予想される。
⑥汚水処理原価は、起伏に富んだ地形と集落が点在していることから、マンホールポンプ等の設置数及び管渠延長が都市部と比較し多いこと（以降、地理的要因とする）が影響し、類似団体と比較して高い傾向にある。また、当町の下水道管渠は全面供用開始して間もないことから、接続率向上に伴い有収水量は増加しているが、人口減少も著しいため今後の推移をみていく必要がある。
⑦施設利用率は、類似団体平均と比較して低い水準にある。単独処理を行っている小河内処理区において、当初計画人口として見込んでいた定住人口、観光人口が減少し現有施設の処理能力に余裕があるため、効率的な施設運用に努める必要がある。
⑧水洗化率については、平成２７年度の全面供用開始以降右肩上がりで上昇しており、類似団体平均を上回っている。引き続き、未接続世帯に対して適切なアプローチを図り更なる向上に努める。</t>
    <rPh sb="141" eb="143">
      <t>キギョウ</t>
    </rPh>
    <rPh sb="171" eb="173">
      <t>レイワ</t>
    </rPh>
    <rPh sb="174" eb="176">
      <t>ネンド</t>
    </rPh>
    <rPh sb="178" eb="180">
      <t>ルイジ</t>
    </rPh>
    <rPh sb="180" eb="182">
      <t>ダンタイ</t>
    </rPh>
    <rPh sb="182" eb="184">
      <t>ヘイキン</t>
    </rPh>
    <rPh sb="185" eb="187">
      <t>シタマワ</t>
    </rPh>
    <rPh sb="190" eb="192">
      <t>コンゴ</t>
    </rPh>
    <rPh sb="193" eb="194">
      <t>アラ</t>
    </rPh>
    <rPh sb="196" eb="198">
      <t>キギョウ</t>
    </rPh>
    <rPh sb="200" eb="201">
      <t>カ</t>
    </rPh>
    <rPh sb="202" eb="203">
      <t>イ</t>
    </rPh>
    <rPh sb="204" eb="206">
      <t>ヨテイ</t>
    </rPh>
    <rPh sb="207" eb="208">
      <t>ナ</t>
    </rPh>
    <rPh sb="212" eb="214">
      <t>ケイコウ</t>
    </rPh>
    <rPh sb="215" eb="216">
      <t>ツヅ</t>
    </rPh>
    <rPh sb="220" eb="222">
      <t>ヨソウ</t>
    </rPh>
    <rPh sb="380" eb="382">
      <t>イコウ</t>
    </rPh>
    <rPh sb="456" eb="458">
      <t>ゾウカ</t>
    </rPh>
    <rPh sb="469" eb="470">
      <t>イチジル</t>
    </rPh>
    <rPh sb="474" eb="476">
      <t>コンゴ</t>
    </rPh>
    <rPh sb="559" eb="561">
      <t>カンコウ</t>
    </rPh>
    <rPh sb="561" eb="563">
      <t>ジンコウ</t>
    </rPh>
    <rPh sb="572" eb="574">
      <t>ショリ</t>
    </rPh>
    <rPh sb="574" eb="576">
      <t>ノウリョク</t>
    </rPh>
    <rPh sb="587" eb="588">
      <t>テキ</t>
    </rPh>
    <rPh sb="589" eb="591">
      <t>シセツ</t>
    </rPh>
    <rPh sb="591" eb="593">
      <t>ウンヨウ</t>
    </rPh>
    <rPh sb="622" eb="624">
      <t>ゼンメン</t>
    </rPh>
    <rPh sb="643" eb="645">
      <t>ルイジ</t>
    </rPh>
    <rPh sb="645" eb="647">
      <t>ダンタイ</t>
    </rPh>
    <rPh sb="647" eb="649">
      <t>ヘイキン</t>
    </rPh>
    <rPh sb="650" eb="652">
      <t>ウワマワ</t>
    </rPh>
    <rPh sb="657" eb="658">
      <t>ヒ</t>
    </rPh>
    <rPh sb="659" eb="660">
      <t>ツヅ</t>
    </rPh>
    <phoneticPr fontId="4"/>
  </si>
  <si>
    <t>当町は、地理的要因から維持管理にかかる費用が大きく、その財源は一般会計繰入金に依存せざるをえない。また、人口の著しい減少に伴う使用料収入の減少が想定されるため、水洗化率の向上と効率的な維持管理経費の縮減を行う必要がある。
一方、施設の経年劣化は日々進んでおり、今後増大する更新費用に対処するため令和2年度に策定したストックマネジメント計画に基づき、適正かつ合理的な施設管理を進めていく。また、併せて策定した経営戦略による計画的な投資及び財政計画を推進すると共に、令和６年度に予定している公営企業会計への法適用により、経営基盤と財政マネジメントの更なる向上に取り組み、下水道事業の健全化に努めていく。</t>
    <rPh sb="4" eb="7">
      <t>チリテキ</t>
    </rPh>
    <rPh sb="7" eb="9">
      <t>ヨウイン</t>
    </rPh>
    <rPh sb="28" eb="30">
      <t>ザイゲン</t>
    </rPh>
    <rPh sb="111" eb="113">
      <t>イッポウ</t>
    </rPh>
    <rPh sb="114" eb="116">
      <t>シセツ</t>
    </rPh>
    <rPh sb="117" eb="119">
      <t>ケイネン</t>
    </rPh>
    <rPh sb="119" eb="121">
      <t>レッカ</t>
    </rPh>
    <rPh sb="122" eb="124">
      <t>ヒビ</t>
    </rPh>
    <rPh sb="124" eb="125">
      <t>スス</t>
    </rPh>
    <rPh sb="130" eb="132">
      <t>コンゴ</t>
    </rPh>
    <rPh sb="153" eb="155">
      <t>サクテイ</t>
    </rPh>
    <rPh sb="170" eb="171">
      <t>モト</t>
    </rPh>
    <rPh sb="196" eb="197">
      <t>アワ</t>
    </rPh>
    <rPh sb="199" eb="201">
      <t>サクテイ</t>
    </rPh>
    <rPh sb="223" eb="225">
      <t>スイシン</t>
    </rPh>
    <rPh sb="228" eb="229">
      <t>トモ</t>
    </rPh>
    <rPh sb="231" eb="233">
      <t>レイワ</t>
    </rPh>
    <rPh sb="234" eb="236">
      <t>ネンド</t>
    </rPh>
    <rPh sb="237" eb="239">
      <t>ヨテイ</t>
    </rPh>
    <rPh sb="243" eb="245">
      <t>コウエイ</t>
    </rPh>
    <rPh sb="245" eb="247">
      <t>キギョウ</t>
    </rPh>
    <rPh sb="247" eb="249">
      <t>カイケイ</t>
    </rPh>
    <rPh sb="251" eb="252">
      <t>ホウ</t>
    </rPh>
    <rPh sb="252" eb="254">
      <t>テキヨウ</t>
    </rPh>
    <rPh sb="272" eb="273">
      <t>サラ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</si>
</sst>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0"/>
      <color theme="1"/>
      <name val="Arial"/>
      <family val="2"/>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1"/>
      <name val="ＭＳ Ｐゴシック"/>
      <family val="2"/>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6337778862885"/>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8">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38" fontId="15" fillId="0" borderId="0" applyFont="0" applyFill="0" applyBorder="0" applyProtection="0"/>
    <xf numFmtId="0" fontId="15" fillId="0" borderId="0">
      <alignment vertical="center"/>
    </xf>
  </cellStyleXfs>
  <cellXfs count="90">
    <xf numFmtId="0" fontId="0" fillId="0" borderId="0" xfId="0" applyAlignment="1">
      <alignment vertical="center"/>
    </xf>
    <xf numFmtId="0" fontId="3" fillId="0" borderId="0" xfId="7" applyFont="1" applyAlignment="1">
      <alignment vertical="center"/>
    </xf>
    <xf numFmtId="0" fontId="5" fillId="0" borderId="0" xfId="7" applyFont="1" applyAlignment="1">
      <alignment vertical="center"/>
    </xf>
    <xf numFmtId="0" fontId="6" fillId="0" borderId="0" xfId="7" applyFont="1" applyAlignment="1">
      <alignment horizontal="center" vertical="center"/>
    </xf>
    <xf numFmtId="0" fontId="8" fillId="0" borderId="3" xfId="7" applyFont="1" applyBorder="1" applyAlignment="1">
      <alignment vertical="center"/>
    </xf>
    <xf numFmtId="0" fontId="8" fillId="0" borderId="4" xfId="7" applyFont="1" applyBorder="1" applyAlignment="1">
      <alignment vertical="center"/>
    </xf>
    <xf numFmtId="0" fontId="8" fillId="0" borderId="5" xfId="7" applyFont="1" applyBorder="1" applyAlignment="1">
      <alignment vertical="center"/>
    </xf>
    <xf numFmtId="0" fontId="9" fillId="0" borderId="0" xfId="7" applyFont="1" applyBorder="1" applyAlignment="1">
      <alignment horizontal="left" vertical="center"/>
    </xf>
    <xf numFmtId="0" fontId="9" fillId="0" borderId="0" xfId="7" applyFont="1" applyBorder="1" applyAlignment="1">
      <alignment vertical="center"/>
    </xf>
    <xf numFmtId="0" fontId="9" fillId="0" borderId="7" xfId="7" applyFont="1" applyBorder="1" applyAlignment="1">
      <alignment vertical="center"/>
    </xf>
    <xf numFmtId="0" fontId="11" fillId="0" borderId="0" xfId="7" applyFont="1" applyBorder="1" applyAlignment="1">
      <alignment horizontal="left" vertical="center"/>
    </xf>
    <xf numFmtId="0" fontId="11" fillId="0" borderId="0" xfId="7" applyFont="1" applyBorder="1" applyAlignment="1">
      <alignment vertical="center"/>
    </xf>
    <xf numFmtId="0" fontId="11" fillId="0" borderId="7" xfId="7" applyFont="1" applyBorder="1" applyAlignment="1">
      <alignment vertical="center"/>
    </xf>
    <xf numFmtId="0" fontId="3" fillId="0" borderId="1" xfId="7" applyFont="1" applyBorder="1" applyAlignment="1">
      <alignment horizontal="left" vertical="center"/>
    </xf>
    <xf numFmtId="0" fontId="3" fillId="0" borderId="1" xfId="7" applyFont="1" applyBorder="1" applyAlignment="1">
      <alignment vertical="center"/>
    </xf>
    <xf numFmtId="0" fontId="3" fillId="0" borderId="9" xfId="7" applyFont="1" applyBorder="1" applyAlignment="1">
      <alignment vertical="center"/>
    </xf>
    <xf numFmtId="0" fontId="5" fillId="0" borderId="6" xfId="7" applyFont="1" applyBorder="1" applyAlignment="1">
      <alignment vertical="center"/>
    </xf>
    <xf numFmtId="0" fontId="5" fillId="0" borderId="0" xfId="7" applyFont="1" applyBorder="1" applyAlignment="1">
      <alignment vertical="center"/>
    </xf>
    <xf numFmtId="0" fontId="5" fillId="0" borderId="7" xfId="7" applyFont="1" applyBorder="1" applyAlignment="1">
      <alignment vertical="center"/>
    </xf>
    <xf numFmtId="0" fontId="3" fillId="0" borderId="0" xfId="7" applyFont="1" applyBorder="1" applyAlignment="1">
      <alignment vertical="center"/>
    </xf>
    <xf numFmtId="0" fontId="13" fillId="0" borderId="0" xfId="7" applyFont="1" applyBorder="1" applyAlignment="1">
      <alignment vertical="center"/>
    </xf>
    <xf numFmtId="0" fontId="14" fillId="0" borderId="0" xfId="7" applyFont="1" applyBorder="1" applyAlignment="1">
      <alignment horizontal="center" vertical="center"/>
    </xf>
    <xf numFmtId="0" fontId="5" fillId="0" borderId="8" xfId="7" applyFont="1" applyBorder="1" applyAlignment="1">
      <alignment vertical="center"/>
    </xf>
    <xf numFmtId="0" fontId="5" fillId="0" borderId="1" xfId="7" applyFont="1" applyBorder="1" applyAlignment="1">
      <alignment vertical="center"/>
    </xf>
    <xf numFmtId="0" fontId="5" fillId="0" borderId="9" xfId="7" applyFont="1" applyBorder="1" applyAlignment="1">
      <alignment vertical="center"/>
    </xf>
    <xf numFmtId="0" fontId="3" fillId="0" borderId="0" xfId="7" applyFont="1" applyBorder="1" applyAlignment="1">
      <alignment horizontal="center" vertical="center"/>
    </xf>
    <xf numFmtId="0" fontId="2" fillId="0" borderId="0" xfId="7" applyFont="1" applyAlignment="1" applyProtection="1">
      <alignment vertical="center"/>
      <protection hidden="1"/>
    </xf>
    <xf numFmtId="0" fontId="2" fillId="0" borderId="0" xfId="7" applyFont="1" applyAlignment="1">
      <alignment vertical="center"/>
    </xf>
    <xf numFmtId="0" fontId="0" fillId="3" borderId="2" xfId="7" applyFont="1" applyFill="1" applyBorder="1" applyAlignment="1">
      <alignment vertical="center"/>
    </xf>
    <xf numFmtId="0" fontId="0" fillId="3" borderId="10" xfId="7" applyFont="1" applyFill="1" applyBorder="1" applyAlignment="1">
      <alignment vertical="center"/>
    </xf>
    <xf numFmtId="0" fontId="0" fillId="3" borderId="11" xfId="7" applyFont="1" applyFill="1" applyBorder="1" applyAlignment="1">
      <alignment vertical="center"/>
    </xf>
    <xf numFmtId="0" fontId="0" fillId="3" borderId="12" xfId="7" applyFont="1" applyFill="1" applyBorder="1" applyAlignment="1">
      <alignment vertical="center"/>
    </xf>
    <xf numFmtId="0" fontId="0" fillId="3" borderId="2" xfId="7" applyFont="1" applyFill="1" applyBorder="1" applyAlignment="1">
      <alignment vertical="center" shrinkToFit="1"/>
    </xf>
    <xf numFmtId="0" fontId="0" fillId="4" borderId="2" xfId="7" applyNumberFormat="1" applyFont="1" applyFill="1" applyBorder="1" applyAlignment="1">
      <alignment vertical="center" shrinkToFit="1"/>
    </xf>
    <xf numFmtId="177" fontId="0" fillId="4" borderId="2" xfId="6" applyNumberFormat="1" applyFont="1" applyFill="1" applyBorder="1" applyAlignment="1">
      <alignment vertical="center" shrinkToFit="1"/>
    </xf>
    <xf numFmtId="178" fontId="0" fillId="4" borderId="2" xfId="6" applyNumberFormat="1" applyFont="1" applyFill="1" applyBorder="1" applyAlignment="1">
      <alignment vertical="center" shrinkToFit="1"/>
    </xf>
    <xf numFmtId="49" fontId="0" fillId="0" borderId="0" xfId="7" applyNumberFormat="1" applyFont="1" applyAlignment="1">
      <alignment vertical="center" shrinkToFit="1"/>
    </xf>
    <xf numFmtId="0" fontId="0" fillId="0" borderId="2" xfId="7" applyNumberFormat="1" applyFont="1" applyBorder="1" applyAlignment="1">
      <alignment vertical="center" shrinkToFit="1"/>
    </xf>
    <xf numFmtId="177" fontId="0" fillId="0" borderId="2" xfId="6" applyNumberFormat="1" applyFont="1" applyBorder="1" applyAlignment="1">
      <alignment vertical="center" shrinkToFit="1"/>
    </xf>
    <xf numFmtId="179" fontId="0" fillId="0" borderId="0" xfId="7" applyNumberFormat="1" applyFont="1" applyAlignment="1">
      <alignment vertical="center"/>
    </xf>
    <xf numFmtId="0" fontId="0" fillId="5" borderId="2" xfId="7" applyFont="1" applyFill="1" applyBorder="1" applyAlignment="1">
      <alignment vertical="center"/>
    </xf>
    <xf numFmtId="180" fontId="0" fillId="0" borderId="2" xfId="7" applyNumberFormat="1" applyFont="1" applyBorder="1" applyAlignment="1">
      <alignment vertical="center"/>
    </xf>
    <xf numFmtId="181" fontId="0" fillId="0" borderId="2" xfId="7" applyNumberFormat="1" applyFont="1" applyBorder="1" applyAlignment="1">
      <alignment vertical="center"/>
    </xf>
    <xf numFmtId="0" fontId="5" fillId="0" borderId="6" xfId="7" applyFont="1" applyBorder="1" applyAlignment="1" applyProtection="1">
      <alignment horizontal="left" vertical="top" wrapText="1"/>
      <protection locked="0"/>
    </xf>
    <xf numFmtId="0" fontId="5" fillId="0" borderId="0" xfId="7" applyFont="1" applyBorder="1" applyAlignment="1" applyProtection="1">
      <alignment horizontal="left" vertical="top" wrapText="1"/>
      <protection locked="0"/>
    </xf>
    <xf numFmtId="0" fontId="5" fillId="0" borderId="7" xfId="7" applyFont="1" applyBorder="1" applyAlignment="1" applyProtection="1">
      <alignment horizontal="left" vertical="top" wrapText="1"/>
      <protection locked="0"/>
    </xf>
    <xf numFmtId="0" fontId="5" fillId="0" borderId="8" xfId="7" applyFont="1" applyBorder="1" applyAlignment="1" applyProtection="1">
      <alignment horizontal="left" vertical="top" wrapText="1"/>
      <protection locked="0"/>
    </xf>
    <xf numFmtId="0" fontId="5" fillId="0" borderId="1" xfId="7" applyFont="1" applyBorder="1" applyAlignment="1" applyProtection="1">
      <alignment horizontal="left" vertical="top" wrapText="1"/>
      <protection locked="0"/>
    </xf>
    <xf numFmtId="0" fontId="5" fillId="0" borderId="9" xfId="7" applyFont="1" applyBorder="1" applyAlignment="1" applyProtection="1">
      <alignment horizontal="left" vertical="top" wrapText="1"/>
      <protection locked="0"/>
    </xf>
    <xf numFmtId="0" fontId="8" fillId="0" borderId="6" xfId="7" applyFont="1" applyBorder="1" applyAlignment="1">
      <alignment horizontal="center" vertical="center"/>
    </xf>
    <xf numFmtId="0" fontId="8" fillId="0" borderId="0" xfId="7" applyFont="1" applyBorder="1" applyAlignment="1">
      <alignment horizontal="center" vertical="center"/>
    </xf>
    <xf numFmtId="0" fontId="8" fillId="0" borderId="7" xfId="7" applyFont="1" applyBorder="1" applyAlignment="1">
      <alignment horizontal="center" vertical="center"/>
    </xf>
    <xf numFmtId="0" fontId="12" fillId="0" borderId="3" xfId="7" applyFont="1" applyBorder="1" applyAlignment="1">
      <alignment horizontal="left" vertical="center"/>
    </xf>
    <xf numFmtId="0" fontId="12" fillId="0" borderId="4" xfId="7" applyFont="1" applyBorder="1" applyAlignment="1">
      <alignment horizontal="left" vertical="center"/>
    </xf>
    <xf numFmtId="0" fontId="12" fillId="0" borderId="5" xfId="7" applyFont="1" applyBorder="1" applyAlignment="1">
      <alignment horizontal="left" vertical="center"/>
    </xf>
    <xf numFmtId="0" fontId="12" fillId="0" borderId="6" xfId="7" applyFont="1" applyBorder="1" applyAlignment="1">
      <alignment horizontal="left" vertical="center"/>
    </xf>
    <xf numFmtId="0" fontId="12" fillId="0" borderId="0" xfId="7" applyFont="1" applyBorder="1" applyAlignment="1">
      <alignment horizontal="left" vertical="center"/>
    </xf>
    <xf numFmtId="0" fontId="12" fillId="0" borderId="7" xfId="7" applyFont="1" applyBorder="1" applyAlignment="1">
      <alignment horizontal="left" vertical="center"/>
    </xf>
    <xf numFmtId="0" fontId="3" fillId="0" borderId="8" xfId="7" applyFont="1" applyBorder="1" applyAlignment="1">
      <alignment horizontal="center" vertical="center"/>
    </xf>
    <xf numFmtId="0" fontId="3" fillId="0" borderId="1" xfId="7" applyFont="1" applyBorder="1" applyAlignment="1">
      <alignment horizontal="center" vertical="center"/>
    </xf>
    <xf numFmtId="0" fontId="8" fillId="0" borderId="0" xfId="7" applyFont="1" applyBorder="1" applyAlignment="1">
      <alignment horizontal="left"/>
    </xf>
    <xf numFmtId="0" fontId="8" fillId="0" borderId="1" xfId="7" applyFont="1" applyBorder="1" applyAlignment="1">
      <alignment horizontal="left"/>
    </xf>
    <xf numFmtId="0" fontId="8" fillId="0" borderId="3" xfId="7" applyFont="1" applyBorder="1" applyAlignment="1">
      <alignment horizontal="center" vertical="center"/>
    </xf>
    <xf numFmtId="0" fontId="8" fillId="0" borderId="4" xfId="7" applyFont="1" applyBorder="1" applyAlignment="1">
      <alignment horizontal="center" vertical="center"/>
    </xf>
    <xf numFmtId="0" fontId="8" fillId="0" borderId="5" xfId="7" applyFont="1" applyBorder="1" applyAlignment="1">
      <alignment horizontal="center" vertical="center"/>
    </xf>
    <xf numFmtId="0" fontId="3" fillId="2" borderId="2" xfId="7" applyFont="1" applyFill="1" applyBorder="1" applyAlignment="1">
      <alignment horizontal="center" vertical="center" shrinkToFit="1"/>
    </xf>
    <xf numFmtId="0" fontId="11" fillId="0" borderId="6" xfId="7" applyFont="1" applyBorder="1" applyAlignment="1">
      <alignment horizontal="center" vertical="center"/>
    </xf>
    <xf numFmtId="0" fontId="11" fillId="0" borderId="0" xfId="7" applyFont="1" applyBorder="1" applyAlignment="1">
      <alignment horizontal="center" vertical="center"/>
    </xf>
    <xf numFmtId="177" fontId="5" fillId="0" borderId="2" xfId="7" applyNumberFormat="1" applyFont="1" applyBorder="1" applyAlignment="1" applyProtection="1">
      <alignment horizontal="center" vertical="center"/>
      <protection hidden="1"/>
    </xf>
    <xf numFmtId="176" fontId="5" fillId="0" borderId="2" xfId="7" applyNumberFormat="1" applyFont="1" applyBorder="1" applyAlignment="1" applyProtection="1">
      <alignment horizontal="center" vertical="center"/>
      <protection hidden="1"/>
    </xf>
    <xf numFmtId="0" fontId="9" fillId="0" borderId="6" xfId="7" applyFont="1" applyBorder="1" applyAlignment="1">
      <alignment horizontal="center" vertical="center"/>
    </xf>
    <xf numFmtId="0" fontId="9" fillId="0" borderId="0" xfId="7" applyFont="1" applyBorder="1" applyAlignment="1">
      <alignment horizontal="center" vertical="center"/>
    </xf>
    <xf numFmtId="0" fontId="5" fillId="0" borderId="2" xfId="7" applyNumberFormat="1" applyFont="1" applyBorder="1" applyAlignment="1" applyProtection="1">
      <alignment horizontal="center" vertical="center"/>
      <protection hidden="1"/>
    </xf>
    <xf numFmtId="0" fontId="5" fillId="0" borderId="2" xfId="7" applyNumberFormat="1" applyFont="1" applyBorder="1" applyAlignment="1" applyProtection="1">
      <alignment horizontal="center" vertical="center" shrinkToFit="1"/>
      <protection hidden="1"/>
    </xf>
    <xf numFmtId="0" fontId="6" fillId="0" borderId="0" xfId="7" applyFont="1" applyAlignment="1">
      <alignment horizontal="center" vertical="center"/>
    </xf>
    <xf numFmtId="49" fontId="3" fillId="0" borderId="1" xfId="7" applyNumberFormat="1" applyFont="1" applyBorder="1" applyAlignment="1" applyProtection="1">
      <alignment horizontal="left" vertical="center"/>
      <protection hidden="1"/>
    </xf>
    <xf numFmtId="0" fontId="0" fillId="3" borderId="2" xfId="7" applyFont="1" applyFill="1" applyBorder="1" applyAlignment="1">
      <alignment horizontal="center" vertical="center"/>
    </xf>
    <xf numFmtId="0" fontId="0" fillId="3" borderId="3" xfId="7" applyFont="1" applyFill="1" applyBorder="1" applyAlignment="1">
      <alignment horizontal="center" vertical="center"/>
    </xf>
    <xf numFmtId="0" fontId="0" fillId="3" borderId="4" xfId="7" applyFont="1" applyFill="1" applyBorder="1" applyAlignment="1">
      <alignment horizontal="center" vertical="center"/>
    </xf>
    <xf numFmtId="0" fontId="0" fillId="3" borderId="5" xfId="7" applyFont="1" applyFill="1" applyBorder="1" applyAlignment="1">
      <alignment horizontal="center" vertical="center"/>
    </xf>
    <xf numFmtId="0" fontId="0" fillId="3" borderId="8" xfId="7" applyFont="1" applyFill="1" applyBorder="1" applyAlignment="1">
      <alignment horizontal="center" vertical="center"/>
    </xf>
    <xf numFmtId="0" fontId="0" fillId="3" borderId="1" xfId="7" applyFont="1" applyFill="1" applyBorder="1" applyAlignment="1">
      <alignment horizontal="center" vertical="center"/>
    </xf>
    <xf numFmtId="0" fontId="0" fillId="3" borderId="9" xfId="7" applyFont="1" applyFill="1" applyBorder="1" applyAlignment="1">
      <alignment horizontal="center" vertical="center"/>
    </xf>
    <xf numFmtId="0" fontId="0" fillId="3" borderId="2" xfId="7" applyFont="1" applyFill="1" applyBorder="1" applyAlignment="1">
      <alignment horizontal="center" vertical="center" wrapText="1"/>
    </xf>
    <xf numFmtId="0" fontId="16" fillId="0" borderId="6" xfId="7" applyFont="1" applyBorder="1" applyAlignment="1" applyProtection="1">
      <alignment horizontal="left" vertical="top" wrapText="1"/>
      <protection locked="0"/>
    </xf>
    <xf numFmtId="0" fontId="16" fillId="0" borderId="0" xfId="7" applyFont="1" applyBorder="1" applyAlignment="1" applyProtection="1">
      <alignment horizontal="left" vertical="top" wrapText="1"/>
      <protection locked="0"/>
    </xf>
    <xf numFmtId="0" fontId="16" fillId="0" borderId="7" xfId="7" applyFont="1" applyBorder="1" applyAlignment="1" applyProtection="1">
      <alignment horizontal="left" vertical="top" wrapText="1"/>
      <protection locked="0"/>
    </xf>
    <xf numFmtId="0" fontId="16" fillId="0" borderId="8" xfId="7" applyFont="1" applyBorder="1" applyAlignment="1" applyProtection="1">
      <alignment horizontal="left" vertical="top" wrapText="1"/>
      <protection locked="0"/>
    </xf>
    <xf numFmtId="0" fontId="16" fillId="0" borderId="1" xfId="7" applyFont="1" applyBorder="1" applyAlignment="1" applyProtection="1">
      <alignment horizontal="left" vertical="top" wrapText="1"/>
      <protection locked="0"/>
    </xf>
    <xf numFmtId="0" fontId="16" fillId="0" borderId="9" xfId="7" applyFont="1" applyBorder="1" applyAlignment="1" applyProtection="1">
      <alignment horizontal="left" vertical="top" wrapText="1"/>
      <protection locked="0"/>
    </xf>
  </cellXfs>
  <cellStyles count="8">
    <cellStyle name="Comma" xfId="4"/>
    <cellStyle name="Comma [0]" xfId="5"/>
    <cellStyle name="Currency" xfId="2"/>
    <cellStyle name="Currency [0]" xfId="3"/>
    <cellStyle name="Normal" xfId="7"/>
    <cellStyle name="Percent" xfId="1"/>
    <cellStyle name="桁区切り" xf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4C0-486F-B73A-FDC8AA7ABC27}"/>
            </c:ext>
          </c:extLst>
        </c:ser>
        <c:dLbls>
          <c:showLegendKey val="0"/>
          <c:showVal val="0"/>
          <c:showCatName val="0"/>
          <c:showSerName val="0"/>
          <c:showPercent val="0"/>
          <c:showBubbleSize val="0"/>
        </c:dLbls>
        <c:gapWidth val="150"/>
        <c:axId val="24692173"/>
        <c:axId val="1711376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データ!$EJ$6:$EN$6</c:f>
              <c:numCache>
                <c:formatCode>#,##0.00;"△"#,##0.00;"-"</c:formatCode>
                <c:ptCount val="5"/>
                <c:pt idx="0">
                  <c:v>0.09</c:v>
                </c:pt>
                <c:pt idx="1">
                  <c:v>0.09</c:v>
                </c:pt>
                <c:pt idx="2">
                  <c:v>0.13</c:v>
                </c:pt>
                <c:pt idx="3">
                  <c:v>0.36</c:v>
                </c:pt>
                <c:pt idx="4">
                  <c:v>0.39</c:v>
                </c:pt>
              </c:numCache>
            </c:numRef>
          </c:val>
          <c:smooth val="0"/>
          <c:extLst>
            <c:ext xmlns:c16="http://schemas.microsoft.com/office/drawing/2014/chart" uri="{C3380CC4-5D6E-409C-BE32-E72D297353CC}">
              <c16:uniqueId val="{00000001-84C0-486F-B73A-FDC8AA7ABC27}"/>
            </c:ext>
          </c:extLst>
        </c:ser>
        <c:dLbls>
          <c:showLegendKey val="0"/>
          <c:showVal val="0"/>
          <c:showCatName val="0"/>
          <c:showSerName val="0"/>
          <c:showPercent val="0"/>
          <c:showBubbleSize val="0"/>
        </c:dLbls>
        <c:marker val="1"/>
        <c:smooth val="0"/>
        <c:axId val="24692173"/>
        <c:axId val="17113762"/>
      </c:lineChart>
      <c:dateAx>
        <c:axId val="24692173"/>
        <c:scaling>
          <c:orientation val="minMax"/>
        </c:scaling>
        <c:delete val="1"/>
        <c:axPos val="b"/>
        <c:numFmt formatCode="General" sourceLinked="0"/>
        <c:majorTickMark val="none"/>
        <c:minorTickMark val="none"/>
        <c:tickLblPos val="none"/>
        <c:crossAx val="17113762"/>
        <c:crosses val="autoZero"/>
        <c:auto val="0"/>
        <c:lblOffset val="100"/>
        <c:baseTimeUnit val="years"/>
      </c:dateAx>
      <c:valAx>
        <c:axId val="1711376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469217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16.7</c:v>
                </c:pt>
                <c:pt idx="1">
                  <c:v>16.28</c:v>
                </c:pt>
                <c:pt idx="2">
                  <c:v>15</c:v>
                </c:pt>
                <c:pt idx="3">
                  <c:v>15.21</c:v>
                </c:pt>
                <c:pt idx="4">
                  <c:v>15.21</c:v>
                </c:pt>
              </c:numCache>
            </c:numRef>
          </c:val>
          <c:extLst>
            <c:ext xmlns:c16="http://schemas.microsoft.com/office/drawing/2014/chart" uri="{C3380CC4-5D6E-409C-BE32-E72D297353CC}">
              <c16:uniqueId val="{00000000-C7F4-418A-9B42-28BF19B78CEF}"/>
            </c:ext>
          </c:extLst>
        </c:ser>
        <c:dLbls>
          <c:showLegendKey val="0"/>
          <c:showVal val="0"/>
          <c:showCatName val="0"/>
          <c:showSerName val="0"/>
          <c:showPercent val="0"/>
          <c:showBubbleSize val="0"/>
        </c:dLbls>
        <c:gapWidth val="150"/>
        <c:axId val="5593166"/>
        <c:axId val="27974972"/>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データ!$CR$6:$CV$6</c:f>
              <c:numCache>
                <c:formatCode>#,##0.00;"△"#,##0.00;"-"</c:formatCode>
                <c:ptCount val="5"/>
                <c:pt idx="0">
                  <c:v>42.9</c:v>
                </c:pt>
                <c:pt idx="1">
                  <c:v>43.36</c:v>
                </c:pt>
                <c:pt idx="2">
                  <c:v>42.56</c:v>
                </c:pt>
                <c:pt idx="3">
                  <c:v>42.47</c:v>
                </c:pt>
                <c:pt idx="4">
                  <c:v>42.4</c:v>
                </c:pt>
              </c:numCache>
            </c:numRef>
          </c:val>
          <c:smooth val="0"/>
          <c:extLst>
            <c:ext xmlns:c16="http://schemas.microsoft.com/office/drawing/2014/chart" uri="{C3380CC4-5D6E-409C-BE32-E72D297353CC}">
              <c16:uniqueId val="{00000001-C7F4-418A-9B42-28BF19B78CEF}"/>
            </c:ext>
          </c:extLst>
        </c:ser>
        <c:dLbls>
          <c:showLegendKey val="0"/>
          <c:showVal val="0"/>
          <c:showCatName val="0"/>
          <c:showSerName val="0"/>
          <c:showPercent val="0"/>
          <c:showBubbleSize val="0"/>
        </c:dLbls>
        <c:marker val="1"/>
        <c:smooth val="0"/>
        <c:axId val="5593166"/>
        <c:axId val="27974972"/>
      </c:lineChart>
      <c:dateAx>
        <c:axId val="5593166"/>
        <c:scaling>
          <c:orientation val="minMax"/>
        </c:scaling>
        <c:delete val="1"/>
        <c:axPos val="b"/>
        <c:numFmt formatCode="General" sourceLinked="0"/>
        <c:majorTickMark val="none"/>
        <c:minorTickMark val="none"/>
        <c:tickLblPos val="none"/>
        <c:crossAx val="27974972"/>
        <c:crosses val="autoZero"/>
        <c:auto val="0"/>
        <c:lblOffset val="100"/>
        <c:baseTimeUnit val="years"/>
      </c:dateAx>
      <c:valAx>
        <c:axId val="27974972"/>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593166"/>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74.489999999999995</c:v>
                </c:pt>
                <c:pt idx="1">
                  <c:v>78.88</c:v>
                </c:pt>
                <c:pt idx="2">
                  <c:v>85.88</c:v>
                </c:pt>
                <c:pt idx="3">
                  <c:v>89.69</c:v>
                </c:pt>
                <c:pt idx="4">
                  <c:v>94.28</c:v>
                </c:pt>
              </c:numCache>
            </c:numRef>
          </c:val>
          <c:extLst>
            <c:ext xmlns:c16="http://schemas.microsoft.com/office/drawing/2014/chart" uri="{C3380CC4-5D6E-409C-BE32-E72D297353CC}">
              <c16:uniqueId val="{00000000-0DC8-4890-830C-96C41764879C}"/>
            </c:ext>
          </c:extLst>
        </c:ser>
        <c:dLbls>
          <c:showLegendKey val="0"/>
          <c:showVal val="0"/>
          <c:showCatName val="0"/>
          <c:showSerName val="0"/>
          <c:showPercent val="0"/>
          <c:showBubbleSize val="0"/>
        </c:dLbls>
        <c:gapWidth val="150"/>
        <c:axId val="5812491"/>
        <c:axId val="31703485"/>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データ!$DC$6:$DG$6</c:f>
              <c:numCache>
                <c:formatCode>#,##0.00;"△"#,##0.00;"-"</c:formatCode>
                <c:ptCount val="5"/>
                <c:pt idx="0">
                  <c:v>83.5</c:v>
                </c:pt>
                <c:pt idx="1">
                  <c:v>83.06</c:v>
                </c:pt>
                <c:pt idx="2">
                  <c:v>83.32</c:v>
                </c:pt>
                <c:pt idx="3">
                  <c:v>83.75</c:v>
                </c:pt>
                <c:pt idx="4">
                  <c:v>84.19</c:v>
                </c:pt>
              </c:numCache>
            </c:numRef>
          </c:val>
          <c:smooth val="0"/>
          <c:extLst>
            <c:ext xmlns:c16="http://schemas.microsoft.com/office/drawing/2014/chart" uri="{C3380CC4-5D6E-409C-BE32-E72D297353CC}">
              <c16:uniqueId val="{00000001-0DC8-4890-830C-96C41764879C}"/>
            </c:ext>
          </c:extLst>
        </c:ser>
        <c:dLbls>
          <c:showLegendKey val="0"/>
          <c:showVal val="0"/>
          <c:showCatName val="0"/>
          <c:showSerName val="0"/>
          <c:showPercent val="0"/>
          <c:showBubbleSize val="0"/>
        </c:dLbls>
        <c:marker val="1"/>
        <c:smooth val="0"/>
        <c:axId val="5812491"/>
        <c:axId val="31703485"/>
      </c:lineChart>
      <c:dateAx>
        <c:axId val="5812491"/>
        <c:scaling>
          <c:orientation val="minMax"/>
        </c:scaling>
        <c:delete val="1"/>
        <c:axPos val="b"/>
        <c:numFmt formatCode="General" sourceLinked="0"/>
        <c:majorTickMark val="none"/>
        <c:minorTickMark val="none"/>
        <c:tickLblPos val="none"/>
        <c:crossAx val="31703485"/>
        <c:crosses val="autoZero"/>
        <c:auto val="0"/>
        <c:lblOffset val="100"/>
        <c:baseTimeUnit val="years"/>
      </c:dateAx>
      <c:valAx>
        <c:axId val="31703485"/>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812491"/>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3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46.37</c:v>
                </c:pt>
                <c:pt idx="1">
                  <c:v>47.96</c:v>
                </c:pt>
                <c:pt idx="2">
                  <c:v>45.76</c:v>
                </c:pt>
                <c:pt idx="3">
                  <c:v>41.19</c:v>
                </c:pt>
                <c:pt idx="4">
                  <c:v>43.69</c:v>
                </c:pt>
              </c:numCache>
            </c:numRef>
          </c:val>
          <c:extLst>
            <c:ext xmlns:c16="http://schemas.microsoft.com/office/drawing/2014/chart" uri="{C3380CC4-5D6E-409C-BE32-E72D297353CC}">
              <c16:uniqueId val="{00000000-9CB1-4602-A2AD-8DE587B6B553}"/>
            </c:ext>
          </c:extLst>
        </c:ser>
        <c:dLbls>
          <c:showLegendKey val="0"/>
          <c:showVal val="0"/>
          <c:showCatName val="0"/>
          <c:showSerName val="0"/>
          <c:showPercent val="0"/>
          <c:showBubbleSize val="0"/>
        </c:dLbls>
        <c:gapWidth val="150"/>
        <c:axId val="22498512"/>
        <c:axId val="4693039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CB1-4602-A2AD-8DE587B6B553}"/>
            </c:ext>
          </c:extLst>
        </c:ser>
        <c:dLbls>
          <c:showLegendKey val="0"/>
          <c:showVal val="0"/>
          <c:showCatName val="0"/>
          <c:showSerName val="0"/>
          <c:showPercent val="0"/>
          <c:showBubbleSize val="0"/>
        </c:dLbls>
        <c:marker val="1"/>
        <c:smooth val="0"/>
        <c:axId val="22498512"/>
        <c:axId val="46930394"/>
      </c:lineChart>
      <c:dateAx>
        <c:axId val="22498512"/>
        <c:scaling>
          <c:orientation val="minMax"/>
        </c:scaling>
        <c:delete val="1"/>
        <c:axPos val="b"/>
        <c:numFmt formatCode="General" sourceLinked="0"/>
        <c:majorTickMark val="none"/>
        <c:minorTickMark val="none"/>
        <c:tickLblPos val="none"/>
        <c:crossAx val="46930394"/>
        <c:crosses val="autoZero"/>
        <c:auto val="0"/>
        <c:lblOffset val="100"/>
        <c:baseTimeUnit val="years"/>
      </c:dateAx>
      <c:valAx>
        <c:axId val="4693039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2498512"/>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280-47C1-A2BE-2F4E6D3C4C52}"/>
            </c:ext>
          </c:extLst>
        </c:ser>
        <c:dLbls>
          <c:showLegendKey val="0"/>
          <c:showVal val="0"/>
          <c:showCatName val="0"/>
          <c:showSerName val="0"/>
          <c:showPercent val="0"/>
          <c:showBubbleSize val="0"/>
        </c:dLbls>
        <c:gapWidth val="150"/>
        <c:axId val="59619204"/>
        <c:axId val="689352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280-47C1-A2BE-2F4E6D3C4C52}"/>
            </c:ext>
          </c:extLst>
        </c:ser>
        <c:dLbls>
          <c:showLegendKey val="0"/>
          <c:showVal val="0"/>
          <c:showCatName val="0"/>
          <c:showSerName val="0"/>
          <c:showPercent val="0"/>
          <c:showBubbleSize val="0"/>
        </c:dLbls>
        <c:marker val="1"/>
        <c:smooth val="0"/>
        <c:axId val="59619204"/>
        <c:axId val="6893523"/>
      </c:lineChart>
      <c:dateAx>
        <c:axId val="59619204"/>
        <c:scaling>
          <c:orientation val="minMax"/>
        </c:scaling>
        <c:delete val="1"/>
        <c:axPos val="b"/>
        <c:numFmt formatCode="General" sourceLinked="0"/>
        <c:majorTickMark val="none"/>
        <c:minorTickMark val="none"/>
        <c:tickLblPos val="none"/>
        <c:crossAx val="6893523"/>
        <c:crosses val="autoZero"/>
        <c:auto val="0"/>
        <c:lblOffset val="100"/>
        <c:baseTimeUnit val="years"/>
      </c:dateAx>
      <c:valAx>
        <c:axId val="689352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961920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9225000000000005"/>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7AE-4466-A7E8-B65A22CB948D}"/>
            </c:ext>
          </c:extLst>
        </c:ser>
        <c:dLbls>
          <c:showLegendKey val="0"/>
          <c:showVal val="0"/>
          <c:showCatName val="0"/>
          <c:showSerName val="0"/>
          <c:showPercent val="0"/>
          <c:showBubbleSize val="0"/>
        </c:dLbls>
        <c:gapWidth val="150"/>
        <c:axId val="50081034"/>
        <c:axId val="4607121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7AE-4466-A7E8-B65A22CB948D}"/>
            </c:ext>
          </c:extLst>
        </c:ser>
        <c:dLbls>
          <c:showLegendKey val="0"/>
          <c:showVal val="0"/>
          <c:showCatName val="0"/>
          <c:showSerName val="0"/>
          <c:showPercent val="0"/>
          <c:showBubbleSize val="0"/>
        </c:dLbls>
        <c:marker val="1"/>
        <c:smooth val="0"/>
        <c:axId val="50081034"/>
        <c:axId val="46071213"/>
      </c:lineChart>
      <c:dateAx>
        <c:axId val="50081034"/>
        <c:scaling>
          <c:orientation val="minMax"/>
        </c:scaling>
        <c:delete val="1"/>
        <c:axPos val="b"/>
        <c:numFmt formatCode="General" sourceLinked="0"/>
        <c:majorTickMark val="none"/>
        <c:minorTickMark val="none"/>
        <c:tickLblPos val="none"/>
        <c:crossAx val="46071213"/>
        <c:crosses val="autoZero"/>
        <c:auto val="0"/>
        <c:lblOffset val="100"/>
        <c:baseTimeUnit val="years"/>
      </c:dateAx>
      <c:valAx>
        <c:axId val="4607121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0081034"/>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F47-462A-BFB8-88E8F50AF986}"/>
            </c:ext>
          </c:extLst>
        </c:ser>
        <c:dLbls>
          <c:showLegendKey val="0"/>
          <c:showVal val="0"/>
          <c:showCatName val="0"/>
          <c:showSerName val="0"/>
          <c:showPercent val="0"/>
          <c:showBubbleSize val="0"/>
        </c:dLbls>
        <c:gapWidth val="150"/>
        <c:axId val="45013120"/>
        <c:axId val="27025543"/>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F47-462A-BFB8-88E8F50AF986}"/>
            </c:ext>
          </c:extLst>
        </c:ser>
        <c:dLbls>
          <c:showLegendKey val="0"/>
          <c:showVal val="0"/>
          <c:showCatName val="0"/>
          <c:showSerName val="0"/>
          <c:showPercent val="0"/>
          <c:showBubbleSize val="0"/>
        </c:dLbls>
        <c:marker val="1"/>
        <c:smooth val="0"/>
        <c:axId val="45013120"/>
        <c:axId val="27025543"/>
      </c:lineChart>
      <c:dateAx>
        <c:axId val="45013120"/>
        <c:scaling>
          <c:orientation val="minMax"/>
        </c:scaling>
        <c:delete val="1"/>
        <c:axPos val="b"/>
        <c:numFmt formatCode="General" sourceLinked="0"/>
        <c:majorTickMark val="none"/>
        <c:minorTickMark val="none"/>
        <c:tickLblPos val="none"/>
        <c:crossAx val="27025543"/>
        <c:crosses val="autoZero"/>
        <c:auto val="0"/>
        <c:lblOffset val="100"/>
        <c:baseTimeUnit val="years"/>
      </c:dateAx>
      <c:valAx>
        <c:axId val="2702554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45013120"/>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78AC-4685-A104-05864F31B35C}"/>
            </c:ext>
          </c:extLst>
        </c:ser>
        <c:dLbls>
          <c:showLegendKey val="0"/>
          <c:showVal val="0"/>
          <c:showCatName val="0"/>
          <c:showSerName val="0"/>
          <c:showPercent val="0"/>
          <c:showBubbleSize val="0"/>
        </c:dLbls>
        <c:gapWidth val="150"/>
        <c:axId val="56781063"/>
        <c:axId val="25753987"/>
      </c:barChart>
      <c:lineChart>
        <c:grouping val="standard"/>
        <c:varyColors val="0"/>
        <c:ser>
          <c:idx val="1"/>
          <c:order val="1"/>
          <c:tx>
            <c:v>平均値</c:v>
          </c:tx>
          <c:spPr>
            <a:ln w="19050" cmpd="sng">
              <a:solidFill>
                <a:srgbClr val="FF5050"/>
              </a:solidFill>
            </a:ln>
          </c:spPr>
          <c:marker>
            <c:symbol val="square"/>
            <c:size val="5"/>
            <c:spPr>
              <a:solidFill>
                <a:srgbClr val="FF5050"/>
              </a:solidFill>
              <a:ln w="6350" cap="flat" cmpd="sng">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78AC-4685-A104-05864F31B35C}"/>
            </c:ext>
          </c:extLst>
        </c:ser>
        <c:dLbls>
          <c:showLegendKey val="0"/>
          <c:showVal val="0"/>
          <c:showCatName val="0"/>
          <c:showSerName val="0"/>
          <c:showPercent val="0"/>
          <c:showBubbleSize val="0"/>
        </c:dLbls>
        <c:marker val="1"/>
        <c:smooth val="0"/>
        <c:axId val="56781063"/>
        <c:axId val="25753987"/>
      </c:lineChart>
      <c:dateAx>
        <c:axId val="56781063"/>
        <c:scaling>
          <c:orientation val="minMax"/>
        </c:scaling>
        <c:delete val="1"/>
        <c:axPos val="b"/>
        <c:numFmt formatCode="General" sourceLinked="0"/>
        <c:majorTickMark val="none"/>
        <c:minorTickMark val="none"/>
        <c:tickLblPos val="none"/>
        <c:crossAx val="25753987"/>
        <c:crosses val="autoZero"/>
        <c:auto val="0"/>
        <c:lblOffset val="100"/>
        <c:baseTimeUnit val="years"/>
      </c:dateAx>
      <c:valAx>
        <c:axId val="25753987"/>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567810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2386.4</c:v>
                </c:pt>
                <c:pt idx="1">
                  <c:v>1884.98</c:v>
                </c:pt>
                <c:pt idx="2">
                  <c:v>1782.65</c:v>
                </c:pt>
                <c:pt idx="3">
                  <c:v>1470.23</c:v>
                </c:pt>
                <c:pt idx="4">
                  <c:v>1105.2</c:v>
                </c:pt>
              </c:numCache>
            </c:numRef>
          </c:val>
          <c:extLst>
            <c:ext xmlns:c16="http://schemas.microsoft.com/office/drawing/2014/chart" uri="{C3380CC4-5D6E-409C-BE32-E72D297353CC}">
              <c16:uniqueId val="{00000000-514F-4AB1-9C55-9EA14BE0A15B}"/>
            </c:ext>
          </c:extLst>
        </c:ser>
        <c:dLbls>
          <c:showLegendKey val="0"/>
          <c:showVal val="0"/>
          <c:showCatName val="0"/>
          <c:showSerName val="0"/>
          <c:showPercent val="0"/>
          <c:showBubbleSize val="0"/>
        </c:dLbls>
        <c:gapWidth val="150"/>
        <c:axId val="35164608"/>
        <c:axId val="60927424"/>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データ!$BK$6:$BO$6</c:f>
              <c:numCache>
                <c:formatCode>#,##0.00;"△"#,##0.00;"-"</c:formatCode>
                <c:ptCount val="5"/>
                <c:pt idx="0">
                  <c:v>1298.9100000000001</c:v>
                </c:pt>
                <c:pt idx="1">
                  <c:v>1243.71</c:v>
                </c:pt>
                <c:pt idx="2">
                  <c:v>1194.1500000000001</c:v>
                </c:pt>
                <c:pt idx="3">
                  <c:v>1206.79</c:v>
                </c:pt>
                <c:pt idx="4">
                  <c:v>1258.43</c:v>
                </c:pt>
              </c:numCache>
            </c:numRef>
          </c:val>
          <c:smooth val="0"/>
          <c:extLst>
            <c:ext xmlns:c16="http://schemas.microsoft.com/office/drawing/2014/chart" uri="{C3380CC4-5D6E-409C-BE32-E72D297353CC}">
              <c16:uniqueId val="{00000001-514F-4AB1-9C55-9EA14BE0A15B}"/>
            </c:ext>
          </c:extLst>
        </c:ser>
        <c:dLbls>
          <c:showLegendKey val="0"/>
          <c:showVal val="0"/>
          <c:showCatName val="0"/>
          <c:showSerName val="0"/>
          <c:showPercent val="0"/>
          <c:showBubbleSize val="0"/>
        </c:dLbls>
        <c:marker val="1"/>
        <c:smooth val="0"/>
        <c:axId val="35164608"/>
        <c:axId val="60927424"/>
      </c:lineChart>
      <c:dateAx>
        <c:axId val="35164608"/>
        <c:scaling>
          <c:orientation val="minMax"/>
        </c:scaling>
        <c:delete val="1"/>
        <c:axPos val="b"/>
        <c:numFmt formatCode="General" sourceLinked="0"/>
        <c:majorTickMark val="none"/>
        <c:minorTickMark val="none"/>
        <c:tickLblPos val="none"/>
        <c:crossAx val="60927424"/>
        <c:crosses val="autoZero"/>
        <c:auto val="0"/>
        <c:lblOffset val="100"/>
        <c:baseTimeUnit val="years"/>
      </c:dateAx>
      <c:valAx>
        <c:axId val="60927424"/>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5164608"/>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23.57</c:v>
                </c:pt>
                <c:pt idx="1">
                  <c:v>21.42</c:v>
                </c:pt>
                <c:pt idx="2">
                  <c:v>21.52</c:v>
                </c:pt>
                <c:pt idx="3">
                  <c:v>20.46</c:v>
                </c:pt>
                <c:pt idx="4">
                  <c:v>21.05</c:v>
                </c:pt>
              </c:numCache>
            </c:numRef>
          </c:val>
          <c:extLst>
            <c:ext xmlns:c16="http://schemas.microsoft.com/office/drawing/2014/chart" uri="{C3380CC4-5D6E-409C-BE32-E72D297353CC}">
              <c16:uniqueId val="{00000000-4159-4112-A998-CE9B9074BE7E}"/>
            </c:ext>
          </c:extLst>
        </c:ser>
        <c:dLbls>
          <c:showLegendKey val="0"/>
          <c:showVal val="0"/>
          <c:showCatName val="0"/>
          <c:showSerName val="0"/>
          <c:showPercent val="0"/>
          <c:showBubbleSize val="0"/>
        </c:dLbls>
        <c:gapWidth val="150"/>
        <c:axId val="29133257"/>
        <c:axId val="25503326"/>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データ!$BV$6:$BZ$6</c:f>
              <c:numCache>
                <c:formatCode>#,##0.00;"△"#,##0.00;"-"</c:formatCode>
                <c:ptCount val="5"/>
                <c:pt idx="0">
                  <c:v>69.87</c:v>
                </c:pt>
                <c:pt idx="1">
                  <c:v>74.3</c:v>
                </c:pt>
                <c:pt idx="2">
                  <c:v>72.260000000000005</c:v>
                </c:pt>
                <c:pt idx="3">
                  <c:v>71.84</c:v>
                </c:pt>
                <c:pt idx="4">
                  <c:v>73.36</c:v>
                </c:pt>
              </c:numCache>
            </c:numRef>
          </c:val>
          <c:smooth val="0"/>
          <c:extLst>
            <c:ext xmlns:c16="http://schemas.microsoft.com/office/drawing/2014/chart" uri="{C3380CC4-5D6E-409C-BE32-E72D297353CC}">
              <c16:uniqueId val="{00000001-4159-4112-A998-CE9B9074BE7E}"/>
            </c:ext>
          </c:extLst>
        </c:ser>
        <c:dLbls>
          <c:showLegendKey val="0"/>
          <c:showVal val="0"/>
          <c:showCatName val="0"/>
          <c:showSerName val="0"/>
          <c:showPercent val="0"/>
          <c:showBubbleSize val="0"/>
        </c:dLbls>
        <c:marker val="1"/>
        <c:smooth val="0"/>
        <c:axId val="29133257"/>
        <c:axId val="25503326"/>
      </c:lineChart>
      <c:dateAx>
        <c:axId val="29133257"/>
        <c:scaling>
          <c:orientation val="minMax"/>
        </c:scaling>
        <c:delete val="1"/>
        <c:axPos val="b"/>
        <c:numFmt formatCode="General" sourceLinked="0"/>
        <c:majorTickMark val="none"/>
        <c:minorTickMark val="none"/>
        <c:tickLblPos val="none"/>
        <c:crossAx val="25503326"/>
        <c:crosses val="autoZero"/>
        <c:auto val="0"/>
        <c:lblOffset val="100"/>
        <c:baseTimeUnit val="years"/>
      </c:dateAx>
      <c:valAx>
        <c:axId val="25503326"/>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29133257"/>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5"/>
          <c:y val="0.158"/>
          <c:w val="0.86024999999999996"/>
          <c:h val="0.56174999999999997"/>
        </c:manualLayout>
      </c:layout>
      <c:barChart>
        <c:barDir val="col"/>
        <c:grouping val="clustered"/>
        <c:varyColors val="0"/>
        <c:ser>
          <c:idx val="0"/>
          <c:order val="0"/>
          <c:tx>
            <c:v>当該値</c:v>
          </c:tx>
          <c:spPr>
            <a:solidFill>
              <a:srgbClr val="3366FF"/>
            </a:solidFill>
            <a:ln w="6350">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557.92999999999995</c:v>
                </c:pt>
                <c:pt idx="1">
                  <c:v>607.28</c:v>
                </c:pt>
                <c:pt idx="2">
                  <c:v>612.42999999999995</c:v>
                </c:pt>
                <c:pt idx="3">
                  <c:v>629.92999999999995</c:v>
                </c:pt>
                <c:pt idx="4">
                  <c:v>616.91</c:v>
                </c:pt>
              </c:numCache>
            </c:numRef>
          </c:val>
          <c:extLst>
            <c:ext xmlns:c16="http://schemas.microsoft.com/office/drawing/2014/chart" uri="{C3380CC4-5D6E-409C-BE32-E72D297353CC}">
              <c16:uniqueId val="{00000000-4831-44FE-922D-C145CEAD8CFB}"/>
            </c:ext>
          </c:extLst>
        </c:ser>
        <c:dLbls>
          <c:showLegendKey val="0"/>
          <c:showVal val="0"/>
          <c:showCatName val="0"/>
          <c:showSerName val="0"/>
          <c:showPercent val="0"/>
          <c:showBubbleSize val="0"/>
        </c:dLbls>
        <c:gapWidth val="150"/>
        <c:axId val="30903363"/>
        <c:axId val="55595133"/>
      </c:barChart>
      <c:lineChart>
        <c:grouping val="standard"/>
        <c:varyColors val="0"/>
        <c:ser>
          <c:idx val="1"/>
          <c:order val="1"/>
          <c:tx>
            <c:v>平均値</c:v>
          </c:tx>
          <c:spPr>
            <a:ln w="28575" cmpd="sng">
              <a:solidFill>
                <a:srgbClr val="FF5050"/>
              </a:solidFill>
            </a:ln>
          </c:spPr>
          <c:marker>
            <c:symbol val="square"/>
            <c:size val="5"/>
            <c:spPr>
              <a:solidFill>
                <a:srgbClr val="FF5050"/>
              </a:solidFill>
              <a:ln w="6350" cap="flat" cmpd="sng">
                <a:solidFill>
                  <a:srgbClr val="FF5050"/>
                </a:solidFill>
              </a:ln>
            </c:spPr>
          </c:marker>
          <c:val>
            <c:numRef>
              <c:f>データ!$CG$6:$CK$6</c:f>
              <c:numCache>
                <c:formatCode>#,##0.00;"△"#,##0.00;"-"</c:formatCode>
                <c:ptCount val="5"/>
                <c:pt idx="0">
                  <c:v>234.96</c:v>
                </c:pt>
                <c:pt idx="1">
                  <c:v>221.81</c:v>
                </c:pt>
                <c:pt idx="2">
                  <c:v>230.02</c:v>
                </c:pt>
                <c:pt idx="3">
                  <c:v>228.47</c:v>
                </c:pt>
                <c:pt idx="4">
                  <c:v>224.88</c:v>
                </c:pt>
              </c:numCache>
            </c:numRef>
          </c:val>
          <c:smooth val="0"/>
          <c:extLst>
            <c:ext xmlns:c16="http://schemas.microsoft.com/office/drawing/2014/chart" uri="{C3380CC4-5D6E-409C-BE32-E72D297353CC}">
              <c16:uniqueId val="{00000001-4831-44FE-922D-C145CEAD8CFB}"/>
            </c:ext>
          </c:extLst>
        </c:ser>
        <c:dLbls>
          <c:showLegendKey val="0"/>
          <c:showVal val="0"/>
          <c:showCatName val="0"/>
          <c:showSerName val="0"/>
          <c:showPercent val="0"/>
          <c:showBubbleSize val="0"/>
        </c:dLbls>
        <c:marker val="1"/>
        <c:smooth val="0"/>
        <c:axId val="30903363"/>
        <c:axId val="55595133"/>
      </c:lineChart>
      <c:dateAx>
        <c:axId val="30903363"/>
        <c:scaling>
          <c:orientation val="minMax"/>
        </c:scaling>
        <c:delete val="1"/>
        <c:axPos val="b"/>
        <c:numFmt formatCode="General" sourceLinked="0"/>
        <c:majorTickMark val="none"/>
        <c:minorTickMark val="none"/>
        <c:tickLblPos val="none"/>
        <c:crossAx val="55595133"/>
        <c:crosses val="autoZero"/>
        <c:auto val="0"/>
        <c:lblOffset val="100"/>
        <c:baseTimeUnit val="years"/>
      </c:dateAx>
      <c:valAx>
        <c:axId val="55595133"/>
        <c:scaling>
          <c:orientation val="minMax"/>
        </c:scaling>
        <c:delete val="0"/>
        <c:axPos val="l"/>
        <c:majorGridlines>
          <c:spPr>
            <a:ln w="6350" cap="flat" cmpd="sng">
              <a:solidFill>
                <a:srgbClr val="A6A6A6"/>
              </a:solidFill>
            </a:ln>
          </c:spPr>
        </c:majorGridlines>
        <c:numFmt formatCode="#,##0.00;&quot;△&quot;#,##0.00" sourceLinked="0"/>
        <c:majorTickMark val="none"/>
        <c:minorTickMark val="none"/>
        <c:tickLblPos val="nextTo"/>
        <c:spPr>
          <a:noFill/>
          <a:ln w="6350">
            <a:noFill/>
          </a:ln>
        </c:spPr>
        <c:crossAx val="30903363"/>
        <c:crosses val="autoZero"/>
        <c:crossBetween val="between"/>
      </c:valAx>
      <c:dTable>
        <c:showHorzBorder val="1"/>
        <c:showVertBorder val="1"/>
        <c:showOutline val="1"/>
        <c:showKeys val="0"/>
        <c:spPr>
          <a:ln w="6350" cap="flat" cmpd="sng">
            <a:solidFill>
              <a:srgbClr val="A6A6A6"/>
            </a:solidFill>
          </a:ln>
        </c:spPr>
      </c:dTable>
      <c:spPr>
        <a:noFill/>
        <a:ln w="6350" cap="flat" cmpd="sng">
          <a:solidFill>
            <a:srgbClr val="A6A6A6"/>
          </a:solidFill>
        </a:ln>
      </c:spPr>
    </c:plotArea>
    <c:plotVisOnly val="1"/>
    <c:dispBlanksAs val="span"/>
    <c:showDLblsOverMax val="0"/>
  </c:chart>
  <c:spPr>
    <a:noFill/>
    <a:ln w="6350" cap="flat" cmpd="sng">
      <a:solidFill>
        <a:srgbClr val="A6A6A6"/>
      </a:solidFill>
    </a:ln>
  </c:spPr>
  <c:txPr>
    <a:bodyPr rot="0" vert="horz"/>
    <a:lstStyle/>
    <a:p>
      <a:pPr>
        <a:defRPr lang="en-US" sz="800" u="none" baseline="0">
          <a:solidFill>
            <a:schemeClr val="tx1"/>
          </a:solidFill>
          <a:latin typeface="ＭＳ ゴシック"/>
          <a:ea typeface="ＭＳ ゴシック"/>
          <a:cs typeface="ＭＳ ゴシック"/>
        </a:defRPr>
      </a:pPr>
      <a:endParaRPr lang="ja-JP"/>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①収益的収支比率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②累積欠損金比率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③流動比率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④企業債残高対事業規模比率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⑤経費回収率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⑥汚水処理原価</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円</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⑦施設利用率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⑧水洗化率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①有形固定資産減価償却率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②管渠老朽化率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anchor="ctr">
          <a:noAutofit/>
        </a:bodyPr>
        <a:lstStyle/>
        <a:p>
          <a:pPr algn="ctr"/>
          <a:r>
            <a:rPr lang="ja-JP" altLang="en-US" sz="1100" b="1">
              <a:latin typeface="ＭＳ ゴシック" pitchFamily="49" charset="-128"/>
              <a:ea typeface="ＭＳ ゴシック" pitchFamily="49" charset="-128"/>
            </a:rPr>
            <a:t>③管渠改善率</a:t>
          </a:r>
          <a:r>
            <a:rPr lang="en-US" altLang="ja-JP" sz="1100" b="1">
              <a:latin typeface="ＭＳ ゴシック" pitchFamily="49" charset="-128"/>
              <a:ea typeface="ＭＳ ゴシック" pitchFamily="49" charset="-128"/>
            </a:rPr>
            <a:t>(</a:t>
          </a:r>
          <a:r>
            <a:rPr lang="ja-JP" altLang="en-US" sz="1100" b="1">
              <a:latin typeface="ＭＳ ゴシック" pitchFamily="49" charset="-128"/>
              <a:ea typeface="ＭＳ ゴシック" pitchFamily="49" charset="-128"/>
            </a:rPr>
            <a:t>％</a:t>
          </a:r>
          <a:r>
            <a:rPr lang="en-US" altLang="ja-JP" sz="1100" b="1">
              <a:latin typeface="ＭＳ ゴシック" pitchFamily="49" charset="-128"/>
              <a:ea typeface="ＭＳ ゴシック" pitchFamily="49" charset="-128"/>
            </a:rPr>
            <a:t>)</a:t>
          </a:r>
          <a:endParaRPr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2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CAEFB7AA-2709-4217-8A12-3334330C02CF}"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5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2FC77188-2B55-460B-A385-0B3E102F1BBE}"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677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D154E522-20A0-4916-9857-9975ADFEFA4D}"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025" y="29622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23048DD0-9C01-4AA5-8677-A4178A2BFBD8}"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【1,260.21】</a:t>
          </a:fld>
          <a:endParaRPr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0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9DD46920-BAB4-4C63-95AD-2EB36331D622}"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【84.75】</a:t>
          </a:fld>
          <a:endParaRPr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67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240D8DA4-BF0D-4F15-9FD4-DE6099837161}"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【42.90】</a:t>
          </a:fld>
          <a:endParaRPr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52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E00FF60B-26EC-4CE9-9BCE-24EC8AB00948}"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【215.41】</a:t>
          </a:fld>
          <a:endParaRPr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275" y="67341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5419FCB8-FFB9-4975-B955-D94511972AD2}"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【75.29】</a:t>
          </a:fld>
          <a:endParaRPr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CB327376-64F7-4CA3-BCBC-1C57DEF12849}"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60132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680C0F48-C2F6-4618-A66C-9A6F65A184DD}" type="TxLink">
            <a:rPr lang="en-US" altLang="en-US" sz="900" b="0" i="0" u="none">
              <a:solidFill>
                <a:srgbClr val="000000"/>
              </a:solidFill>
              <a:latin typeface="ＭＳ ゴシック" pitchFamily="49" charset="-128"/>
              <a:ea typeface="ＭＳ ゴシック" pitchFamily="49" charset="-128"/>
            </a:rPr>
            <a:pPr algn="r"/>
            <a:t> </a:t>
          </a:fld>
          <a:endParaRPr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275" y="10848975"/>
          <a:ext cx="762000" cy="2381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none" anchor="b">
          <a:noAutofit/>
        </a:bodyPr>
        <a:lstStyle/>
        <a:p>
          <a:pPr algn="r"/>
          <a:fld id="{DD2A4B55-763C-4F8B-B882-A9BB04F3BCF9}" type="TxLink">
            <a:rPr lang="en-US" altLang="en-US" sz="900" b="0" i="0" u="none">
              <a:solidFill>
                <a:srgbClr val="000000"/>
              </a:solidFill>
              <a:latin typeface="ＭＳ ゴシック" panose="020B0609070205080204" pitchFamily="49" charset="-128"/>
              <a:ea typeface="ＭＳ ゴシック" panose="020B0609070205080204" pitchFamily="49" charset="-128"/>
            </a:rPr>
            <a:pPr algn="r"/>
            <a:t>【0.30】</a:t>
          </a:fld>
          <a:endParaRPr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bg1">
            <a:alpha val="70000"/>
          </a:schemeClr>
        </a:solidFill>
        <a:ln w="9525" cmpd="sng">
          <a:solidFill>
            <a:schemeClr val="bg1">
              <a:lumMod val="65000"/>
            </a:schemeClr>
          </a:solidFill>
        </a:ln>
      </xdr:spPr>
      <xdr:style>
        <a:lnRef idx="0">
          <a:srgbClr val="000000"/>
        </a:lnRef>
        <a:fillRef idx="0">
          <a:srgbClr val="000000"/>
        </a:fillRef>
        <a:effectRef idx="0">
          <a:srgbClr val="000000"/>
        </a:effectRef>
        <a:fontRef idx="minor">
          <a:schemeClr val="tx1"/>
        </a:fontRef>
      </xdr:style>
      <xdr:txBody>
        <a:bodyPr vertOverflow="clip" wrap="square" anchor="ctr"/>
        <a:lstStyle/>
        <a:p>
          <a:pPr marL="0" marR="0" lvl="0" indent="0" algn="ctr" defTabSz="914400" eaLnBrk="1" fontAlgn="auto" latinLnBrk="0" hangingPunct="1">
            <a:lnSpc>
              <a:spcPct val="100000"/>
            </a:lnSpc>
            <a:spcBef>
              <a:spcPts val="0"/>
            </a:spcBef>
            <a:spcAft>
              <a:spcPts val="0"/>
            </a:spcAft>
            <a:buClrTx/>
            <a:buSzTx/>
            <a:buFontTx/>
            <a:buNone/>
          </a:pPr>
          <a:r>
            <a:rPr lang="ja-JP" altLang="en-US" sz="1600" b="1" i="0" u="none" kern="0" spc="0" baseline="0">
              <a:ln>
                <a:noFill/>
              </a:ln>
              <a:solidFill>
                <a:srgbClr val="000000"/>
              </a:solidFill>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customHeight="1"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
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
データ!H6</f>
        <v>
東京都　奥多摩町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
1</v>
      </c>
      <c r="C7" s="65"/>
      <c r="D7" s="65"/>
      <c r="E7" s="65"/>
      <c r="F7" s="65"/>
      <c r="G7" s="65"/>
      <c r="H7" s="65"/>
      <c r="I7" s="65" t="s">
        <v>
2</v>
      </c>
      <c r="J7" s="65"/>
      <c r="K7" s="65"/>
      <c r="L7" s="65"/>
      <c r="M7" s="65"/>
      <c r="N7" s="65"/>
      <c r="O7" s="65"/>
      <c r="P7" s="65" t="s">
        <v>
3</v>
      </c>
      <c r="Q7" s="65"/>
      <c r="R7" s="65"/>
      <c r="S7" s="65"/>
      <c r="T7" s="65"/>
      <c r="U7" s="65"/>
      <c r="V7" s="65"/>
      <c r="W7" s="65" t="s">
        <v>
4</v>
      </c>
      <c r="X7" s="65"/>
      <c r="Y7" s="65"/>
      <c r="Z7" s="65"/>
      <c r="AA7" s="65"/>
      <c r="AB7" s="65"/>
      <c r="AC7" s="65"/>
      <c r="AD7" s="65" t="s">
        <v>
5</v>
      </c>
      <c r="AE7" s="65"/>
      <c r="AF7" s="65"/>
      <c r="AG7" s="65"/>
      <c r="AH7" s="65"/>
      <c r="AI7" s="65"/>
      <c r="AJ7" s="65"/>
      <c r="AK7" s="3"/>
      <c r="AL7" s="65" t="s">
        <v>
6</v>
      </c>
      <c r="AM7" s="65"/>
      <c r="AN7" s="65"/>
      <c r="AO7" s="65"/>
      <c r="AP7" s="65"/>
      <c r="AQ7" s="65"/>
      <c r="AR7" s="65"/>
      <c r="AS7" s="65"/>
      <c r="AT7" s="65" t="s">
        <v>
7</v>
      </c>
      <c r="AU7" s="65"/>
      <c r="AV7" s="65"/>
      <c r="AW7" s="65"/>
      <c r="AX7" s="65"/>
      <c r="AY7" s="65"/>
      <c r="AZ7" s="65"/>
      <c r="BA7" s="65"/>
      <c r="BB7" s="65" t="s">
        <v>
8</v>
      </c>
      <c r="BC7" s="65"/>
      <c r="BD7" s="65"/>
      <c r="BE7" s="65"/>
      <c r="BF7" s="65"/>
      <c r="BG7" s="65"/>
      <c r="BH7" s="65"/>
      <c r="BI7" s="65"/>
      <c r="BJ7" s="3"/>
      <c r="BK7" s="3"/>
      <c r="BL7" s="4" t="s">
        <v>
9</v>
      </c>
      <c r="BM7" s="5"/>
      <c r="BN7" s="5"/>
      <c r="BO7" s="5"/>
      <c r="BP7" s="5"/>
      <c r="BQ7" s="5"/>
      <c r="BR7" s="5"/>
      <c r="BS7" s="5"/>
      <c r="BT7" s="5"/>
      <c r="BU7" s="5"/>
      <c r="BV7" s="5"/>
      <c r="BW7" s="5"/>
      <c r="BX7" s="5"/>
      <c r="BY7" s="6"/>
    </row>
    <row r="8" spans="1:78" ht="18.75" customHeight="1" x14ac:dyDescent="0.15">
      <c r="A8" s="2"/>
      <c r="B8" s="72" t="str">
        <f>
データ!I6</f>
        <v>
法非適用</v>
      </c>
      <c r="C8" s="72"/>
      <c r="D8" s="72"/>
      <c r="E8" s="72"/>
      <c r="F8" s="72"/>
      <c r="G8" s="72"/>
      <c r="H8" s="72"/>
      <c r="I8" s="72" t="str">
        <f>
データ!J6</f>
        <v>
下水道事業</v>
      </c>
      <c r="J8" s="72"/>
      <c r="K8" s="72"/>
      <c r="L8" s="72"/>
      <c r="M8" s="72"/>
      <c r="N8" s="72"/>
      <c r="O8" s="72"/>
      <c r="P8" s="72" t="str">
        <f>
データ!K6</f>
        <v>
特定環境保全公共下水道</v>
      </c>
      <c r="Q8" s="72"/>
      <c r="R8" s="72"/>
      <c r="S8" s="72"/>
      <c r="T8" s="72"/>
      <c r="U8" s="72"/>
      <c r="V8" s="72"/>
      <c r="W8" s="72" t="str">
        <f>
データ!L6</f>
        <v>
D2</v>
      </c>
      <c r="X8" s="72"/>
      <c r="Y8" s="72"/>
      <c r="Z8" s="72"/>
      <c r="AA8" s="72"/>
      <c r="AB8" s="72"/>
      <c r="AC8" s="72"/>
      <c r="AD8" s="73" t="str">
        <f>
データ!$M$6</f>
        <v>
非設置</v>
      </c>
      <c r="AE8" s="73"/>
      <c r="AF8" s="73"/>
      <c r="AG8" s="73"/>
      <c r="AH8" s="73"/>
      <c r="AI8" s="73"/>
      <c r="AJ8" s="73"/>
      <c r="AK8" s="3"/>
      <c r="AL8" s="69">
        <f>
データ!S6</f>
        <v>
4991</v>
      </c>
      <c r="AM8" s="69"/>
      <c r="AN8" s="69"/>
      <c r="AO8" s="69"/>
      <c r="AP8" s="69"/>
      <c r="AQ8" s="69"/>
      <c r="AR8" s="69"/>
      <c r="AS8" s="69"/>
      <c r="AT8" s="68">
        <f>
データ!T6</f>
        <v>
225.53</v>
      </c>
      <c r="AU8" s="68"/>
      <c r="AV8" s="68"/>
      <c r="AW8" s="68"/>
      <c r="AX8" s="68"/>
      <c r="AY8" s="68"/>
      <c r="AZ8" s="68"/>
      <c r="BA8" s="68"/>
      <c r="BB8" s="68">
        <f>
データ!U6</f>
        <v>
22.13</v>
      </c>
      <c r="BC8" s="68"/>
      <c r="BD8" s="68"/>
      <c r="BE8" s="68"/>
      <c r="BF8" s="68"/>
      <c r="BG8" s="68"/>
      <c r="BH8" s="68"/>
      <c r="BI8" s="68"/>
      <c r="BJ8" s="3"/>
      <c r="BK8" s="3"/>
      <c r="BL8" s="70" t="s">
        <v>
10</v>
      </c>
      <c r="BM8" s="71"/>
      <c r="BN8" s="7" t="s">
        <v>
11</v>
      </c>
      <c r="BO8" s="8"/>
      <c r="BP8" s="8"/>
      <c r="BQ8" s="8"/>
      <c r="BR8" s="8"/>
      <c r="BS8" s="8"/>
      <c r="BT8" s="8"/>
      <c r="BU8" s="8"/>
      <c r="BV8" s="8"/>
      <c r="BW8" s="8"/>
      <c r="BX8" s="8"/>
      <c r="BY8" s="9"/>
    </row>
    <row r="9" spans="1:78" ht="18.75" customHeight="1" x14ac:dyDescent="0.15">
      <c r="A9" s="2"/>
      <c r="B9" s="65" t="s">
        <v>
12</v>
      </c>
      <c r="C9" s="65"/>
      <c r="D9" s="65"/>
      <c r="E9" s="65"/>
      <c r="F9" s="65"/>
      <c r="G9" s="65"/>
      <c r="H9" s="65"/>
      <c r="I9" s="65" t="s">
        <v>
13</v>
      </c>
      <c r="J9" s="65"/>
      <c r="K9" s="65"/>
      <c r="L9" s="65"/>
      <c r="M9" s="65"/>
      <c r="N9" s="65"/>
      <c r="O9" s="65"/>
      <c r="P9" s="65" t="s">
        <v>
14</v>
      </c>
      <c r="Q9" s="65"/>
      <c r="R9" s="65"/>
      <c r="S9" s="65"/>
      <c r="T9" s="65"/>
      <c r="U9" s="65"/>
      <c r="V9" s="65"/>
      <c r="W9" s="65" t="s">
        <v>
15</v>
      </c>
      <c r="X9" s="65"/>
      <c r="Y9" s="65"/>
      <c r="Z9" s="65"/>
      <c r="AA9" s="65"/>
      <c r="AB9" s="65"/>
      <c r="AC9" s="65"/>
      <c r="AD9" s="65" t="s">
        <v>
16</v>
      </c>
      <c r="AE9" s="65"/>
      <c r="AF9" s="65"/>
      <c r="AG9" s="65"/>
      <c r="AH9" s="65"/>
      <c r="AI9" s="65"/>
      <c r="AJ9" s="65"/>
      <c r="AK9" s="3"/>
      <c r="AL9" s="65" t="s">
        <v>
17</v>
      </c>
      <c r="AM9" s="65"/>
      <c r="AN9" s="65"/>
      <c r="AO9" s="65"/>
      <c r="AP9" s="65"/>
      <c r="AQ9" s="65"/>
      <c r="AR9" s="65"/>
      <c r="AS9" s="65"/>
      <c r="AT9" s="65" t="s">
        <v>
18</v>
      </c>
      <c r="AU9" s="65"/>
      <c r="AV9" s="65"/>
      <c r="AW9" s="65"/>
      <c r="AX9" s="65"/>
      <c r="AY9" s="65"/>
      <c r="AZ9" s="65"/>
      <c r="BA9" s="65"/>
      <c r="BB9" s="65" t="s">
        <v>
19</v>
      </c>
      <c r="BC9" s="65"/>
      <c r="BD9" s="65"/>
      <c r="BE9" s="65"/>
      <c r="BF9" s="65"/>
      <c r="BG9" s="65"/>
      <c r="BH9" s="65"/>
      <c r="BI9" s="65"/>
      <c r="BJ9" s="3"/>
      <c r="BK9" s="3"/>
      <c r="BL9" s="66" t="s">
        <v>
20</v>
      </c>
      <c r="BM9" s="67"/>
      <c r="BN9" s="10" t="s">
        <v>
21</v>
      </c>
      <c r="BO9" s="11"/>
      <c r="BP9" s="11"/>
      <c r="BQ9" s="11"/>
      <c r="BR9" s="11"/>
      <c r="BS9" s="11"/>
      <c r="BT9" s="11"/>
      <c r="BU9" s="11"/>
      <c r="BV9" s="11"/>
      <c r="BW9" s="11"/>
      <c r="BX9" s="11"/>
      <c r="BY9" s="12"/>
    </row>
    <row r="10" spans="1:78" ht="18.75" customHeight="1" x14ac:dyDescent="0.15">
      <c r="A10" s="2"/>
      <c r="B10" s="68" t="str">
        <f>
データ!N6</f>
        <v>
-</v>
      </c>
      <c r="C10" s="68"/>
      <c r="D10" s="68"/>
      <c r="E10" s="68"/>
      <c r="F10" s="68"/>
      <c r="G10" s="68"/>
      <c r="H10" s="68"/>
      <c r="I10" s="68" t="str">
        <f>
データ!O6</f>
        <v>
該当数値なし</v>
      </c>
      <c r="J10" s="68"/>
      <c r="K10" s="68"/>
      <c r="L10" s="68"/>
      <c r="M10" s="68"/>
      <c r="N10" s="68"/>
      <c r="O10" s="68"/>
      <c r="P10" s="68">
        <f>
データ!P6</f>
        <v>
91.53</v>
      </c>
      <c r="Q10" s="68"/>
      <c r="R10" s="68"/>
      <c r="S10" s="68"/>
      <c r="T10" s="68"/>
      <c r="U10" s="68"/>
      <c r="V10" s="68"/>
      <c r="W10" s="68">
        <f>
データ!Q6</f>
        <v>
96.1</v>
      </c>
      <c r="X10" s="68"/>
      <c r="Y10" s="68"/>
      <c r="Z10" s="68"/>
      <c r="AA10" s="68"/>
      <c r="AB10" s="68"/>
      <c r="AC10" s="68"/>
      <c r="AD10" s="69">
        <f>
データ!R6</f>
        <v>
2068</v>
      </c>
      <c r="AE10" s="69"/>
      <c r="AF10" s="69"/>
      <c r="AG10" s="69"/>
      <c r="AH10" s="69"/>
      <c r="AI10" s="69"/>
      <c r="AJ10" s="69"/>
      <c r="AK10" s="2"/>
      <c r="AL10" s="69">
        <f>
データ!V6</f>
        <v>
4530</v>
      </c>
      <c r="AM10" s="69"/>
      <c r="AN10" s="69"/>
      <c r="AO10" s="69"/>
      <c r="AP10" s="69"/>
      <c r="AQ10" s="69"/>
      <c r="AR10" s="69"/>
      <c r="AS10" s="69"/>
      <c r="AT10" s="68">
        <f>
データ!W6</f>
        <v>
1.99</v>
      </c>
      <c r="AU10" s="68"/>
      <c r="AV10" s="68"/>
      <c r="AW10" s="68"/>
      <c r="AX10" s="68"/>
      <c r="AY10" s="68"/>
      <c r="AZ10" s="68"/>
      <c r="BA10" s="68"/>
      <c r="BB10" s="68">
        <f>
データ!X6</f>
        <v>
2276.38</v>
      </c>
      <c r="BC10" s="68"/>
      <c r="BD10" s="68"/>
      <c r="BE10" s="68"/>
      <c r="BF10" s="68"/>
      <c r="BG10" s="68"/>
      <c r="BH10" s="68"/>
      <c r="BI10" s="68"/>
      <c r="BJ10" s="2"/>
      <c r="BK10" s="2"/>
      <c r="BL10" s="58" t="s">
        <v>
22</v>
      </c>
      <c r="BM10" s="59"/>
      <c r="BN10" s="13" t="s">
        <v>
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
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
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
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
112</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
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
111</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
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
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4" t="s">
        <v>
113</v>
      </c>
      <c r="BM66" s="85"/>
      <c r="BN66" s="85"/>
      <c r="BO66" s="85"/>
      <c r="BP66" s="85"/>
      <c r="BQ66" s="85"/>
      <c r="BR66" s="85"/>
      <c r="BS66" s="85"/>
      <c r="BT66" s="85"/>
      <c r="BU66" s="85"/>
      <c r="BV66" s="85"/>
      <c r="BW66" s="85"/>
      <c r="BX66" s="85"/>
      <c r="BY66" s="85"/>
      <c r="BZ66" s="8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4"/>
      <c r="BM67" s="85"/>
      <c r="BN67" s="85"/>
      <c r="BO67" s="85"/>
      <c r="BP67" s="85"/>
      <c r="BQ67" s="85"/>
      <c r="BR67" s="85"/>
      <c r="BS67" s="85"/>
      <c r="BT67" s="85"/>
      <c r="BU67" s="85"/>
      <c r="BV67" s="85"/>
      <c r="BW67" s="85"/>
      <c r="BX67" s="85"/>
      <c r="BY67" s="85"/>
      <c r="BZ67" s="8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4"/>
      <c r="BM68" s="85"/>
      <c r="BN68" s="85"/>
      <c r="BO68" s="85"/>
      <c r="BP68" s="85"/>
      <c r="BQ68" s="85"/>
      <c r="BR68" s="85"/>
      <c r="BS68" s="85"/>
      <c r="BT68" s="85"/>
      <c r="BU68" s="85"/>
      <c r="BV68" s="85"/>
      <c r="BW68" s="85"/>
      <c r="BX68" s="85"/>
      <c r="BY68" s="85"/>
      <c r="BZ68" s="8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4"/>
      <c r="BM69" s="85"/>
      <c r="BN69" s="85"/>
      <c r="BO69" s="85"/>
      <c r="BP69" s="85"/>
      <c r="BQ69" s="85"/>
      <c r="BR69" s="85"/>
      <c r="BS69" s="85"/>
      <c r="BT69" s="85"/>
      <c r="BU69" s="85"/>
      <c r="BV69" s="85"/>
      <c r="BW69" s="85"/>
      <c r="BX69" s="85"/>
      <c r="BY69" s="85"/>
      <c r="BZ69" s="8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4"/>
      <c r="BM70" s="85"/>
      <c r="BN70" s="85"/>
      <c r="BO70" s="85"/>
      <c r="BP70" s="85"/>
      <c r="BQ70" s="85"/>
      <c r="BR70" s="85"/>
      <c r="BS70" s="85"/>
      <c r="BT70" s="85"/>
      <c r="BU70" s="85"/>
      <c r="BV70" s="85"/>
      <c r="BW70" s="85"/>
      <c r="BX70" s="85"/>
      <c r="BY70" s="85"/>
      <c r="BZ70" s="8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4"/>
      <c r="BM71" s="85"/>
      <c r="BN71" s="85"/>
      <c r="BO71" s="85"/>
      <c r="BP71" s="85"/>
      <c r="BQ71" s="85"/>
      <c r="BR71" s="85"/>
      <c r="BS71" s="85"/>
      <c r="BT71" s="85"/>
      <c r="BU71" s="85"/>
      <c r="BV71" s="85"/>
      <c r="BW71" s="85"/>
      <c r="BX71" s="85"/>
      <c r="BY71" s="85"/>
      <c r="BZ71" s="8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4"/>
      <c r="BM72" s="85"/>
      <c r="BN72" s="85"/>
      <c r="BO72" s="85"/>
      <c r="BP72" s="85"/>
      <c r="BQ72" s="85"/>
      <c r="BR72" s="85"/>
      <c r="BS72" s="85"/>
      <c r="BT72" s="85"/>
      <c r="BU72" s="85"/>
      <c r="BV72" s="85"/>
      <c r="BW72" s="85"/>
      <c r="BX72" s="85"/>
      <c r="BY72" s="85"/>
      <c r="BZ72" s="8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4"/>
      <c r="BM73" s="85"/>
      <c r="BN73" s="85"/>
      <c r="BO73" s="85"/>
      <c r="BP73" s="85"/>
      <c r="BQ73" s="85"/>
      <c r="BR73" s="85"/>
      <c r="BS73" s="85"/>
      <c r="BT73" s="85"/>
      <c r="BU73" s="85"/>
      <c r="BV73" s="85"/>
      <c r="BW73" s="85"/>
      <c r="BX73" s="85"/>
      <c r="BY73" s="85"/>
      <c r="BZ73" s="8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4"/>
      <c r="BM74" s="85"/>
      <c r="BN74" s="85"/>
      <c r="BO74" s="85"/>
      <c r="BP74" s="85"/>
      <c r="BQ74" s="85"/>
      <c r="BR74" s="85"/>
      <c r="BS74" s="85"/>
      <c r="BT74" s="85"/>
      <c r="BU74" s="85"/>
      <c r="BV74" s="85"/>
      <c r="BW74" s="85"/>
      <c r="BX74" s="85"/>
      <c r="BY74" s="85"/>
      <c r="BZ74" s="8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4"/>
      <c r="BM75" s="85"/>
      <c r="BN75" s="85"/>
      <c r="BO75" s="85"/>
      <c r="BP75" s="85"/>
      <c r="BQ75" s="85"/>
      <c r="BR75" s="85"/>
      <c r="BS75" s="85"/>
      <c r="BT75" s="85"/>
      <c r="BU75" s="85"/>
      <c r="BV75" s="85"/>
      <c r="BW75" s="85"/>
      <c r="BX75" s="85"/>
      <c r="BY75" s="85"/>
      <c r="BZ75" s="8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4"/>
      <c r="BM76" s="85"/>
      <c r="BN76" s="85"/>
      <c r="BO76" s="85"/>
      <c r="BP76" s="85"/>
      <c r="BQ76" s="85"/>
      <c r="BR76" s="85"/>
      <c r="BS76" s="85"/>
      <c r="BT76" s="85"/>
      <c r="BU76" s="85"/>
      <c r="BV76" s="85"/>
      <c r="BW76" s="85"/>
      <c r="BX76" s="85"/>
      <c r="BY76" s="85"/>
      <c r="BZ76" s="8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4"/>
      <c r="BM77" s="85"/>
      <c r="BN77" s="85"/>
      <c r="BO77" s="85"/>
      <c r="BP77" s="85"/>
      <c r="BQ77" s="85"/>
      <c r="BR77" s="85"/>
      <c r="BS77" s="85"/>
      <c r="BT77" s="85"/>
      <c r="BU77" s="85"/>
      <c r="BV77" s="85"/>
      <c r="BW77" s="85"/>
      <c r="BX77" s="85"/>
      <c r="BY77" s="85"/>
      <c r="BZ77" s="8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4"/>
      <c r="BM78" s="85"/>
      <c r="BN78" s="85"/>
      <c r="BO78" s="85"/>
      <c r="BP78" s="85"/>
      <c r="BQ78" s="85"/>
      <c r="BR78" s="85"/>
      <c r="BS78" s="85"/>
      <c r="BT78" s="85"/>
      <c r="BU78" s="85"/>
      <c r="BV78" s="85"/>
      <c r="BW78" s="85"/>
      <c r="BX78" s="85"/>
      <c r="BY78" s="85"/>
      <c r="BZ78" s="8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84"/>
      <c r="BM79" s="85"/>
      <c r="BN79" s="85"/>
      <c r="BO79" s="85"/>
      <c r="BP79" s="85"/>
      <c r="BQ79" s="85"/>
      <c r="BR79" s="85"/>
      <c r="BS79" s="85"/>
      <c r="BT79" s="85"/>
      <c r="BU79" s="85"/>
      <c r="BV79" s="85"/>
      <c r="BW79" s="85"/>
      <c r="BX79" s="85"/>
      <c r="BY79" s="85"/>
      <c r="BZ79" s="8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84"/>
      <c r="BM80" s="85"/>
      <c r="BN80" s="85"/>
      <c r="BO80" s="85"/>
      <c r="BP80" s="85"/>
      <c r="BQ80" s="85"/>
      <c r="BR80" s="85"/>
      <c r="BS80" s="85"/>
      <c r="BT80" s="85"/>
      <c r="BU80" s="85"/>
      <c r="BV80" s="85"/>
      <c r="BW80" s="85"/>
      <c r="BX80" s="85"/>
      <c r="BY80" s="85"/>
      <c r="BZ80" s="8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84"/>
      <c r="BM81" s="85"/>
      <c r="BN81" s="85"/>
      <c r="BO81" s="85"/>
      <c r="BP81" s="85"/>
      <c r="BQ81" s="85"/>
      <c r="BR81" s="85"/>
      <c r="BS81" s="85"/>
      <c r="BT81" s="85"/>
      <c r="BU81" s="85"/>
      <c r="BV81" s="85"/>
      <c r="BW81" s="85"/>
      <c r="BX81" s="85"/>
      <c r="BY81" s="85"/>
      <c r="BZ81" s="8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x14ac:dyDescent="0.15">
      <c r="C83" s="2" t="s">
        <v>
30</v>
      </c>
    </row>
    <row r="84" spans="1:78" x14ac:dyDescent="0.15">
      <c r="C84" s="2"/>
    </row>
    <row r="85" spans="1:78" hidden="1" x14ac:dyDescent="0.15">
      <c r="B85" s="26" t="s">
        <v>
31</v>
      </c>
      <c r="C85" s="26"/>
      <c r="D85" s="26"/>
      <c r="E85" s="26" t="s">
        <v>
32</v>
      </c>
      <c r="F85" s="26" t="s">
        <v>
33</v>
      </c>
      <c r="G85" s="26" t="s">
        <v>
34</v>
      </c>
      <c r="H85" s="26" t="s">
        <v>
35</v>
      </c>
      <c r="I85" s="26" t="s">
        <v>
36</v>
      </c>
      <c r="J85" s="26" t="s">
        <v>
37</v>
      </c>
      <c r="K85" s="26" t="s">
        <v>
38</v>
      </c>
      <c r="L85" s="26" t="s">
        <v>
39</v>
      </c>
      <c r="M85" s="26" t="s">
        <v>
40</v>
      </c>
      <c r="N85" s="26" t="s">
        <v>
41</v>
      </c>
      <c r="O85" s="26" t="s">
        <v>
42</v>
      </c>
    </row>
    <row r="86" spans="1:78" hidden="1" x14ac:dyDescent="0.15">
      <c r="B86" s="26"/>
      <c r="C86" s="26"/>
      <c r="D86" s="26"/>
      <c r="E86" s="26" t="str">
        <f>
データ!AI6</f>
        <v/>
      </c>
      <c r="F86" s="26" t="s">
        <v>
43</v>
      </c>
      <c r="G86" s="26" t="s">
        <v>
43</v>
      </c>
      <c r="H86" s="26" t="str">
        <f>
データ!BP6</f>
        <v>
【1,260.21】</v>
      </c>
      <c r="I86" s="26" t="str">
        <f>
データ!CA6</f>
        <v>
【75.29】</v>
      </c>
      <c r="J86" s="26" t="str">
        <f>
データ!CL6</f>
        <v>
【215.41】</v>
      </c>
      <c r="K86" s="26" t="str">
        <f>
データ!CW6</f>
        <v>
【42.90】</v>
      </c>
      <c r="L86" s="26" t="str">
        <f>
データ!DH6</f>
        <v>
【84.75】</v>
      </c>
      <c r="M86" s="26" t="s">
        <v>
43</v>
      </c>
      <c r="N86" s="26" t="s">
        <v>
43</v>
      </c>
      <c r="O86" s="26" t="str">
        <f>
データ!EO6</f>
        <v>
【0.30】</v>
      </c>
    </row>
  </sheetData>
  <sheetProtection algorithmName="SHA-512" hashValue="RBZjPd92gGvKBcHqHXPhw5+OEdameMK8vkFvvsvR8M3jgOp3YlzK808Ot6cVUJxh7U0tfXtoGOSi1qYDYG2wKw==" saltValue="a9TH3l57pMc83YxbApq1B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 right="0.196850393700787" top="0.196850393700787" bottom="0.196850393700787" header="0.196850393700787" footer="0.196850393700787"/>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3"/>
  <sheetViews>
    <sheetView showGridLines="0" workbookViewId="0"/>
  </sheetViews>
  <sheetFormatPr defaultRowHeight="13.5" customHeight="1" x14ac:dyDescent="0.15"/>
  <cols>
    <col min="2" max="144" width="11.875" customWidth="1"/>
  </cols>
  <sheetData>
    <row r="1" spans="1:145" ht="13.5" customHeight="1" x14ac:dyDescent="0.15">
      <c r="A1" t="s">
        <v>
44</v>
      </c>
      <c r="Y1" s="27">
        <v>
1</v>
      </c>
      <c r="Z1" s="27">
        <v>
1</v>
      </c>
      <c r="AA1" s="27">
        <v>
1</v>
      </c>
      <c r="AB1" s="27">
        <v>
1</v>
      </c>
      <c r="AC1" s="27">
        <v>
1</v>
      </c>
      <c r="AD1" s="27">
        <v>
1</v>
      </c>
      <c r="AE1" s="27">
        <v>
1</v>
      </c>
      <c r="AF1" s="27">
        <v>
1</v>
      </c>
      <c r="AG1" s="27">
        <v>
1</v>
      </c>
      <c r="AH1" s="27">
        <v>
1</v>
      </c>
      <c r="AI1" s="27"/>
      <c r="AJ1" s="27">
        <v>
1</v>
      </c>
      <c r="AK1" s="27">
        <v>
1</v>
      </c>
      <c r="AL1" s="27">
        <v>
1</v>
      </c>
      <c r="AM1" s="27">
        <v>
1</v>
      </c>
      <c r="AN1" s="27">
        <v>
1</v>
      </c>
      <c r="AO1" s="27">
        <v>
1</v>
      </c>
      <c r="AP1" s="27">
        <v>
1</v>
      </c>
      <c r="AQ1" s="27">
        <v>
1</v>
      </c>
      <c r="AR1" s="27">
        <v>
1</v>
      </c>
      <c r="AS1" s="27">
        <v>
1</v>
      </c>
      <c r="AT1" s="27"/>
      <c r="AU1" s="27">
        <v>
1</v>
      </c>
      <c r="AV1" s="27">
        <v>
1</v>
      </c>
      <c r="AW1" s="27">
        <v>
1</v>
      </c>
      <c r="AX1" s="27">
        <v>
1</v>
      </c>
      <c r="AY1" s="27">
        <v>
1</v>
      </c>
      <c r="AZ1" s="27">
        <v>
1</v>
      </c>
      <c r="BA1" s="27">
        <v>
1</v>
      </c>
      <c r="BB1" s="27">
        <v>
1</v>
      </c>
      <c r="BC1" s="27">
        <v>
1</v>
      </c>
      <c r="BD1" s="27">
        <v>
1</v>
      </c>
      <c r="BE1" s="27"/>
      <c r="BF1" s="27">
        <v>
1</v>
      </c>
      <c r="BG1" s="27">
        <v>
1</v>
      </c>
      <c r="BH1" s="27">
        <v>
1</v>
      </c>
      <c r="BI1" s="27">
        <v>
1</v>
      </c>
      <c r="BJ1" s="27">
        <v>
1</v>
      </c>
      <c r="BK1" s="27">
        <v>
1</v>
      </c>
      <c r="BL1" s="27">
        <v>
1</v>
      </c>
      <c r="BM1" s="27">
        <v>
1</v>
      </c>
      <c r="BN1" s="27">
        <v>
1</v>
      </c>
      <c r="BO1" s="27">
        <v>
1</v>
      </c>
      <c r="BP1" s="27"/>
      <c r="BQ1" s="27">
        <v>
1</v>
      </c>
      <c r="BR1" s="27">
        <v>
1</v>
      </c>
      <c r="BS1" s="27">
        <v>
1</v>
      </c>
      <c r="BT1" s="27">
        <v>
1</v>
      </c>
      <c r="BU1" s="27">
        <v>
1</v>
      </c>
      <c r="BV1" s="27">
        <v>
1</v>
      </c>
      <c r="BW1" s="27">
        <v>
1</v>
      </c>
      <c r="BX1" s="27">
        <v>
1</v>
      </c>
      <c r="BY1" s="27">
        <v>
1</v>
      </c>
      <c r="BZ1" s="27">
        <v>
1</v>
      </c>
      <c r="CA1" s="27"/>
      <c r="CB1" s="27">
        <v>
1</v>
      </c>
      <c r="CC1" s="27">
        <v>
1</v>
      </c>
      <c r="CD1" s="27">
        <v>
1</v>
      </c>
      <c r="CE1" s="27">
        <v>
1</v>
      </c>
      <c r="CF1" s="27">
        <v>
1</v>
      </c>
      <c r="CG1" s="27">
        <v>
1</v>
      </c>
      <c r="CH1" s="27">
        <v>
1</v>
      </c>
      <c r="CI1" s="27">
        <v>
1</v>
      </c>
      <c r="CJ1" s="27">
        <v>
1</v>
      </c>
      <c r="CK1" s="27">
        <v>
1</v>
      </c>
      <c r="CL1" s="27"/>
      <c r="CM1" s="27">
        <v>
1</v>
      </c>
      <c r="CN1" s="27">
        <v>
1</v>
      </c>
      <c r="CO1" s="27">
        <v>
1</v>
      </c>
      <c r="CP1" s="27">
        <v>
1</v>
      </c>
      <c r="CQ1" s="27">
        <v>
1</v>
      </c>
      <c r="CR1" s="27">
        <v>
1</v>
      </c>
      <c r="CS1" s="27">
        <v>
1</v>
      </c>
      <c r="CT1" s="27">
        <v>
1</v>
      </c>
      <c r="CU1" s="27">
        <v>
1</v>
      </c>
      <c r="CV1" s="27">
        <v>
1</v>
      </c>
      <c r="CW1" s="27"/>
      <c r="CX1" s="27">
        <v>
1</v>
      </c>
      <c r="CY1" s="27">
        <v>
1</v>
      </c>
      <c r="CZ1" s="27">
        <v>
1</v>
      </c>
      <c r="DA1" s="27">
        <v>
1</v>
      </c>
      <c r="DB1" s="27">
        <v>
1</v>
      </c>
      <c r="DC1" s="27">
        <v>
1</v>
      </c>
      <c r="DD1" s="27">
        <v>
1</v>
      </c>
      <c r="DE1" s="27">
        <v>
1</v>
      </c>
      <c r="DF1" s="27">
        <v>
1</v>
      </c>
      <c r="DG1" s="27">
        <v>
1</v>
      </c>
      <c r="DH1" s="27"/>
      <c r="DI1" s="27">
        <v>
1</v>
      </c>
      <c r="DJ1" s="27">
        <v>
1</v>
      </c>
      <c r="DK1" s="27">
        <v>
1</v>
      </c>
      <c r="DL1" s="27">
        <v>
1</v>
      </c>
      <c r="DM1" s="27">
        <v>
1</v>
      </c>
      <c r="DN1" s="27">
        <v>
1</v>
      </c>
      <c r="DO1" s="27">
        <v>
1</v>
      </c>
      <c r="DP1" s="27">
        <v>
1</v>
      </c>
      <c r="DQ1" s="27">
        <v>
1</v>
      </c>
      <c r="DR1" s="27">
        <v>
1</v>
      </c>
      <c r="DS1" s="27"/>
      <c r="DT1" s="27">
        <v>
1</v>
      </c>
      <c r="DU1" s="27">
        <v>
1</v>
      </c>
      <c r="DV1" s="27">
        <v>
1</v>
      </c>
      <c r="DW1" s="27">
        <v>
1</v>
      </c>
      <c r="DX1" s="27">
        <v>
1</v>
      </c>
      <c r="DY1" s="27">
        <v>
1</v>
      </c>
      <c r="DZ1" s="27">
        <v>
1</v>
      </c>
      <c r="EA1" s="27">
        <v>
1</v>
      </c>
      <c r="EB1" s="27">
        <v>
1</v>
      </c>
      <c r="EC1" s="27">
        <v>
1</v>
      </c>
      <c r="ED1" s="27"/>
      <c r="EE1" s="27">
        <v>
1</v>
      </c>
      <c r="EF1" s="27">
        <v>
1</v>
      </c>
      <c r="EG1" s="27">
        <v>
1</v>
      </c>
      <c r="EH1" s="27">
        <v>
1</v>
      </c>
      <c r="EI1" s="27">
        <v>
1</v>
      </c>
      <c r="EJ1" s="27">
        <v>
1</v>
      </c>
      <c r="EK1" s="27">
        <v>
1</v>
      </c>
      <c r="EL1" s="27">
        <v>
1</v>
      </c>
      <c r="EM1" s="27">
        <v>
1</v>
      </c>
      <c r="EN1" s="27">
        <v>
1</v>
      </c>
      <c r="EO1" s="27"/>
    </row>
    <row r="2" spans="1:145" ht="13.5" customHeight="1" x14ac:dyDescent="0.15">
      <c r="A2" s="28" t="s">
        <v>
45</v>
      </c>
      <c r="B2" s="28">
        <f>
COLUMN()-1</f>
        <v>
1</v>
      </c>
      <c r="C2" s="28">
        <f t="shared" ref="C2:BS2" si="0">
COLUMN()-1</f>
        <v>
2</v>
      </c>
      <c r="D2" s="28">
        <f t="shared" si="0"/>
        <v>
3</v>
      </c>
      <c r="E2" s="28">
        <f t="shared" si="0"/>
        <v>
4</v>
      </c>
      <c r="F2" s="28">
        <f t="shared" si="0"/>
        <v>
5</v>
      </c>
      <c r="G2" s="28">
        <f t="shared" si="0"/>
        <v>
6</v>
      </c>
      <c r="H2" s="28">
        <f t="shared" si="0"/>
        <v>
7</v>
      </c>
      <c r="I2" s="28">
        <f t="shared" si="0"/>
        <v>
8</v>
      </c>
      <c r="J2" s="28">
        <f t="shared" si="0"/>
        <v>
9</v>
      </c>
      <c r="K2" s="28">
        <f t="shared" si="0"/>
        <v>
10</v>
      </c>
      <c r="L2" s="28">
        <f t="shared" si="0"/>
        <v>
11</v>
      </c>
      <c r="M2" s="28">
        <f t="shared" si="0"/>
        <v>
12</v>
      </c>
      <c r="N2" s="28">
        <f t="shared" si="0"/>
        <v>
13</v>
      </c>
      <c r="O2" s="28">
        <f t="shared" si="0"/>
        <v>
14</v>
      </c>
      <c r="P2" s="28">
        <f t="shared" si="0"/>
        <v>
15</v>
      </c>
      <c r="Q2" s="28">
        <f t="shared" si="0"/>
        <v>
16</v>
      </c>
      <c r="R2" s="28">
        <f t="shared" si="0"/>
        <v>
17</v>
      </c>
      <c r="S2" s="28">
        <f t="shared" si="0"/>
        <v>
18</v>
      </c>
      <c r="T2" s="28">
        <f t="shared" si="0"/>
        <v>
19</v>
      </c>
      <c r="U2" s="28">
        <f t="shared" si="0"/>
        <v>
20</v>
      </c>
      <c r="V2" s="28">
        <f t="shared" si="0"/>
        <v>
21</v>
      </c>
      <c r="W2" s="28">
        <f t="shared" si="0"/>
        <v>
22</v>
      </c>
      <c r="X2" s="28">
        <f t="shared" si="0"/>
        <v>
23</v>
      </c>
      <c r="Y2" s="28">
        <f t="shared" si="0"/>
        <v>
24</v>
      </c>
      <c r="Z2" s="28">
        <f t="shared" si="0"/>
        <v>
25</v>
      </c>
      <c r="AA2" s="28">
        <f t="shared" si="0"/>
        <v>
26</v>
      </c>
      <c r="AB2" s="28">
        <f t="shared" si="0"/>
        <v>
27</v>
      </c>
      <c r="AC2" s="28">
        <f t="shared" si="0"/>
        <v>
28</v>
      </c>
      <c r="AD2" s="28">
        <f t="shared" si="0"/>
        <v>
29</v>
      </c>
      <c r="AE2" s="28">
        <f t="shared" si="0"/>
        <v>
30</v>
      </c>
      <c r="AF2" s="28">
        <f t="shared" si="0"/>
        <v>
31</v>
      </c>
      <c r="AG2" s="28">
        <f t="shared" si="0"/>
        <v>
32</v>
      </c>
      <c r="AH2" s="28">
        <f t="shared" si="0"/>
        <v>
33</v>
      </c>
      <c r="AI2" s="28">
        <f t="shared" si="0"/>
        <v>
34</v>
      </c>
      <c r="AJ2" s="28">
        <f t="shared" si="0"/>
        <v>
35</v>
      </c>
      <c r="AK2" s="28">
        <f t="shared" si="0"/>
        <v>
36</v>
      </c>
      <c r="AL2" s="28">
        <f t="shared" si="0"/>
        <v>
37</v>
      </c>
      <c r="AM2" s="28">
        <f t="shared" si="0"/>
        <v>
38</v>
      </c>
      <c r="AN2" s="28">
        <f t="shared" si="0"/>
        <v>
39</v>
      </c>
      <c r="AO2" s="28">
        <f t="shared" si="0"/>
        <v>
40</v>
      </c>
      <c r="AP2" s="28">
        <f t="shared" si="0"/>
        <v>
41</v>
      </c>
      <c r="AQ2" s="28">
        <f t="shared" si="0"/>
        <v>
42</v>
      </c>
      <c r="AR2" s="28">
        <f t="shared" si="0"/>
        <v>
43</v>
      </c>
      <c r="AS2" s="28">
        <f t="shared" si="0"/>
        <v>
44</v>
      </c>
      <c r="AT2" s="28">
        <f t="shared" si="0"/>
        <v>
45</v>
      </c>
      <c r="AU2" s="28">
        <f t="shared" si="0"/>
        <v>
46</v>
      </c>
      <c r="AV2" s="28">
        <f t="shared" si="0"/>
        <v>
47</v>
      </c>
      <c r="AW2" s="28">
        <f t="shared" si="0"/>
        <v>
48</v>
      </c>
      <c r="AX2" s="28">
        <f t="shared" si="0"/>
        <v>
49</v>
      </c>
      <c r="AY2" s="28">
        <f t="shared" si="0"/>
        <v>
50</v>
      </c>
      <c r="AZ2" s="28">
        <f t="shared" si="0"/>
        <v>
51</v>
      </c>
      <c r="BA2" s="28">
        <f t="shared" si="0"/>
        <v>
52</v>
      </c>
      <c r="BB2" s="28">
        <f t="shared" si="0"/>
        <v>
53</v>
      </c>
      <c r="BC2" s="28">
        <f t="shared" si="0"/>
        <v>
54</v>
      </c>
      <c r="BD2" s="28">
        <f t="shared" si="0"/>
        <v>
55</v>
      </c>
      <c r="BE2" s="28">
        <f t="shared" si="0"/>
        <v>
56</v>
      </c>
      <c r="BF2" s="28">
        <f t="shared" si="0"/>
        <v>
57</v>
      </c>
      <c r="BG2" s="28">
        <f t="shared" si="0"/>
        <v>
58</v>
      </c>
      <c r="BH2" s="28">
        <f t="shared" si="0"/>
        <v>
59</v>
      </c>
      <c r="BI2" s="28">
        <f t="shared" si="0"/>
        <v>
60</v>
      </c>
      <c r="BJ2" s="28">
        <f t="shared" si="0"/>
        <v>
61</v>
      </c>
      <c r="BK2" s="28">
        <f t="shared" si="0"/>
        <v>
62</v>
      </c>
      <c r="BL2" s="28">
        <f t="shared" si="0"/>
        <v>
63</v>
      </c>
      <c r="BM2" s="28">
        <f t="shared" si="0"/>
        <v>
64</v>
      </c>
      <c r="BN2" s="28">
        <f t="shared" si="0"/>
        <v>
65</v>
      </c>
      <c r="BO2" s="28">
        <f t="shared" si="0"/>
        <v>
66</v>
      </c>
      <c r="BP2" s="28">
        <f t="shared" si="0"/>
        <v>
67</v>
      </c>
      <c r="BQ2" s="28">
        <f t="shared" si="0"/>
        <v>
68</v>
      </c>
      <c r="BR2" s="28">
        <f t="shared" si="0"/>
        <v>
69</v>
      </c>
      <c r="BS2" s="28">
        <f t="shared" si="0"/>
        <v>
70</v>
      </c>
      <c r="BT2" s="28">
        <f t="shared" ref="BT2:EE2" si="1">
COLUMN()-1</f>
        <v>
71</v>
      </c>
      <c r="BU2" s="28">
        <f t="shared" si="1"/>
        <v>
72</v>
      </c>
      <c r="BV2" s="28">
        <f t="shared" si="1"/>
        <v>
73</v>
      </c>
      <c r="BW2" s="28">
        <f t="shared" si="1"/>
        <v>
74</v>
      </c>
      <c r="BX2" s="28">
        <f t="shared" si="1"/>
        <v>
75</v>
      </c>
      <c r="BY2" s="28">
        <f t="shared" si="1"/>
        <v>
76</v>
      </c>
      <c r="BZ2" s="28">
        <f t="shared" si="1"/>
        <v>
77</v>
      </c>
      <c r="CA2" s="28">
        <f t="shared" si="1"/>
        <v>
78</v>
      </c>
      <c r="CB2" s="28">
        <f t="shared" si="1"/>
        <v>
79</v>
      </c>
      <c r="CC2" s="28">
        <f t="shared" si="1"/>
        <v>
80</v>
      </c>
      <c r="CD2" s="28">
        <f t="shared" si="1"/>
        <v>
81</v>
      </c>
      <c r="CE2" s="28">
        <f t="shared" si="1"/>
        <v>
82</v>
      </c>
      <c r="CF2" s="28">
        <f t="shared" si="1"/>
        <v>
83</v>
      </c>
      <c r="CG2" s="28">
        <f t="shared" si="1"/>
        <v>
84</v>
      </c>
      <c r="CH2" s="28">
        <f t="shared" si="1"/>
        <v>
85</v>
      </c>
      <c r="CI2" s="28">
        <f t="shared" si="1"/>
        <v>
86</v>
      </c>
      <c r="CJ2" s="28">
        <f t="shared" si="1"/>
        <v>
87</v>
      </c>
      <c r="CK2" s="28">
        <f t="shared" si="1"/>
        <v>
88</v>
      </c>
      <c r="CL2" s="28">
        <f t="shared" si="1"/>
        <v>
89</v>
      </c>
      <c r="CM2" s="28">
        <f t="shared" si="1"/>
        <v>
90</v>
      </c>
      <c r="CN2" s="28">
        <f t="shared" si="1"/>
        <v>
91</v>
      </c>
      <c r="CO2" s="28">
        <f t="shared" si="1"/>
        <v>
92</v>
      </c>
      <c r="CP2" s="28">
        <f t="shared" si="1"/>
        <v>
93</v>
      </c>
      <c r="CQ2" s="28">
        <f t="shared" si="1"/>
        <v>
94</v>
      </c>
      <c r="CR2" s="28">
        <f t="shared" si="1"/>
        <v>
95</v>
      </c>
      <c r="CS2" s="28">
        <f t="shared" si="1"/>
        <v>
96</v>
      </c>
      <c r="CT2" s="28">
        <f t="shared" si="1"/>
        <v>
97</v>
      </c>
      <c r="CU2" s="28">
        <f t="shared" si="1"/>
        <v>
98</v>
      </c>
      <c r="CV2" s="28">
        <f t="shared" si="1"/>
        <v>
99</v>
      </c>
      <c r="CW2" s="28">
        <f t="shared" si="1"/>
        <v>
100</v>
      </c>
      <c r="CX2" s="28">
        <f t="shared" si="1"/>
        <v>
101</v>
      </c>
      <c r="CY2" s="28">
        <f t="shared" si="1"/>
        <v>
102</v>
      </c>
      <c r="CZ2" s="28">
        <f t="shared" si="1"/>
        <v>
103</v>
      </c>
      <c r="DA2" s="28">
        <f t="shared" si="1"/>
        <v>
104</v>
      </c>
      <c r="DB2" s="28">
        <f t="shared" si="1"/>
        <v>
105</v>
      </c>
      <c r="DC2" s="28">
        <f t="shared" si="1"/>
        <v>
106</v>
      </c>
      <c r="DD2" s="28">
        <f t="shared" si="1"/>
        <v>
107</v>
      </c>
      <c r="DE2" s="28">
        <f t="shared" si="1"/>
        <v>
108</v>
      </c>
      <c r="DF2" s="28">
        <f t="shared" si="1"/>
        <v>
109</v>
      </c>
      <c r="DG2" s="28">
        <f t="shared" si="1"/>
        <v>
110</v>
      </c>
      <c r="DH2" s="28">
        <f t="shared" si="1"/>
        <v>
111</v>
      </c>
      <c r="DI2" s="28">
        <f t="shared" si="1"/>
        <v>
112</v>
      </c>
      <c r="DJ2" s="28">
        <f t="shared" si="1"/>
        <v>
113</v>
      </c>
      <c r="DK2" s="28">
        <f t="shared" si="1"/>
        <v>
114</v>
      </c>
      <c r="DL2" s="28">
        <f t="shared" si="1"/>
        <v>
115</v>
      </c>
      <c r="DM2" s="28">
        <f t="shared" si="1"/>
        <v>
116</v>
      </c>
      <c r="DN2" s="28">
        <f t="shared" si="1"/>
        <v>
117</v>
      </c>
      <c r="DO2" s="28">
        <f t="shared" si="1"/>
        <v>
118</v>
      </c>
      <c r="DP2" s="28">
        <f t="shared" si="1"/>
        <v>
119</v>
      </c>
      <c r="DQ2" s="28">
        <f t="shared" si="1"/>
        <v>
120</v>
      </c>
      <c r="DR2" s="28">
        <f t="shared" si="1"/>
        <v>
121</v>
      </c>
      <c r="DS2" s="28">
        <f t="shared" si="1"/>
        <v>
122</v>
      </c>
      <c r="DT2" s="28">
        <f t="shared" si="1"/>
        <v>
123</v>
      </c>
      <c r="DU2" s="28">
        <f t="shared" si="1"/>
        <v>
124</v>
      </c>
      <c r="DV2" s="28">
        <f t="shared" si="1"/>
        <v>
125</v>
      </c>
      <c r="DW2" s="28">
        <f t="shared" si="1"/>
        <v>
126</v>
      </c>
      <c r="DX2" s="28">
        <f t="shared" si="1"/>
        <v>
127</v>
      </c>
      <c r="DY2" s="28">
        <f t="shared" si="1"/>
        <v>
128</v>
      </c>
      <c r="DZ2" s="28">
        <f t="shared" si="1"/>
        <v>
129</v>
      </c>
      <c r="EA2" s="28">
        <f t="shared" si="1"/>
        <v>
130</v>
      </c>
      <c r="EB2" s="28">
        <f t="shared" si="1"/>
        <v>
131</v>
      </c>
      <c r="EC2" s="28">
        <f t="shared" si="1"/>
        <v>
132</v>
      </c>
      <c r="ED2" s="28">
        <f t="shared" si="1"/>
        <v>
133</v>
      </c>
      <c r="EE2" s="28">
        <f t="shared" si="1"/>
        <v>
134</v>
      </c>
      <c r="EF2" s="28">
        <f t="shared" ref="EF2:EO2" si="2">
COLUMN()-1</f>
        <v>
135</v>
      </c>
      <c r="EG2" s="28">
        <f t="shared" si="2"/>
        <v>
136</v>
      </c>
      <c r="EH2" s="28">
        <f t="shared" si="2"/>
        <v>
137</v>
      </c>
      <c r="EI2" s="28">
        <f t="shared" si="2"/>
        <v>
138</v>
      </c>
      <c r="EJ2" s="28">
        <f t="shared" si="2"/>
        <v>
139</v>
      </c>
      <c r="EK2" s="28">
        <f t="shared" si="2"/>
        <v>
140</v>
      </c>
      <c r="EL2" s="28">
        <f t="shared" si="2"/>
        <v>
141</v>
      </c>
      <c r="EM2" s="28">
        <f t="shared" si="2"/>
        <v>
142</v>
      </c>
      <c r="EN2" s="28">
        <f t="shared" si="2"/>
        <v>
143</v>
      </c>
      <c r="EO2" s="28">
        <f t="shared" si="2"/>
        <v>
144</v>
      </c>
    </row>
    <row r="3" spans="1:145" ht="13.5" customHeight="1" x14ac:dyDescent="0.15">
      <c r="A3" s="28" t="s">
        <v>
46</v>
      </c>
      <c r="B3" s="29" t="s">
        <v>
47</v>
      </c>
      <c r="C3" s="29" t="s">
        <v>
48</v>
      </c>
      <c r="D3" s="29" t="s">
        <v>
49</v>
      </c>
      <c r="E3" s="29" t="s">
        <v>
50</v>
      </c>
      <c r="F3" s="29" t="s">
        <v>
51</v>
      </c>
      <c r="G3" s="29" t="s">
        <v>
52</v>
      </c>
      <c r="H3" s="77" t="s">
        <v>
53</v>
      </c>
      <c r="I3" s="78"/>
      <c r="J3" s="78"/>
      <c r="K3" s="78"/>
      <c r="L3" s="78"/>
      <c r="M3" s="78"/>
      <c r="N3" s="78"/>
      <c r="O3" s="78"/>
      <c r="P3" s="78"/>
      <c r="Q3" s="78"/>
      <c r="R3" s="78"/>
      <c r="S3" s="78"/>
      <c r="T3" s="78"/>
      <c r="U3" s="78"/>
      <c r="V3" s="78"/>
      <c r="W3" s="78"/>
      <c r="X3" s="79"/>
      <c r="Y3" s="83" t="s">
        <v>
25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
28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ht="13.5" customHeight="1" x14ac:dyDescent="0.15">
      <c r="A4" s="28" t="s">
        <v>
54</v>
      </c>
      <c r="B4" s="30"/>
      <c r="C4" s="30"/>
      <c r="D4" s="30"/>
      <c r="E4" s="30"/>
      <c r="F4" s="30"/>
      <c r="G4" s="30"/>
      <c r="H4" s="80"/>
      <c r="I4" s="81"/>
      <c r="J4" s="81"/>
      <c r="K4" s="81"/>
      <c r="L4" s="81"/>
      <c r="M4" s="81"/>
      <c r="N4" s="81"/>
      <c r="O4" s="81"/>
      <c r="P4" s="81"/>
      <c r="Q4" s="81"/>
      <c r="R4" s="81"/>
      <c r="S4" s="81"/>
      <c r="T4" s="81"/>
      <c r="U4" s="81"/>
      <c r="V4" s="81"/>
      <c r="W4" s="81"/>
      <c r="X4" s="82"/>
      <c r="Y4" s="76" t="s">
        <v>
55</v>
      </c>
      <c r="Z4" s="76"/>
      <c r="AA4" s="76"/>
      <c r="AB4" s="76"/>
      <c r="AC4" s="76"/>
      <c r="AD4" s="76"/>
      <c r="AE4" s="76"/>
      <c r="AF4" s="76"/>
      <c r="AG4" s="76"/>
      <c r="AH4" s="76"/>
      <c r="AI4" s="76"/>
      <c r="AJ4" s="76" t="s">
        <v>
56</v>
      </c>
      <c r="AK4" s="76"/>
      <c r="AL4" s="76"/>
      <c r="AM4" s="76"/>
      <c r="AN4" s="76"/>
      <c r="AO4" s="76"/>
      <c r="AP4" s="76"/>
      <c r="AQ4" s="76"/>
      <c r="AR4" s="76"/>
      <c r="AS4" s="76"/>
      <c r="AT4" s="76"/>
      <c r="AU4" s="76" t="s">
        <v>
57</v>
      </c>
      <c r="AV4" s="76"/>
      <c r="AW4" s="76"/>
      <c r="AX4" s="76"/>
      <c r="AY4" s="76"/>
      <c r="AZ4" s="76"/>
      <c r="BA4" s="76"/>
      <c r="BB4" s="76"/>
      <c r="BC4" s="76"/>
      <c r="BD4" s="76"/>
      <c r="BE4" s="76"/>
      <c r="BF4" s="76" t="s">
        <v>
58</v>
      </c>
      <c r="BG4" s="76"/>
      <c r="BH4" s="76"/>
      <c r="BI4" s="76"/>
      <c r="BJ4" s="76"/>
      <c r="BK4" s="76"/>
      <c r="BL4" s="76"/>
      <c r="BM4" s="76"/>
      <c r="BN4" s="76"/>
      <c r="BO4" s="76"/>
      <c r="BP4" s="76"/>
      <c r="BQ4" s="76" t="s">
        <v>
59</v>
      </c>
      <c r="BR4" s="76"/>
      <c r="BS4" s="76"/>
      <c r="BT4" s="76"/>
      <c r="BU4" s="76"/>
      <c r="BV4" s="76"/>
      <c r="BW4" s="76"/>
      <c r="BX4" s="76"/>
      <c r="BY4" s="76"/>
      <c r="BZ4" s="76"/>
      <c r="CA4" s="76"/>
      <c r="CB4" s="76" t="s">
        <v>
60</v>
      </c>
      <c r="CC4" s="76"/>
      <c r="CD4" s="76"/>
      <c r="CE4" s="76"/>
      <c r="CF4" s="76"/>
      <c r="CG4" s="76"/>
      <c r="CH4" s="76"/>
      <c r="CI4" s="76"/>
      <c r="CJ4" s="76"/>
      <c r="CK4" s="76"/>
      <c r="CL4" s="76"/>
      <c r="CM4" s="76" t="s">
        <v>
61</v>
      </c>
      <c r="CN4" s="76"/>
      <c r="CO4" s="76"/>
      <c r="CP4" s="76"/>
      <c r="CQ4" s="76"/>
      <c r="CR4" s="76"/>
      <c r="CS4" s="76"/>
      <c r="CT4" s="76"/>
      <c r="CU4" s="76"/>
      <c r="CV4" s="76"/>
      <c r="CW4" s="76"/>
      <c r="CX4" s="76" t="s">
        <v>
62</v>
      </c>
      <c r="CY4" s="76"/>
      <c r="CZ4" s="76"/>
      <c r="DA4" s="76"/>
      <c r="DB4" s="76"/>
      <c r="DC4" s="76"/>
      <c r="DD4" s="76"/>
      <c r="DE4" s="76"/>
      <c r="DF4" s="76"/>
      <c r="DG4" s="76"/>
      <c r="DH4" s="76"/>
      <c r="DI4" s="76" t="s">
        <v>
63</v>
      </c>
      <c r="DJ4" s="76"/>
      <c r="DK4" s="76"/>
      <c r="DL4" s="76"/>
      <c r="DM4" s="76"/>
      <c r="DN4" s="76"/>
      <c r="DO4" s="76"/>
      <c r="DP4" s="76"/>
      <c r="DQ4" s="76"/>
      <c r="DR4" s="76"/>
      <c r="DS4" s="76"/>
      <c r="DT4" s="76" t="s">
        <v>
64</v>
      </c>
      <c r="DU4" s="76"/>
      <c r="DV4" s="76"/>
      <c r="DW4" s="76"/>
      <c r="DX4" s="76"/>
      <c r="DY4" s="76"/>
      <c r="DZ4" s="76"/>
      <c r="EA4" s="76"/>
      <c r="EB4" s="76"/>
      <c r="EC4" s="76"/>
      <c r="ED4" s="76"/>
      <c r="EE4" s="76" t="s">
        <v>
65</v>
      </c>
      <c r="EF4" s="76"/>
      <c r="EG4" s="76"/>
      <c r="EH4" s="76"/>
      <c r="EI4" s="76"/>
      <c r="EJ4" s="76"/>
      <c r="EK4" s="76"/>
      <c r="EL4" s="76"/>
      <c r="EM4" s="76"/>
      <c r="EN4" s="76"/>
      <c r="EO4" s="76"/>
    </row>
    <row r="5" spans="1:145" ht="13.5" customHeight="1" x14ac:dyDescent="0.15">
      <c r="A5" s="28" t="s">
        <v>
66</v>
      </c>
      <c r="B5" s="31"/>
      <c r="C5" s="31"/>
      <c r="D5" s="31"/>
      <c r="E5" s="31"/>
      <c r="F5" s="31"/>
      <c r="G5" s="31"/>
      <c r="H5" s="32" t="s">
        <v>
67</v>
      </c>
      <c r="I5" s="32" t="s">
        <v>
68</v>
      </c>
      <c r="J5" s="32" t="s">
        <v>
69</v>
      </c>
      <c r="K5" s="32" t="s">
        <v>
70</v>
      </c>
      <c r="L5" s="32" t="s">
        <v>
71</v>
      </c>
      <c r="M5" s="32" t="s">
        <v>
5</v>
      </c>
      <c r="N5" s="32" t="s">
        <v>
72</v>
      </c>
      <c r="O5" s="32" t="s">
        <v>
73</v>
      </c>
      <c r="P5" s="32" t="s">
        <v>
74</v>
      </c>
      <c r="Q5" s="32" t="s">
        <v>
75</v>
      </c>
      <c r="R5" s="32" t="s">
        <v>
76</v>
      </c>
      <c r="S5" s="32" t="s">
        <v>
77</v>
      </c>
      <c r="T5" s="32" t="s">
        <v>
78</v>
      </c>
      <c r="U5" s="32" t="s">
        <v>
79</v>
      </c>
      <c r="V5" s="32" t="s">
        <v>
80</v>
      </c>
      <c r="W5" s="32" t="s">
        <v>
81</v>
      </c>
      <c r="X5" s="32" t="s">
        <v>
82</v>
      </c>
      <c r="Y5" s="32" t="s">
        <v>
83</v>
      </c>
      <c r="Z5" s="32" t="s">
        <v>
84</v>
      </c>
      <c r="AA5" s="32" t="s">
        <v>
85</v>
      </c>
      <c r="AB5" s="32" t="s">
        <v>
86</v>
      </c>
      <c r="AC5" s="32" t="s">
        <v>
87</v>
      </c>
      <c r="AD5" s="32" t="s">
        <v>
88</v>
      </c>
      <c r="AE5" s="32" t="s">
        <v>
89</v>
      </c>
      <c r="AF5" s="32" t="s">
        <v>
90</v>
      </c>
      <c r="AG5" s="32" t="s">
        <v>
91</v>
      </c>
      <c r="AH5" s="32" t="s">
        <v>
92</v>
      </c>
      <c r="AI5" s="32" t="s">
        <v>
31</v>
      </c>
      <c r="AJ5" s="32" t="s">
        <v>
83</v>
      </c>
      <c r="AK5" s="32" t="s">
        <v>
84</v>
      </c>
      <c r="AL5" s="32" t="s">
        <v>
85</v>
      </c>
      <c r="AM5" s="32" t="s">
        <v>
86</v>
      </c>
      <c r="AN5" s="32" t="s">
        <v>
87</v>
      </c>
      <c r="AO5" s="32" t="s">
        <v>
88</v>
      </c>
      <c r="AP5" s="32" t="s">
        <v>
89</v>
      </c>
      <c r="AQ5" s="32" t="s">
        <v>
90</v>
      </c>
      <c r="AR5" s="32" t="s">
        <v>
91</v>
      </c>
      <c r="AS5" s="32" t="s">
        <v>
92</v>
      </c>
      <c r="AT5" s="32" t="s">
        <v>
31</v>
      </c>
      <c r="AU5" s="32" t="s">
        <v>
83</v>
      </c>
      <c r="AV5" s="32" t="s">
        <v>
84</v>
      </c>
      <c r="AW5" s="32" t="s">
        <v>
85</v>
      </c>
      <c r="AX5" s="32" t="s">
        <v>
86</v>
      </c>
      <c r="AY5" s="32" t="s">
        <v>
87</v>
      </c>
      <c r="AZ5" s="32" t="s">
        <v>
88</v>
      </c>
      <c r="BA5" s="32" t="s">
        <v>
89</v>
      </c>
      <c r="BB5" s="32" t="s">
        <v>
90</v>
      </c>
      <c r="BC5" s="32" t="s">
        <v>
91</v>
      </c>
      <c r="BD5" s="32" t="s">
        <v>
92</v>
      </c>
      <c r="BE5" s="32" t="s">
        <v>
31</v>
      </c>
      <c r="BF5" s="32" t="s">
        <v>
83</v>
      </c>
      <c r="BG5" s="32" t="s">
        <v>
84</v>
      </c>
      <c r="BH5" s="32" t="s">
        <v>
85</v>
      </c>
      <c r="BI5" s="32" t="s">
        <v>
86</v>
      </c>
      <c r="BJ5" s="32" t="s">
        <v>
87</v>
      </c>
      <c r="BK5" s="32" t="s">
        <v>
88</v>
      </c>
      <c r="BL5" s="32" t="s">
        <v>
89</v>
      </c>
      <c r="BM5" s="32" t="s">
        <v>
90</v>
      </c>
      <c r="BN5" s="32" t="s">
        <v>
91</v>
      </c>
      <c r="BO5" s="32" t="s">
        <v>
92</v>
      </c>
      <c r="BP5" s="32" t="s">
        <v>
31</v>
      </c>
      <c r="BQ5" s="32" t="s">
        <v>
83</v>
      </c>
      <c r="BR5" s="32" t="s">
        <v>
84</v>
      </c>
      <c r="BS5" s="32" t="s">
        <v>
85</v>
      </c>
      <c r="BT5" s="32" t="s">
        <v>
86</v>
      </c>
      <c r="BU5" s="32" t="s">
        <v>
87</v>
      </c>
      <c r="BV5" s="32" t="s">
        <v>
88</v>
      </c>
      <c r="BW5" s="32" t="s">
        <v>
89</v>
      </c>
      <c r="BX5" s="32" t="s">
        <v>
90</v>
      </c>
      <c r="BY5" s="32" t="s">
        <v>
91</v>
      </c>
      <c r="BZ5" s="32" t="s">
        <v>
92</v>
      </c>
      <c r="CA5" s="32" t="s">
        <v>
31</v>
      </c>
      <c r="CB5" s="32" t="s">
        <v>
83</v>
      </c>
      <c r="CC5" s="32" t="s">
        <v>
84</v>
      </c>
      <c r="CD5" s="32" t="s">
        <v>
85</v>
      </c>
      <c r="CE5" s="32" t="s">
        <v>
86</v>
      </c>
      <c r="CF5" s="32" t="s">
        <v>
87</v>
      </c>
      <c r="CG5" s="32" t="s">
        <v>
88</v>
      </c>
      <c r="CH5" s="32" t="s">
        <v>
89</v>
      </c>
      <c r="CI5" s="32" t="s">
        <v>
90</v>
      </c>
      <c r="CJ5" s="32" t="s">
        <v>
91</v>
      </c>
      <c r="CK5" s="32" t="s">
        <v>
92</v>
      </c>
      <c r="CL5" s="32" t="s">
        <v>
31</v>
      </c>
      <c r="CM5" s="32" t="s">
        <v>
83</v>
      </c>
      <c r="CN5" s="32" t="s">
        <v>
84</v>
      </c>
      <c r="CO5" s="32" t="s">
        <v>
85</v>
      </c>
      <c r="CP5" s="32" t="s">
        <v>
86</v>
      </c>
      <c r="CQ5" s="32" t="s">
        <v>
87</v>
      </c>
      <c r="CR5" s="32" t="s">
        <v>
88</v>
      </c>
      <c r="CS5" s="32" t="s">
        <v>
89</v>
      </c>
      <c r="CT5" s="32" t="s">
        <v>
90</v>
      </c>
      <c r="CU5" s="32" t="s">
        <v>
91</v>
      </c>
      <c r="CV5" s="32" t="s">
        <v>
92</v>
      </c>
      <c r="CW5" s="32" t="s">
        <v>
31</v>
      </c>
      <c r="CX5" s="32" t="s">
        <v>
83</v>
      </c>
      <c r="CY5" s="32" t="s">
        <v>
84</v>
      </c>
      <c r="CZ5" s="32" t="s">
        <v>
85</v>
      </c>
      <c r="DA5" s="32" t="s">
        <v>
86</v>
      </c>
      <c r="DB5" s="32" t="s">
        <v>
87</v>
      </c>
      <c r="DC5" s="32" t="s">
        <v>
88</v>
      </c>
      <c r="DD5" s="32" t="s">
        <v>
89</v>
      </c>
      <c r="DE5" s="32" t="s">
        <v>
90</v>
      </c>
      <c r="DF5" s="32" t="s">
        <v>
91</v>
      </c>
      <c r="DG5" s="32" t="s">
        <v>
92</v>
      </c>
      <c r="DH5" s="32" t="s">
        <v>
31</v>
      </c>
      <c r="DI5" s="32" t="s">
        <v>
83</v>
      </c>
      <c r="DJ5" s="32" t="s">
        <v>
84</v>
      </c>
      <c r="DK5" s="32" t="s">
        <v>
85</v>
      </c>
      <c r="DL5" s="32" t="s">
        <v>
86</v>
      </c>
      <c r="DM5" s="32" t="s">
        <v>
87</v>
      </c>
      <c r="DN5" s="32" t="s">
        <v>
88</v>
      </c>
      <c r="DO5" s="32" t="s">
        <v>
89</v>
      </c>
      <c r="DP5" s="32" t="s">
        <v>
90</v>
      </c>
      <c r="DQ5" s="32" t="s">
        <v>
91</v>
      </c>
      <c r="DR5" s="32" t="s">
        <v>
92</v>
      </c>
      <c r="DS5" s="32" t="s">
        <v>
31</v>
      </c>
      <c r="DT5" s="32" t="s">
        <v>
83</v>
      </c>
      <c r="DU5" s="32" t="s">
        <v>
84</v>
      </c>
      <c r="DV5" s="32" t="s">
        <v>
85</v>
      </c>
      <c r="DW5" s="32" t="s">
        <v>
86</v>
      </c>
      <c r="DX5" s="32" t="s">
        <v>
87</v>
      </c>
      <c r="DY5" s="32" t="s">
        <v>
88</v>
      </c>
      <c r="DZ5" s="32" t="s">
        <v>
89</v>
      </c>
      <c r="EA5" s="32" t="s">
        <v>
90</v>
      </c>
      <c r="EB5" s="32" t="s">
        <v>
91</v>
      </c>
      <c r="EC5" s="32" t="s">
        <v>
92</v>
      </c>
      <c r="ED5" s="32" t="s">
        <v>
31</v>
      </c>
      <c r="EE5" s="32" t="s">
        <v>
83</v>
      </c>
      <c r="EF5" s="32" t="s">
        <v>
84</v>
      </c>
      <c r="EG5" s="32" t="s">
        <v>
85</v>
      </c>
      <c r="EH5" s="32" t="s">
        <v>
86</v>
      </c>
      <c r="EI5" s="32" t="s">
        <v>
87</v>
      </c>
      <c r="EJ5" s="32" t="s">
        <v>
88</v>
      </c>
      <c r="EK5" s="32" t="s">
        <v>
89</v>
      </c>
      <c r="EL5" s="32" t="s">
        <v>
90</v>
      </c>
      <c r="EM5" s="32" t="s">
        <v>
91</v>
      </c>
      <c r="EN5" s="32" t="s">
        <v>
92</v>
      </c>
      <c r="EO5" s="32" t="s">
        <v>
31</v>
      </c>
    </row>
    <row r="6" spans="1:145" s="36" customFormat="1" ht="13.5" customHeight="1" x14ac:dyDescent="0.15">
      <c r="A6" s="28" t="s">
        <v>
93</v>
      </c>
      <c r="B6" s="33">
        <f>
B7</f>
        <v>
2020</v>
      </c>
      <c r="C6" s="33">
        <f t="shared" ref="C6:X6" si="3">
C7</f>
        <v>
133086</v>
      </c>
      <c r="D6" s="33">
        <f t="shared" si="3"/>
        <v>
47</v>
      </c>
      <c r="E6" s="33">
        <f t="shared" si="3"/>
        <v>
17</v>
      </c>
      <c r="F6" s="33">
        <f t="shared" si="3"/>
        <v>
4</v>
      </c>
      <c r="G6" s="33">
        <f t="shared" si="3"/>
        <v>
0</v>
      </c>
      <c r="H6" s="33" t="str">
        <f t="shared" si="3"/>
        <v>
東京都　奥多摩町</v>
      </c>
      <c r="I6" s="33" t="str">
        <f t="shared" si="3"/>
        <v>
法非適用</v>
      </c>
      <c r="J6" s="33" t="str">
        <f t="shared" si="3"/>
        <v>
下水道事業</v>
      </c>
      <c r="K6" s="33" t="str">
        <f t="shared" si="3"/>
        <v>
特定環境保全公共下水道</v>
      </c>
      <c r="L6" s="33" t="str">
        <f t="shared" si="3"/>
        <v>
D2</v>
      </c>
      <c r="M6" s="33" t="str">
        <f t="shared" si="3"/>
        <v>
非設置</v>
      </c>
      <c r="N6" s="34" t="str">
        <f t="shared" si="3"/>
        <v>
-</v>
      </c>
      <c r="O6" s="34" t="str">
        <f t="shared" si="3"/>
        <v>
該当数値なし</v>
      </c>
      <c r="P6" s="34">
        <f t="shared" si="3"/>
        <v>
91.53</v>
      </c>
      <c r="Q6" s="34">
        <f t="shared" si="3"/>
        <v>
96.1</v>
      </c>
      <c r="R6" s="34">
        <f t="shared" si="3"/>
        <v>
2068</v>
      </c>
      <c r="S6" s="34">
        <f t="shared" si="3"/>
        <v>
4991</v>
      </c>
      <c r="T6" s="34">
        <f t="shared" si="3"/>
        <v>
225.53</v>
      </c>
      <c r="U6" s="34">
        <f t="shared" si="3"/>
        <v>
22.13</v>
      </c>
      <c r="V6" s="34">
        <f t="shared" si="3"/>
        <v>
4530</v>
      </c>
      <c r="W6" s="34">
        <f t="shared" si="3"/>
        <v>
1.99</v>
      </c>
      <c r="X6" s="34">
        <f t="shared" si="3"/>
        <v>
2276.38</v>
      </c>
      <c r="Y6" s="35">
        <f>
IF(Y7="",NA(),Y7)</f>
        <v>
46.37</v>
      </c>
      <c r="Z6" s="35">
        <f t="shared" ref="Z6:AH6" si="4">
IF(Z7="",NA(),Z7)</f>
        <v>
47.96</v>
      </c>
      <c r="AA6" s="35">
        <f t="shared" si="4"/>
        <v>
45.76</v>
      </c>
      <c r="AB6" s="35">
        <f t="shared" si="4"/>
        <v>
41.19</v>
      </c>
      <c r="AC6" s="35">
        <f t="shared" si="4"/>
        <v>
43.69</v>
      </c>
      <c r="AD6" s="34" t="e">
        <f t="shared" si="4"/>
        <v>
#N/A</v>
      </c>
      <c r="AE6" s="34" t="e">
        <f t="shared" si="4"/>
        <v>
#N/A</v>
      </c>
      <c r="AF6" s="34" t="e">
        <f t="shared" si="4"/>
        <v>
#N/A</v>
      </c>
      <c r="AG6" s="34" t="e">
        <f t="shared" si="4"/>
        <v>
#N/A</v>
      </c>
      <c r="AH6" s="34" t="e">
        <f t="shared" si="4"/>
        <v>
#N/A</v>
      </c>
      <c r="AI6" s="34" t="str">
        <f>
IF(AI7="","",IF(AI7="-","【-】","【"&amp;SUBSTITUTE(TEXT(AI7,"#,##0.00"),"-","△")&amp;"】"))</f>
        <v/>
      </c>
      <c r="AJ6" s="34" t="e">
        <f>
IF(AJ7="",NA(),AJ7)</f>
        <v>
#N/A</v>
      </c>
      <c r="AK6" s="34" t="e">
        <f t="shared" ref="AK6:AS6" si="5">
IF(AK7="",NA(),AK7)</f>
        <v>
#N/A</v>
      </c>
      <c r="AL6" s="34" t="e">
        <f t="shared" si="5"/>
        <v>
#N/A</v>
      </c>
      <c r="AM6" s="34" t="e">
        <f t="shared" si="5"/>
        <v>
#N/A</v>
      </c>
      <c r="AN6" s="34" t="e">
        <f t="shared" si="5"/>
        <v>
#N/A</v>
      </c>
      <c r="AO6" s="34" t="e">
        <f t="shared" si="5"/>
        <v>
#N/A</v>
      </c>
      <c r="AP6" s="34" t="e">
        <f t="shared" si="5"/>
        <v>
#N/A</v>
      </c>
      <c r="AQ6" s="34" t="e">
        <f t="shared" si="5"/>
        <v>
#N/A</v>
      </c>
      <c r="AR6" s="34" t="e">
        <f t="shared" si="5"/>
        <v>
#N/A</v>
      </c>
      <c r="AS6" s="34" t="e">
        <f t="shared" si="5"/>
        <v>
#N/A</v>
      </c>
      <c r="AT6" s="34" t="str">
        <f>
IF(AT7="","",IF(AT7="-","【-】","【"&amp;SUBSTITUTE(TEXT(AT7,"#,##0.00"),"-","△")&amp;"】"))</f>
        <v/>
      </c>
      <c r="AU6" s="34" t="e">
        <f>
IF(AU7="",NA(),AU7)</f>
        <v>
#N/A</v>
      </c>
      <c r="AV6" s="34" t="e">
        <f t="shared" ref="AV6:BD6" si="6">
IF(AV7="",NA(),AV7)</f>
        <v>
#N/A</v>
      </c>
      <c r="AW6" s="34" t="e">
        <f t="shared" si="6"/>
        <v>
#N/A</v>
      </c>
      <c r="AX6" s="34" t="e">
        <f t="shared" si="6"/>
        <v>
#N/A</v>
      </c>
      <c r="AY6" s="34" t="e">
        <f t="shared" si="6"/>
        <v>
#N/A</v>
      </c>
      <c r="AZ6" s="34" t="e">
        <f t="shared" si="6"/>
        <v>
#N/A</v>
      </c>
      <c r="BA6" s="34" t="e">
        <f t="shared" si="6"/>
        <v>
#N/A</v>
      </c>
      <c r="BB6" s="34" t="e">
        <f t="shared" si="6"/>
        <v>
#N/A</v>
      </c>
      <c r="BC6" s="34" t="e">
        <f t="shared" si="6"/>
        <v>
#N/A</v>
      </c>
      <c r="BD6" s="34" t="e">
        <f t="shared" si="6"/>
        <v>
#N/A</v>
      </c>
      <c r="BE6" s="34" t="str">
        <f>
IF(BE7="","",IF(BE7="-","【-】","【"&amp;SUBSTITUTE(TEXT(BE7,"#,##0.00"),"-","△")&amp;"】"))</f>
        <v/>
      </c>
      <c r="BF6" s="35">
        <f>
IF(BF7="",NA(),BF7)</f>
        <v>
2386.4</v>
      </c>
      <c r="BG6" s="35">
        <f t="shared" ref="BG6:BO6" si="7">
IF(BG7="",NA(),BG7)</f>
        <v>
1884.98</v>
      </c>
      <c r="BH6" s="35">
        <f t="shared" si="7"/>
        <v>
1782.65</v>
      </c>
      <c r="BI6" s="35">
        <f t="shared" si="7"/>
        <v>
1470.23</v>
      </c>
      <c r="BJ6" s="35">
        <f t="shared" si="7"/>
        <v>
1105.2</v>
      </c>
      <c r="BK6" s="35">
        <f t="shared" si="7"/>
        <v>
1298.9100000000001</v>
      </c>
      <c r="BL6" s="35">
        <f t="shared" si="7"/>
        <v>
1243.71</v>
      </c>
      <c r="BM6" s="35">
        <f t="shared" si="7"/>
        <v>
1194.1500000000001</v>
      </c>
      <c r="BN6" s="35">
        <f t="shared" si="7"/>
        <v>
1206.79</v>
      </c>
      <c r="BO6" s="35">
        <f t="shared" si="7"/>
        <v>
1258.43</v>
      </c>
      <c r="BP6" s="34" t="str">
        <f>
IF(BP7="","",IF(BP7="-","【-】","【"&amp;SUBSTITUTE(TEXT(BP7,"#,##0.00"),"-","△")&amp;"】"))</f>
        <v>
【1,260.21】</v>
      </c>
      <c r="BQ6" s="35">
        <f>
IF(BQ7="",NA(),BQ7)</f>
        <v>
23.57</v>
      </c>
      <c r="BR6" s="35">
        <f t="shared" ref="BR6:BZ6" si="8">
IF(BR7="",NA(),BR7)</f>
        <v>
21.42</v>
      </c>
      <c r="BS6" s="35">
        <f t="shared" si="8"/>
        <v>
21.52</v>
      </c>
      <c r="BT6" s="35">
        <f t="shared" si="8"/>
        <v>
20.46</v>
      </c>
      <c r="BU6" s="35">
        <f t="shared" si="8"/>
        <v>
21.05</v>
      </c>
      <c r="BV6" s="35">
        <f t="shared" si="8"/>
        <v>
69.87</v>
      </c>
      <c r="BW6" s="35">
        <f t="shared" si="8"/>
        <v>
74.3</v>
      </c>
      <c r="BX6" s="35">
        <f t="shared" si="8"/>
        <v>
72.260000000000005</v>
      </c>
      <c r="BY6" s="35">
        <f t="shared" si="8"/>
        <v>
71.84</v>
      </c>
      <c r="BZ6" s="35">
        <f t="shared" si="8"/>
        <v>
73.36</v>
      </c>
      <c r="CA6" s="34" t="str">
        <f>
IF(CA7="","",IF(CA7="-","【-】","【"&amp;SUBSTITUTE(TEXT(CA7,"#,##0.00"),"-","△")&amp;"】"))</f>
        <v>
【75.29】</v>
      </c>
      <c r="CB6" s="35">
        <f>
IF(CB7="",NA(),CB7)</f>
        <v>
557.92999999999995</v>
      </c>
      <c r="CC6" s="35">
        <f t="shared" ref="CC6:CK6" si="9">
IF(CC7="",NA(),CC7)</f>
        <v>
607.28</v>
      </c>
      <c r="CD6" s="35">
        <f t="shared" si="9"/>
        <v>
612.42999999999995</v>
      </c>
      <c r="CE6" s="35">
        <f t="shared" si="9"/>
        <v>
629.92999999999995</v>
      </c>
      <c r="CF6" s="35">
        <f t="shared" si="9"/>
        <v>
616.91</v>
      </c>
      <c r="CG6" s="35">
        <f t="shared" si="9"/>
        <v>
234.96</v>
      </c>
      <c r="CH6" s="35">
        <f t="shared" si="9"/>
        <v>
221.81</v>
      </c>
      <c r="CI6" s="35">
        <f t="shared" si="9"/>
        <v>
230.02</v>
      </c>
      <c r="CJ6" s="35">
        <f t="shared" si="9"/>
        <v>
228.47</v>
      </c>
      <c r="CK6" s="35">
        <f t="shared" si="9"/>
        <v>
224.88</v>
      </c>
      <c r="CL6" s="34" t="str">
        <f>
IF(CL7="","",IF(CL7="-","【-】","【"&amp;SUBSTITUTE(TEXT(CL7,"#,##0.00"),"-","△")&amp;"】"))</f>
        <v>
【215.41】</v>
      </c>
      <c r="CM6" s="35">
        <f>
IF(CM7="",NA(),CM7)</f>
        <v>
16.7</v>
      </c>
      <c r="CN6" s="35">
        <f t="shared" ref="CN6:CV6" si="10">
IF(CN7="",NA(),CN7)</f>
        <v>
16.28</v>
      </c>
      <c r="CO6" s="35">
        <f t="shared" si="10"/>
        <v>
15</v>
      </c>
      <c r="CP6" s="35">
        <f t="shared" si="10"/>
        <v>
15.21</v>
      </c>
      <c r="CQ6" s="35">
        <f t="shared" si="10"/>
        <v>
15.21</v>
      </c>
      <c r="CR6" s="35">
        <f t="shared" si="10"/>
        <v>
42.9</v>
      </c>
      <c r="CS6" s="35">
        <f t="shared" si="10"/>
        <v>
43.36</v>
      </c>
      <c r="CT6" s="35">
        <f t="shared" si="10"/>
        <v>
42.56</v>
      </c>
      <c r="CU6" s="35">
        <f t="shared" si="10"/>
        <v>
42.47</v>
      </c>
      <c r="CV6" s="35">
        <f t="shared" si="10"/>
        <v>
42.4</v>
      </c>
      <c r="CW6" s="34" t="str">
        <f>
IF(CW7="","",IF(CW7="-","【-】","【"&amp;SUBSTITUTE(TEXT(CW7,"#,##0.00"),"-","△")&amp;"】"))</f>
        <v>
【42.90】</v>
      </c>
      <c r="CX6" s="35">
        <f>
IF(CX7="",NA(),CX7)</f>
        <v>
74.489999999999995</v>
      </c>
      <c r="CY6" s="35">
        <f t="shared" ref="CY6:DG6" si="11">
IF(CY7="",NA(),CY7)</f>
        <v>
78.88</v>
      </c>
      <c r="CZ6" s="35">
        <f t="shared" si="11"/>
        <v>
85.88</v>
      </c>
      <c r="DA6" s="35">
        <f t="shared" si="11"/>
        <v>
89.69</v>
      </c>
      <c r="DB6" s="35">
        <f t="shared" si="11"/>
        <v>
94.28</v>
      </c>
      <c r="DC6" s="35">
        <f t="shared" si="11"/>
        <v>
83.5</v>
      </c>
      <c r="DD6" s="35">
        <f t="shared" si="11"/>
        <v>
83.06</v>
      </c>
      <c r="DE6" s="35">
        <f t="shared" si="11"/>
        <v>
83.32</v>
      </c>
      <c r="DF6" s="35">
        <f t="shared" si="11"/>
        <v>
83.75</v>
      </c>
      <c r="DG6" s="35">
        <f t="shared" si="11"/>
        <v>
84.19</v>
      </c>
      <c r="DH6" s="34" t="str">
        <f>
IF(DH7="","",IF(DH7="-","【-】","【"&amp;SUBSTITUTE(TEXT(DH7,"#,##0.00"),"-","△")&amp;"】"))</f>
        <v>
【84.75】</v>
      </c>
      <c r="DI6" s="34" t="e">
        <f>
IF(DI7="",NA(),DI7)</f>
        <v>
#N/A</v>
      </c>
      <c r="DJ6" s="34" t="e">
        <f t="shared" ref="DJ6:DR6" si="12">
IF(DJ7="",NA(),DJ7)</f>
        <v>
#N/A</v>
      </c>
      <c r="DK6" s="34" t="e">
        <f t="shared" si="12"/>
        <v>
#N/A</v>
      </c>
      <c r="DL6" s="34" t="e">
        <f t="shared" si="12"/>
        <v>
#N/A</v>
      </c>
      <c r="DM6" s="34" t="e">
        <f t="shared" si="12"/>
        <v>
#N/A</v>
      </c>
      <c r="DN6" s="34" t="e">
        <f t="shared" si="12"/>
        <v>
#N/A</v>
      </c>
      <c r="DO6" s="34" t="e">
        <f t="shared" si="12"/>
        <v>
#N/A</v>
      </c>
      <c r="DP6" s="34" t="e">
        <f t="shared" si="12"/>
        <v>
#N/A</v>
      </c>
      <c r="DQ6" s="34" t="e">
        <f t="shared" si="12"/>
        <v>
#N/A</v>
      </c>
      <c r="DR6" s="34" t="e">
        <f t="shared" si="12"/>
        <v>
#N/A</v>
      </c>
      <c r="DS6" s="34" t="str">
        <f>
IF(DS7="","",IF(DS7="-","【-】","【"&amp;SUBSTITUTE(TEXT(DS7,"#,##0.00"),"-","△")&amp;"】"))</f>
        <v/>
      </c>
      <c r="DT6" s="34" t="e">
        <f>
IF(DT7="",NA(),DT7)</f>
        <v>
#N/A</v>
      </c>
      <c r="DU6" s="34" t="e">
        <f t="shared" ref="DU6:EC6" si="13">
IF(DU7="",NA(),DU7)</f>
        <v>
#N/A</v>
      </c>
      <c r="DV6" s="34" t="e">
        <f t="shared" si="13"/>
        <v>
#N/A</v>
      </c>
      <c r="DW6" s="34" t="e">
        <f t="shared" si="13"/>
        <v>
#N/A</v>
      </c>
      <c r="DX6" s="34" t="e">
        <f t="shared" si="13"/>
        <v>
#N/A</v>
      </c>
      <c r="DY6" s="34" t="e">
        <f t="shared" si="13"/>
        <v>
#N/A</v>
      </c>
      <c r="DZ6" s="34" t="e">
        <f t="shared" si="13"/>
        <v>
#N/A</v>
      </c>
      <c r="EA6" s="34" t="e">
        <f t="shared" si="13"/>
        <v>
#N/A</v>
      </c>
      <c r="EB6" s="34" t="e">
        <f t="shared" si="13"/>
        <v>
#N/A</v>
      </c>
      <c r="EC6" s="34" t="e">
        <f t="shared" si="13"/>
        <v>
#N/A</v>
      </c>
      <c r="ED6" s="34" t="str">
        <f>
IF(ED7="","",IF(ED7="-","【-】","【"&amp;SUBSTITUTE(TEXT(ED7,"#,##0.00"),"-","△")&amp;"】"))</f>
        <v/>
      </c>
      <c r="EE6" s="34">
        <f>
IF(EE7="",NA(),EE7)</f>
        <v>
0</v>
      </c>
      <c r="EF6" s="34">
        <f t="shared" ref="EF6:EN6" si="14">
IF(EF7="",NA(),EF7)</f>
        <v>
0</v>
      </c>
      <c r="EG6" s="34">
        <f t="shared" si="14"/>
        <v>
0</v>
      </c>
      <c r="EH6" s="34">
        <f t="shared" si="14"/>
        <v>
0</v>
      </c>
      <c r="EI6" s="34">
        <f t="shared" si="14"/>
        <v>
0</v>
      </c>
      <c r="EJ6" s="35">
        <f t="shared" si="14"/>
        <v>
0.09</v>
      </c>
      <c r="EK6" s="35">
        <f t="shared" si="14"/>
        <v>
0.09</v>
      </c>
      <c r="EL6" s="35">
        <f t="shared" si="14"/>
        <v>
0.13</v>
      </c>
      <c r="EM6" s="35">
        <f t="shared" si="14"/>
        <v>
0.36</v>
      </c>
      <c r="EN6" s="35">
        <f t="shared" si="14"/>
        <v>
0.39</v>
      </c>
      <c r="EO6" s="34" t="str">
        <f>
IF(EO7="","",IF(EO7="-","【-】","【"&amp;SUBSTITUTE(TEXT(EO7,"#,##0.00"),"-","△")&amp;"】"))</f>
        <v>
【0.30】</v>
      </c>
    </row>
    <row r="7" spans="1:145" s="36" customFormat="1" ht="13.5" customHeight="1" x14ac:dyDescent="0.15">
      <c r="A7" s="28"/>
      <c r="B7" s="37">
        <v>
2020</v>
      </c>
      <c r="C7" s="37">
        <v>
133086</v>
      </c>
      <c r="D7" s="37">
        <v>
47</v>
      </c>
      <c r="E7" s="37">
        <v>
17</v>
      </c>
      <c r="F7" s="37">
        <v>
4</v>
      </c>
      <c r="G7" s="37">
        <v>
0</v>
      </c>
      <c r="H7" s="37" t="s">
        <v>
94</v>
      </c>
      <c r="I7" s="37" t="s">
        <v>
95</v>
      </c>
      <c r="J7" s="37" t="s">
        <v>
96</v>
      </c>
      <c r="K7" s="37" t="s">
        <v>
97</v>
      </c>
      <c r="L7" s="37" t="s">
        <v>
98</v>
      </c>
      <c r="M7" s="37" t="s">
        <v>
99</v>
      </c>
      <c r="N7" s="38" t="s">
        <v>
43</v>
      </c>
      <c r="O7" s="38" t="s">
        <v>
100</v>
      </c>
      <c r="P7" s="38">
        <v>
91.53</v>
      </c>
      <c r="Q7" s="38">
        <v>
96.1</v>
      </c>
      <c r="R7" s="38">
        <v>
2068</v>
      </c>
      <c r="S7" s="38">
        <v>
4991</v>
      </c>
      <c r="T7" s="38">
        <v>
225.53</v>
      </c>
      <c r="U7" s="38">
        <v>
22.13</v>
      </c>
      <c r="V7" s="38">
        <v>
4530</v>
      </c>
      <c r="W7" s="38">
        <v>
1.99</v>
      </c>
      <c r="X7" s="38">
        <v>
2276.38</v>
      </c>
      <c r="Y7" s="38">
        <v>
46.37</v>
      </c>
      <c r="Z7" s="38">
        <v>
47.96</v>
      </c>
      <c r="AA7" s="38">
        <v>
45.76</v>
      </c>
      <c r="AB7" s="38">
        <v>
41.19</v>
      </c>
      <c r="AC7" s="38">
        <v>
43.69</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
2386.4</v>
      </c>
      <c r="BG7" s="38">
        <v>
1884.98</v>
      </c>
      <c r="BH7" s="38">
        <v>
1782.65</v>
      </c>
      <c r="BI7" s="38">
        <v>
1470.23</v>
      </c>
      <c r="BJ7" s="38">
        <v>
1105.2</v>
      </c>
      <c r="BK7" s="38">
        <v>
1298.9100000000001</v>
      </c>
      <c r="BL7" s="38">
        <v>
1243.71</v>
      </c>
      <c r="BM7" s="38">
        <v>
1194.1500000000001</v>
      </c>
      <c r="BN7" s="38">
        <v>
1206.79</v>
      </c>
      <c r="BO7" s="38">
        <v>
1258.43</v>
      </c>
      <c r="BP7" s="38">
        <v>
1260.21</v>
      </c>
      <c r="BQ7" s="38">
        <v>
23.57</v>
      </c>
      <c r="BR7" s="38">
        <v>
21.42</v>
      </c>
      <c r="BS7" s="38">
        <v>
21.52</v>
      </c>
      <c r="BT7" s="38">
        <v>
20.46</v>
      </c>
      <c r="BU7" s="38">
        <v>
21.05</v>
      </c>
      <c r="BV7" s="38">
        <v>
69.87</v>
      </c>
      <c r="BW7" s="38">
        <v>
74.3</v>
      </c>
      <c r="BX7" s="38">
        <v>
72.260000000000005</v>
      </c>
      <c r="BY7" s="38">
        <v>
71.84</v>
      </c>
      <c r="BZ7" s="38">
        <v>
73.36</v>
      </c>
      <c r="CA7" s="38">
        <v>
75.290000000000006</v>
      </c>
      <c r="CB7" s="38">
        <v>
557.92999999999995</v>
      </c>
      <c r="CC7" s="38">
        <v>
607.28</v>
      </c>
      <c r="CD7" s="38">
        <v>
612.42999999999995</v>
      </c>
      <c r="CE7" s="38">
        <v>
629.92999999999995</v>
      </c>
      <c r="CF7" s="38">
        <v>
616.91</v>
      </c>
      <c r="CG7" s="38">
        <v>
234.96</v>
      </c>
      <c r="CH7" s="38">
        <v>
221.81</v>
      </c>
      <c r="CI7" s="38">
        <v>
230.02</v>
      </c>
      <c r="CJ7" s="38">
        <v>
228.47</v>
      </c>
      <c r="CK7" s="38">
        <v>
224.88</v>
      </c>
      <c r="CL7" s="38">
        <v>
215.41</v>
      </c>
      <c r="CM7" s="38">
        <v>
16.7</v>
      </c>
      <c r="CN7" s="38">
        <v>
16.28</v>
      </c>
      <c r="CO7" s="38">
        <v>
15</v>
      </c>
      <c r="CP7" s="38">
        <v>
15.21</v>
      </c>
      <c r="CQ7" s="38">
        <v>
15.21</v>
      </c>
      <c r="CR7" s="38">
        <v>
42.9</v>
      </c>
      <c r="CS7" s="38">
        <v>
43.36</v>
      </c>
      <c r="CT7" s="38">
        <v>
42.56</v>
      </c>
      <c r="CU7" s="38">
        <v>
42.47</v>
      </c>
      <c r="CV7" s="38">
        <v>
42.4</v>
      </c>
      <c r="CW7" s="38">
        <v>
42.9</v>
      </c>
      <c r="CX7" s="38">
        <v>
74.489999999999995</v>
      </c>
      <c r="CY7" s="38">
        <v>
78.88</v>
      </c>
      <c r="CZ7" s="38">
        <v>
85.88</v>
      </c>
      <c r="DA7" s="38">
        <v>
89.69</v>
      </c>
      <c r="DB7" s="38">
        <v>
94.28</v>
      </c>
      <c r="DC7" s="38">
        <v>
83.5</v>
      </c>
      <c r="DD7" s="38">
        <v>
83.06</v>
      </c>
      <c r="DE7" s="38">
        <v>
83.32</v>
      </c>
      <c r="DF7" s="38">
        <v>
83.75</v>
      </c>
      <c r="DG7" s="38">
        <v>
84.19</v>
      </c>
      <c r="DH7" s="38">
        <v>
84.75</v>
      </c>
      <c r="DI7" s="38"/>
      <c r="DJ7" s="38"/>
      <c r="DK7" s="38"/>
      <c r="DL7" s="38"/>
      <c r="DM7" s="38"/>
      <c r="DN7" s="38"/>
      <c r="DO7" s="38"/>
      <c r="DP7" s="38"/>
      <c r="DQ7" s="38"/>
      <c r="DR7" s="38"/>
      <c r="DS7" s="38"/>
      <c r="DT7" s="38"/>
      <c r="DU7" s="38"/>
      <c r="DV7" s="38"/>
      <c r="DW7" s="38"/>
      <c r="DX7" s="38"/>
      <c r="DY7" s="38"/>
      <c r="DZ7" s="38"/>
      <c r="EA7" s="38"/>
      <c r="EB7" s="38"/>
      <c r="EC7" s="38"/>
      <c r="ED7" s="38"/>
      <c r="EE7" s="38">
        <v>
0</v>
      </c>
      <c r="EF7" s="38">
        <v>
0</v>
      </c>
      <c r="EG7" s="38">
        <v>
0</v>
      </c>
      <c r="EH7" s="38">
        <v>
0</v>
      </c>
      <c r="EI7" s="38">
        <v>
0</v>
      </c>
      <c r="EJ7" s="38">
        <v>
0.09</v>
      </c>
      <c r="EK7" s="38">
        <v>
0.09</v>
      </c>
      <c r="EL7" s="38">
        <v>
0.13</v>
      </c>
      <c r="EM7" s="38">
        <v>
0.36</v>
      </c>
      <c r="EN7" s="38">
        <v>
0.39</v>
      </c>
      <c r="EO7" s="38">
        <v>
0.3</v>
      </c>
    </row>
    <row r="8" spans="1:145" ht="13.5" customHeight="1"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ht="13.5" customHeight="1" x14ac:dyDescent="0.15">
      <c r="A9" s="40"/>
      <c r="B9" s="40" t="s">
        <v>
101</v>
      </c>
      <c r="C9" s="40" t="s">
        <v>
102</v>
      </c>
      <c r="D9" s="40" t="s">
        <v>
103</v>
      </c>
      <c r="E9" s="40" t="s">
        <v>
104</v>
      </c>
      <c r="F9" s="40" t="s">
        <v>
105</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ht="13.5" customHeight="1" x14ac:dyDescent="0.15">
      <c r="A10" s="40" t="s">
        <v>
47</v>
      </c>
      <c r="B10" s="41">
        <f t="shared" ref="B10:D10" si="15">
DATEVALUE($B7+12-B11&amp;"/1/"&amp;B12)</f>
        <v>
46753</v>
      </c>
      <c r="C10" s="41">
        <f t="shared" si="15"/>
        <v>
47119</v>
      </c>
      <c r="D10" s="41">
        <f t="shared" si="15"/>
        <v>
47484</v>
      </c>
      <c r="E10" s="42">
        <f>
DATEVALUE($B7+12-E11&amp;"/1/"&amp;E12)</f>
        <v>
47849</v>
      </c>
      <c r="F10" s="42">
        <f>
DATEVALUE($B7+12-F11&amp;"/1/"&amp;F12)</f>
        <v>
48215</v>
      </c>
    </row>
    <row r="11" spans="1:145" ht="13.5" customHeight="1" x14ac:dyDescent="0.15">
      <c r="B11">
        <v>
4</v>
      </c>
      <c r="C11">
        <v>
3</v>
      </c>
      <c r="D11">
        <v>
2</v>
      </c>
      <c r="E11">
        <v>
1</v>
      </c>
      <c r="F11">
        <v>
0</v>
      </c>
      <c r="G11" t="s">
        <v>
106</v>
      </c>
    </row>
    <row r="12" spans="1:145" ht="13.5" customHeight="1" x14ac:dyDescent="0.15">
      <c r="B12">
        <v>
1</v>
      </c>
      <c r="C12">
        <v>
1</v>
      </c>
      <c r="D12">
        <v>
1</v>
      </c>
      <c r="E12">
        <v>
1</v>
      </c>
      <c r="F12">
        <v>
2</v>
      </c>
      <c r="G12" t="s">
        <v>
107</v>
      </c>
    </row>
    <row r="13" spans="1:145" ht="13.5" customHeight="1" x14ac:dyDescent="0.15">
      <c r="B13" t="s">
        <v>
108</v>
      </c>
      <c r="C13" t="s">
        <v>
108</v>
      </c>
      <c r="D13" t="s">
        <v>
108</v>
      </c>
      <c r="E13" t="s">
        <v>
109</v>
      </c>
      <c r="F13" t="s">
        <v>
109</v>
      </c>
      <c r="G13" t="s">
        <v>
110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角田　康一郎</dc:creator>
  <cp:keywords/>
  <dc:description/>
  <cp:lastModifiedBy>東京都</cp:lastModifiedBy>
  <cp:lastPrinted>2022-01-19T01:55:07Z</cp:lastPrinted>
  <dcterms:created xsi:type="dcterms:W3CDTF">2022-01-18T02:17:36Z</dcterms:created>
  <dcterms:modified xsi:type="dcterms:W3CDTF">2022-02-17T02:53:13Z</dcterms:modified>
  <cp:category/>
  <cp:contentStatus/>
</cp:coreProperties>
</file>