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非適用\"/>
    </mc:Choice>
  </mc:AlternateContent>
  <workbookProtection workbookAlgorithmName="SHA-512" workbookHashValue="9zrUzTdKrxzEh9d/Fs+9CXJ/vw2/kETJOZe5d4bn6OiM7rMeSX5+AfNVoGU93oVPlL4dvzwnVy7TCe0KEHru9g==" workbookSaltValue="VTJIWYjiDJYQEM+br4dW3g==" workbookSpinCount="100000" lockStructure="1"/>
  <bookViews>
    <workbookView xWindow="0" yWindow="0" windowWidth="20490" windowHeight="69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alcChain>
</file>

<file path=xl/sharedStrings.xml><?xml version="1.0" encoding="utf-8"?>
<sst xmlns="http://schemas.openxmlformats.org/spreadsheetml/2006/main" count="236" uniqueCount="114">
  <si>
    <t>経営比較分析表（令和2年度決算）</t>
  </si>
  <si>
    <t>業務名</t>
  </si>
  <si>
    <t>業種名</t>
  </si>
  <si>
    <t>事業名</t>
  </si>
  <si>
    <t>類似団体区分</t>
  </si>
  <si>
    <t>管理者の情報</t>
  </si>
  <si>
    <t>人口（人）</t>
  </si>
  <si>
    <r>
      <rPr>
        <b/>
        <sz val="11"/>
        <color theme="1"/>
        <rFont val="ＭＳ ゴシック"/>
        <family val="3"/>
        <charset val="128"/>
      </rPr>
      <t>面積(km</t>
    </r>
    <r>
      <rPr>
        <b/>
        <vertAlign val="superscript"/>
        <sz val="11"/>
        <color theme="1"/>
        <rFont val="ＭＳ ゴシック"/>
        <family val="3"/>
        <charset val="128"/>
      </rPr>
      <t>2</t>
    </r>
    <r>
      <rPr>
        <b/>
        <sz val="11"/>
        <color theme="1"/>
        <rFont val="ＭＳ ゴシック"/>
        <family val="3"/>
        <charset val="128"/>
      </rPr>
      <t>)</t>
    </r>
  </si>
  <si>
    <r>
      <rPr>
        <b/>
        <sz val="11"/>
        <color theme="1"/>
        <rFont val="ＭＳ ゴシック"/>
        <family val="3"/>
        <charset val="128"/>
      </rPr>
      <t>人口密度(人/km</t>
    </r>
    <r>
      <rPr>
        <b/>
        <vertAlign val="superscript"/>
        <sz val="11"/>
        <color theme="1"/>
        <rFont val="ＭＳ ゴシック"/>
        <family val="3"/>
        <charset val="128"/>
      </rPr>
      <t>2</t>
    </r>
    <r>
      <rPr>
        <b/>
        <sz val="11"/>
        <color theme="1"/>
        <rFont val="ＭＳ ゴシック"/>
        <family val="3"/>
        <charset val="128"/>
      </rPr>
      <t>)</t>
    </r>
  </si>
  <si>
    <t>グラフ凡例</t>
  </si>
  <si>
    <t>■</t>
  </si>
  <si>
    <t>当該団体値（当該値）</t>
  </si>
  <si>
    <t>資金不足比率(％)</t>
  </si>
  <si>
    <t>自己資本構成比率(％)</t>
  </si>
  <si>
    <t>普及率(％)</t>
  </si>
  <si>
    <t>有収率(％)</t>
  </si>
  <si>
    <r>
      <rPr>
        <b/>
        <sz val="11"/>
        <color theme="1"/>
        <rFont val="ＭＳ ゴシック"/>
        <family val="3"/>
        <charset val="128"/>
      </rPr>
      <t>1か月20ｍ</t>
    </r>
    <r>
      <rPr>
        <b/>
        <vertAlign val="superscript"/>
        <sz val="12"/>
        <color theme="1"/>
        <rFont val="ＭＳ ゴシック"/>
        <family val="3"/>
        <charset val="128"/>
      </rPr>
      <t>3</t>
    </r>
    <r>
      <rPr>
        <b/>
        <sz val="11"/>
        <color theme="1"/>
        <rFont val="ＭＳ ゴシック"/>
        <family val="3"/>
        <charset val="128"/>
      </rPr>
      <t>当たり家庭料金(円)</t>
    </r>
  </si>
  <si>
    <t>処理区域内人口(人)</t>
  </si>
  <si>
    <r>
      <rPr>
        <b/>
        <sz val="11"/>
        <color theme="1"/>
        <rFont val="ＭＳ ゴシック"/>
        <family val="3"/>
        <charset val="128"/>
      </rPr>
      <t>処理区域面積(km</t>
    </r>
    <r>
      <rPr>
        <b/>
        <vertAlign val="superscript"/>
        <sz val="11"/>
        <color theme="1"/>
        <rFont val="ＭＳ ゴシック"/>
        <family val="3"/>
        <charset val="128"/>
      </rPr>
      <t>2</t>
    </r>
    <r>
      <rPr>
        <b/>
        <sz val="11"/>
        <color theme="1"/>
        <rFont val="ＭＳ ゴシック"/>
        <family val="3"/>
        <charset val="128"/>
      </rPr>
      <t>)</t>
    </r>
  </si>
  <si>
    <r>
      <rPr>
        <b/>
        <sz val="11"/>
        <color theme="1"/>
        <rFont val="ＭＳ ゴシック"/>
        <family val="3"/>
        <charset val="128"/>
      </rPr>
      <t>処理区域内人口密度(人/km</t>
    </r>
    <r>
      <rPr>
        <b/>
        <vertAlign val="superscript"/>
        <sz val="11"/>
        <color theme="1"/>
        <rFont val="ＭＳ ゴシック"/>
        <family val="3"/>
        <charset val="128"/>
      </rPr>
      <t>2</t>
    </r>
    <r>
      <rPr>
        <b/>
        <sz val="11"/>
        <color theme="1"/>
        <rFont val="ＭＳ ゴシック"/>
        <family val="3"/>
        <charset val="128"/>
      </rPr>
      <t>)</t>
    </r>
  </si>
  <si>
    <t>－</t>
  </si>
  <si>
    <t>類似団体平均値（平均値）</t>
  </si>
  <si>
    <t>【】</t>
  </si>
  <si>
    <t>令和2年度全国平均</t>
  </si>
  <si>
    <t>分析欄</t>
  </si>
  <si>
    <t>1. 経営の健全性・効率性</t>
  </si>
  <si>
    <t>1. 経営の健全性・効率性について</t>
  </si>
  <si>
    <t>2. 老朽化の状況について</t>
  </si>
  <si>
    <t>2. 老朽化の状況</t>
  </si>
  <si>
    <t>全体総括</t>
  </si>
  <si>
    <t>※　法適用企業と類似団体区分が同じため、収益的収支比率の類似団体平均等を表示していません。</t>
  </si>
  <si>
    <t>全国平均</t>
  </si>
  <si>
    <t>1①</t>
  </si>
  <si>
    <t>1②</t>
  </si>
  <si>
    <t>1③</t>
  </si>
  <si>
    <t>1④</t>
  </si>
  <si>
    <t>1⑤</t>
  </si>
  <si>
    <t>1⑥</t>
  </si>
  <si>
    <t>1⑦</t>
  </si>
  <si>
    <t>1⑧</t>
  </si>
  <si>
    <t>2①</t>
  </si>
  <si>
    <t>2②</t>
  </si>
  <si>
    <t>2③</t>
  </si>
  <si>
    <t>-</t>
  </si>
  <si>
    <t>下水道事業(法非適用)</t>
  </si>
  <si>
    <t>項番</t>
  </si>
  <si>
    <t>大項目</t>
  </si>
  <si>
    <t>年度</t>
  </si>
  <si>
    <t>団体CD</t>
  </si>
  <si>
    <t>業務CD</t>
  </si>
  <si>
    <t>業種CD</t>
  </si>
  <si>
    <t>事業CD</t>
  </si>
  <si>
    <t>施設CD</t>
  </si>
  <si>
    <t>基本情報</t>
  </si>
  <si>
    <t>中項目</t>
  </si>
  <si>
    <t>①収益的収支比率(％)</t>
  </si>
  <si>
    <t>②累積欠損金比率(％)</t>
  </si>
  <si>
    <t>③流動比率(％)</t>
  </si>
  <si>
    <t>④企業債残高対事業規模比率(％)</t>
  </si>
  <si>
    <t>⑤経費回収率(％)</t>
  </si>
  <si>
    <t>⑥汚水処理原価(円)</t>
  </si>
  <si>
    <t>⑦施設利用率(％)</t>
  </si>
  <si>
    <t>⑧水洗化率(％)</t>
  </si>
  <si>
    <t>①有形固定資産減価償却率(％)</t>
  </si>
  <si>
    <t>②管渠老朽化率(％)</t>
  </si>
  <si>
    <t>③管渠改善率(％)</t>
  </si>
  <si>
    <t>小項目</t>
  </si>
  <si>
    <t>都道府県名</t>
  </si>
  <si>
    <t>法適・法非適</t>
  </si>
  <si>
    <t>業種名称</t>
  </si>
  <si>
    <t>事業名称</t>
  </si>
  <si>
    <t>類似団体</t>
  </si>
  <si>
    <t>資金不足比率</t>
  </si>
  <si>
    <t>自己資本構成比率</t>
  </si>
  <si>
    <t>普及率</t>
  </si>
  <si>
    <t>有収率</t>
  </si>
  <si>
    <t>1ヶ月20㎥当たり家庭料金</t>
  </si>
  <si>
    <t>人口</t>
  </si>
  <si>
    <t>面積</t>
  </si>
  <si>
    <t>人口密度</t>
  </si>
  <si>
    <t>処理区域内人口</t>
  </si>
  <si>
    <t>処理区域面積</t>
  </si>
  <si>
    <t>処理区域内人口密度</t>
  </si>
  <si>
    <t>比率(N-4)</t>
  </si>
  <si>
    <t>比率(N-3)</t>
  </si>
  <si>
    <t>比率(N-2)</t>
  </si>
  <si>
    <t>比率(N-1)</t>
  </si>
  <si>
    <t>比率(N)</t>
  </si>
  <si>
    <t>類似団体平均(N-4)</t>
  </si>
  <si>
    <t>類似団体平均(N-3)</t>
  </si>
  <si>
    <t>類似団体平均(N-2)</t>
  </si>
  <si>
    <t>類似団体平均(N-1)</t>
  </si>
  <si>
    <t>類似団体平均(N)</t>
  </si>
  <si>
    <t>参照用</t>
  </si>
  <si>
    <t>東京都　奥多摩町</t>
  </si>
  <si>
    <t>法非適用</t>
  </si>
  <si>
    <t>下水道事業</t>
  </si>
  <si>
    <t>特定環境保全公共下水道</t>
  </si>
  <si>
    <t>D2</t>
  </si>
  <si>
    <t>非設置</t>
  </si>
  <si>
    <t>該当数値なし</t>
  </si>
  <si>
    <t>Ｎ－４年度</t>
  </si>
  <si>
    <t>Ｎ－３年度</t>
  </si>
  <si>
    <t>Ｎ－２年度</t>
  </si>
  <si>
    <t>Ｎ－１年度</t>
  </si>
  <si>
    <t>Ｎ年度</t>
  </si>
  <si>
    <t>←年数補正</t>
  </si>
  <si>
    <t>←日数補正</t>
  </si>
  <si>
    <t>"H"yy</t>
  </si>
  <si>
    <t>"R"dd</t>
  </si>
  <si>
    <t>←書式設定</t>
  </si>
  <si>
    <t>該当なし。</t>
    <phoneticPr fontId="4"/>
  </si>
  <si>
    <t>①収益的収支比率は近年５０％を下回っているが、下水道整備工事に伴う企業債の償還額が大きいため、経営状況の改善はしばらくは見込めない。また、接続率向上による料金収入は増加しているが、維持管理費も増大しているため、今後も一般会計繰入金に頼らざるを得ない。
④企業債残高対事業規模比率は、企業債の償還が進んでいることにより近年大きく減少傾向にあり、令和２年度より類似団体平均を下回った。今後も新たな企業債の借り入れ予定は無く、この傾向が続くことが予想される。
⑤経費回収率は、類似団体平均と比較して低い水準にある。接続率向上による料金収入が増加しているが汚水処理経費の割合が大きく、現状の２０％程度から殆ど変化なく続くことが予想される。
⑥汚水処理原価は、起伏に富んだ地形と集落が点在していることから、マンホールポンプ等の設置数及び管渠延長が都市部と比較し多いこと（以降、地理的要因とする）が影響し、類似団体と比較して高い傾向にある。また、当町の下水道管渠は全面供用開始して間もないことから、接続率向上に伴い有収水量は増加しているが、人口減少も著しいため今後の推移をみていく必要がある。
⑦施設利用率は、類似団体平均と比較して低い水準にある。単独処理を行っている小河内処理区において、当初計画人口として見込んでいた定住人口、観光人口が減少し現有施設の処理能力に余裕があるため、効率的な施設運用に努める必要がある。
⑧水洗化率については、平成２７年度の全面供用開始以降右肩上がりで上昇しており、類似団体平均を上回っている。引き続き、未接続世帯に対して適切なアプローチを図り更なる向上に努める。</t>
    <rPh sb="141" eb="143">
      <t>キギョウ</t>
    </rPh>
    <rPh sb="171" eb="173">
      <t>レイワ</t>
    </rPh>
    <rPh sb="174" eb="176">
      <t>ネンド</t>
    </rPh>
    <rPh sb="178" eb="180">
      <t>ルイジ</t>
    </rPh>
    <rPh sb="180" eb="182">
      <t>ダンタイ</t>
    </rPh>
    <rPh sb="182" eb="184">
      <t>ヘイキン</t>
    </rPh>
    <rPh sb="185" eb="187">
      <t>シタマワ</t>
    </rPh>
    <rPh sb="190" eb="192">
      <t>コンゴ</t>
    </rPh>
    <rPh sb="193" eb="194">
      <t>アラ</t>
    </rPh>
    <rPh sb="196" eb="198">
      <t>キギョウ</t>
    </rPh>
    <rPh sb="200" eb="201">
      <t>カ</t>
    </rPh>
    <rPh sb="202" eb="203">
      <t>イ</t>
    </rPh>
    <rPh sb="204" eb="206">
      <t>ヨテイ</t>
    </rPh>
    <rPh sb="207" eb="208">
      <t>ナ</t>
    </rPh>
    <rPh sb="212" eb="214">
      <t>ケイコウ</t>
    </rPh>
    <rPh sb="215" eb="216">
      <t>ツヅ</t>
    </rPh>
    <rPh sb="220" eb="222">
      <t>ヨソウ</t>
    </rPh>
    <rPh sb="380" eb="382">
      <t>イコウ</t>
    </rPh>
    <rPh sb="456" eb="458">
      <t>ゾウカ</t>
    </rPh>
    <rPh sb="469" eb="470">
      <t>イチジル</t>
    </rPh>
    <rPh sb="474" eb="476">
      <t>コンゴ</t>
    </rPh>
    <rPh sb="559" eb="561">
      <t>カンコウ</t>
    </rPh>
    <rPh sb="561" eb="563">
      <t>ジンコウ</t>
    </rPh>
    <rPh sb="572" eb="574">
      <t>ショリ</t>
    </rPh>
    <rPh sb="574" eb="576">
      <t>ノウリョク</t>
    </rPh>
    <rPh sb="587" eb="588">
      <t>テキ</t>
    </rPh>
    <rPh sb="589" eb="591">
      <t>シセツ</t>
    </rPh>
    <rPh sb="591" eb="593">
      <t>ウンヨウ</t>
    </rPh>
    <rPh sb="622" eb="624">
      <t>ゼンメン</t>
    </rPh>
    <rPh sb="643" eb="645">
      <t>ルイジ</t>
    </rPh>
    <rPh sb="645" eb="647">
      <t>ダンタイ</t>
    </rPh>
    <rPh sb="647" eb="649">
      <t>ヘイキン</t>
    </rPh>
    <rPh sb="650" eb="652">
      <t>ウワマワ</t>
    </rPh>
    <rPh sb="657" eb="658">
      <t>ヒ</t>
    </rPh>
    <rPh sb="659" eb="660">
      <t>ツヅ</t>
    </rPh>
    <phoneticPr fontId="4"/>
  </si>
  <si>
    <t>当町は、地理的要因から維持管理にかかる費用が大きく、その財源は一般会計繰入金に依存せざるをえない。また、人口の著しい減少に伴う使用料収入の減少が想定されるため、水洗化率の向上と効率的な維持管理経費の縮減を行う必要がある。
一方、施設の経年劣化は日々進んでおり、今後増大する更新費用に対処するため令和2年度に策定したストックマネジメント計画に基づき、適正かつ合理的な施設管理を進めていく。また、併せて策定した経営戦略による計画的な投資及び財政計画を推進すると共に、令和６年度に予定している公営企業会計への法適用により、経営基盤と財政マネジメントの更なる向上に取り組み、下水道事業の健全化に努めていく。</t>
    <rPh sb="4" eb="7">
      <t>チリテキ</t>
    </rPh>
    <rPh sb="7" eb="9">
      <t>ヨウイン</t>
    </rPh>
    <rPh sb="28" eb="30">
      <t>ザイゲン</t>
    </rPh>
    <rPh sb="111" eb="113">
      <t>イッポウ</t>
    </rPh>
    <rPh sb="114" eb="116">
      <t>シセツ</t>
    </rPh>
    <rPh sb="117" eb="119">
      <t>ケイネン</t>
    </rPh>
    <rPh sb="119" eb="121">
      <t>レッカ</t>
    </rPh>
    <rPh sb="122" eb="124">
      <t>ヒビ</t>
    </rPh>
    <rPh sb="124" eb="125">
      <t>スス</t>
    </rPh>
    <rPh sb="130" eb="132">
      <t>コンゴ</t>
    </rPh>
    <rPh sb="153" eb="155">
      <t>サクテイ</t>
    </rPh>
    <rPh sb="170" eb="171">
      <t>モト</t>
    </rPh>
    <rPh sb="196" eb="197">
      <t>アワ</t>
    </rPh>
    <rPh sb="199" eb="201">
      <t>サクテイ</t>
    </rPh>
    <rPh sb="223" eb="225">
      <t>スイシン</t>
    </rPh>
    <rPh sb="228" eb="229">
      <t>トモ</t>
    </rPh>
    <rPh sb="231" eb="233">
      <t>レイワ</t>
    </rPh>
    <rPh sb="234" eb="236">
      <t>ネンド</t>
    </rPh>
    <rPh sb="237" eb="239">
      <t>ヨテイ</t>
    </rPh>
    <rPh sb="243" eb="245">
      <t>コウエイ</t>
    </rPh>
    <rPh sb="245" eb="247">
      <t>キギョウ</t>
    </rPh>
    <rPh sb="247" eb="249">
      <t>カイケイ</t>
    </rPh>
    <rPh sb="251" eb="252">
      <t>ホウ</t>
    </rPh>
    <rPh sb="252" eb="254">
      <t>テキヨウ</t>
    </rPh>
    <rPh sb="272" eb="273">
      <t>サラ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</si>
</sst>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0"/>
      <color theme="1"/>
      <name val="Arial"/>
      <family val="2"/>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Ｐゴシック"/>
      <family val="2"/>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633777886288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15" fillId="0" borderId="0" applyFont="0" applyFill="0" applyBorder="0" applyProtection="0"/>
    <xf numFmtId="0" fontId="15" fillId="0" borderId="0">
      <alignment vertical="center"/>
    </xf>
  </cellStyleXfs>
  <cellXfs count="90">
    <xf numFmtId="0" fontId="0" fillId="0" borderId="0" xfId="0" applyAlignment="1">
      <alignment vertical="center"/>
    </xf>
    <xf numFmtId="0" fontId="3" fillId="0" borderId="0" xfId="7" applyFont="1" applyAlignment="1">
      <alignment vertical="center"/>
    </xf>
    <xf numFmtId="0" fontId="5" fillId="0" borderId="0" xfId="7" applyFont="1" applyAlignment="1">
      <alignment vertical="center"/>
    </xf>
    <xf numFmtId="0" fontId="6" fillId="0" borderId="0" xfId="7" applyFont="1" applyAlignment="1">
      <alignment horizontal="center" vertical="center"/>
    </xf>
    <xf numFmtId="0" fontId="8" fillId="0" borderId="3" xfId="7" applyFont="1" applyBorder="1" applyAlignment="1">
      <alignment vertical="center"/>
    </xf>
    <xf numFmtId="0" fontId="8" fillId="0" borderId="4" xfId="7" applyFont="1" applyBorder="1" applyAlignment="1">
      <alignment vertical="center"/>
    </xf>
    <xf numFmtId="0" fontId="8" fillId="0" borderId="5" xfId="7" applyFont="1" applyBorder="1" applyAlignment="1">
      <alignment vertical="center"/>
    </xf>
    <xf numFmtId="0" fontId="9" fillId="0" borderId="0" xfId="7" applyFont="1" applyBorder="1" applyAlignment="1">
      <alignment horizontal="left" vertical="center"/>
    </xf>
    <xf numFmtId="0" fontId="9" fillId="0" borderId="0" xfId="7" applyFont="1" applyBorder="1" applyAlignment="1">
      <alignment vertical="center"/>
    </xf>
    <xf numFmtId="0" fontId="9" fillId="0" borderId="7" xfId="7" applyFont="1" applyBorder="1" applyAlignment="1">
      <alignment vertical="center"/>
    </xf>
    <xf numFmtId="0" fontId="11" fillId="0" borderId="0" xfId="7" applyFont="1" applyBorder="1" applyAlignment="1">
      <alignment horizontal="left" vertical="center"/>
    </xf>
    <xf numFmtId="0" fontId="11" fillId="0" borderId="0" xfId="7" applyFont="1" applyBorder="1" applyAlignment="1">
      <alignment vertical="center"/>
    </xf>
    <xf numFmtId="0" fontId="11" fillId="0" borderId="7" xfId="7" applyFont="1" applyBorder="1" applyAlignment="1">
      <alignment vertical="center"/>
    </xf>
    <xf numFmtId="0" fontId="3" fillId="0" borderId="1" xfId="7" applyFont="1" applyBorder="1" applyAlignment="1">
      <alignment horizontal="left" vertical="center"/>
    </xf>
    <xf numFmtId="0" fontId="3" fillId="0" borderId="1" xfId="7" applyFont="1" applyBorder="1" applyAlignment="1">
      <alignment vertical="center"/>
    </xf>
    <xf numFmtId="0" fontId="3" fillId="0" borderId="9" xfId="7" applyFont="1" applyBorder="1" applyAlignment="1">
      <alignment vertical="center"/>
    </xf>
    <xf numFmtId="0" fontId="5" fillId="0" borderId="6" xfId="7" applyFont="1" applyBorder="1" applyAlignment="1">
      <alignment vertical="center"/>
    </xf>
    <xf numFmtId="0" fontId="5" fillId="0" borderId="0" xfId="7" applyFont="1" applyBorder="1" applyAlignment="1">
      <alignment vertical="center"/>
    </xf>
    <xf numFmtId="0" fontId="5" fillId="0" borderId="7" xfId="7" applyFont="1" applyBorder="1" applyAlignment="1">
      <alignment vertical="center"/>
    </xf>
    <xf numFmtId="0" fontId="3" fillId="0" borderId="0" xfId="7" applyFont="1" applyBorder="1" applyAlignment="1">
      <alignment vertical="center"/>
    </xf>
    <xf numFmtId="0" fontId="13" fillId="0" borderId="0" xfId="7" applyFont="1" applyBorder="1" applyAlignment="1">
      <alignment vertical="center"/>
    </xf>
    <xf numFmtId="0" fontId="14" fillId="0" borderId="0" xfId="7" applyFont="1" applyBorder="1" applyAlignment="1">
      <alignment horizontal="center" vertical="center"/>
    </xf>
    <xf numFmtId="0" fontId="5" fillId="0" borderId="8" xfId="7" applyFont="1" applyBorder="1" applyAlignment="1">
      <alignment vertical="center"/>
    </xf>
    <xf numFmtId="0" fontId="5" fillId="0" borderId="1" xfId="7" applyFont="1" applyBorder="1" applyAlignment="1">
      <alignment vertical="center"/>
    </xf>
    <xf numFmtId="0" fontId="5" fillId="0" borderId="9" xfId="7" applyFont="1" applyBorder="1" applyAlignment="1">
      <alignment vertical="center"/>
    </xf>
    <xf numFmtId="0" fontId="3" fillId="0" borderId="0" xfId="7" applyFont="1" applyBorder="1" applyAlignment="1">
      <alignment horizontal="center" vertical="center"/>
    </xf>
    <xf numFmtId="0" fontId="2" fillId="0" borderId="0" xfId="7" applyFont="1" applyAlignment="1" applyProtection="1">
      <alignment vertical="center"/>
      <protection hidden="1"/>
    </xf>
    <xf numFmtId="0" fontId="2" fillId="0" borderId="0" xfId="7" applyFont="1" applyAlignment="1">
      <alignment vertical="center"/>
    </xf>
    <xf numFmtId="0" fontId="0" fillId="3" borderId="2" xfId="7" applyFont="1" applyFill="1" applyBorder="1" applyAlignment="1">
      <alignment vertical="center"/>
    </xf>
    <xf numFmtId="0" fontId="0" fillId="3" borderId="10" xfId="7" applyFont="1" applyFill="1" applyBorder="1" applyAlignment="1">
      <alignment vertical="center"/>
    </xf>
    <xf numFmtId="0" fontId="0" fillId="3" borderId="11" xfId="7" applyFont="1" applyFill="1" applyBorder="1" applyAlignment="1">
      <alignment vertical="center"/>
    </xf>
    <xf numFmtId="0" fontId="0" fillId="3" borderId="12" xfId="7" applyFont="1" applyFill="1" applyBorder="1" applyAlignment="1">
      <alignment vertical="center"/>
    </xf>
    <xf numFmtId="0" fontId="0" fillId="3" borderId="2" xfId="7" applyFont="1" applyFill="1" applyBorder="1" applyAlignment="1">
      <alignment vertical="center" shrinkToFit="1"/>
    </xf>
    <xf numFmtId="0" fontId="0" fillId="4" borderId="2" xfId="7" applyNumberFormat="1" applyFont="1" applyFill="1" applyBorder="1" applyAlignment="1">
      <alignment vertical="center" shrinkToFit="1"/>
    </xf>
    <xf numFmtId="177" fontId="0" fillId="4" borderId="2" xfId="6" applyNumberFormat="1" applyFont="1" applyFill="1" applyBorder="1" applyAlignment="1">
      <alignment vertical="center" shrinkToFit="1"/>
    </xf>
    <xf numFmtId="178" fontId="0" fillId="4" borderId="2" xfId="6" applyNumberFormat="1" applyFont="1" applyFill="1" applyBorder="1" applyAlignment="1">
      <alignment vertical="center" shrinkToFit="1"/>
    </xf>
    <xf numFmtId="49" fontId="0" fillId="0" borderId="0" xfId="7" applyNumberFormat="1" applyFont="1" applyAlignment="1">
      <alignment vertical="center" shrinkToFit="1"/>
    </xf>
    <xf numFmtId="0" fontId="0" fillId="0" borderId="2" xfId="7" applyNumberFormat="1" applyFont="1" applyBorder="1" applyAlignment="1">
      <alignment vertical="center" shrinkToFit="1"/>
    </xf>
    <xf numFmtId="177" fontId="0" fillId="0" borderId="2" xfId="6" applyNumberFormat="1" applyFont="1" applyBorder="1" applyAlignment="1">
      <alignment vertical="center" shrinkToFit="1"/>
    </xf>
    <xf numFmtId="179" fontId="0" fillId="0" borderId="0" xfId="7" applyNumberFormat="1" applyFont="1" applyAlignment="1">
      <alignment vertical="center"/>
    </xf>
    <xf numFmtId="0" fontId="0" fillId="5" borderId="2" xfId="7" applyFont="1" applyFill="1" applyBorder="1" applyAlignment="1">
      <alignment vertical="center"/>
    </xf>
    <xf numFmtId="180" fontId="0" fillId="0" borderId="2" xfId="7" applyNumberFormat="1" applyFont="1" applyBorder="1" applyAlignment="1">
      <alignment vertical="center"/>
    </xf>
    <xf numFmtId="181" fontId="0" fillId="0" borderId="2" xfId="7" applyNumberFormat="1" applyFont="1" applyBorder="1" applyAlignment="1">
      <alignment vertical="center"/>
    </xf>
    <xf numFmtId="0" fontId="5" fillId="0" borderId="6" xfId="7" applyFont="1" applyBorder="1" applyAlignment="1" applyProtection="1">
      <alignment horizontal="left" vertical="top" wrapText="1"/>
      <protection locked="0"/>
    </xf>
    <xf numFmtId="0" fontId="5" fillId="0" borderId="0" xfId="7" applyFont="1" applyBorder="1" applyAlignment="1" applyProtection="1">
      <alignment horizontal="left" vertical="top" wrapText="1"/>
      <protection locked="0"/>
    </xf>
    <xf numFmtId="0" fontId="5" fillId="0" borderId="7" xfId="7" applyFont="1" applyBorder="1" applyAlignment="1" applyProtection="1">
      <alignment horizontal="left" vertical="top" wrapText="1"/>
      <protection locked="0"/>
    </xf>
    <xf numFmtId="0" fontId="5" fillId="0" borderId="8" xfId="7" applyFont="1" applyBorder="1" applyAlignment="1" applyProtection="1">
      <alignment horizontal="left" vertical="top" wrapText="1"/>
      <protection locked="0"/>
    </xf>
    <xf numFmtId="0" fontId="5" fillId="0" borderId="1" xfId="7" applyFont="1" applyBorder="1" applyAlignment="1" applyProtection="1">
      <alignment horizontal="left" vertical="top" wrapText="1"/>
      <protection locked="0"/>
    </xf>
    <xf numFmtId="0" fontId="5" fillId="0" borderId="9" xfId="7" applyFont="1" applyBorder="1" applyAlignment="1" applyProtection="1">
      <alignment horizontal="left" vertical="top" wrapText="1"/>
      <protection locked="0"/>
    </xf>
    <xf numFmtId="0" fontId="8" fillId="0" borderId="6" xfId="7" applyFont="1" applyBorder="1" applyAlignment="1">
      <alignment horizontal="center" vertical="center"/>
    </xf>
    <xf numFmtId="0" fontId="8" fillId="0" borderId="0" xfId="7" applyFont="1" applyBorder="1" applyAlignment="1">
      <alignment horizontal="center" vertical="center"/>
    </xf>
    <xf numFmtId="0" fontId="8" fillId="0" borderId="7" xfId="7" applyFont="1" applyBorder="1" applyAlignment="1">
      <alignment horizontal="center" vertical="center"/>
    </xf>
    <xf numFmtId="0" fontId="12" fillId="0" borderId="3" xfId="7" applyFont="1" applyBorder="1" applyAlignment="1">
      <alignment horizontal="left" vertical="center"/>
    </xf>
    <xf numFmtId="0" fontId="12" fillId="0" borderId="4" xfId="7" applyFont="1" applyBorder="1" applyAlignment="1">
      <alignment horizontal="left" vertical="center"/>
    </xf>
    <xf numFmtId="0" fontId="12" fillId="0" borderId="5" xfId="7" applyFont="1" applyBorder="1" applyAlignment="1">
      <alignment horizontal="left" vertical="center"/>
    </xf>
    <xf numFmtId="0" fontId="12" fillId="0" borderId="6" xfId="7" applyFont="1" applyBorder="1" applyAlignment="1">
      <alignment horizontal="left" vertical="center"/>
    </xf>
    <xf numFmtId="0" fontId="12" fillId="0" borderId="0" xfId="7" applyFont="1" applyBorder="1" applyAlignment="1">
      <alignment horizontal="left" vertical="center"/>
    </xf>
    <xf numFmtId="0" fontId="12" fillId="0" borderId="7" xfId="7" applyFont="1" applyBorder="1" applyAlignment="1">
      <alignment horizontal="left" vertical="center"/>
    </xf>
    <xf numFmtId="0" fontId="3" fillId="0" borderId="8" xfId="7" applyFont="1" applyBorder="1" applyAlignment="1">
      <alignment horizontal="center" vertical="center"/>
    </xf>
    <xf numFmtId="0" fontId="3" fillId="0" borderId="1" xfId="7" applyFont="1" applyBorder="1" applyAlignment="1">
      <alignment horizontal="center" vertical="center"/>
    </xf>
    <xf numFmtId="0" fontId="8" fillId="0" borderId="0" xfId="7" applyFont="1" applyBorder="1" applyAlignment="1">
      <alignment horizontal="left"/>
    </xf>
    <xf numFmtId="0" fontId="8" fillId="0" borderId="1" xfId="7" applyFont="1" applyBorder="1" applyAlignment="1">
      <alignment horizontal="left"/>
    </xf>
    <xf numFmtId="0" fontId="8" fillId="0" borderId="3" xfId="7" applyFont="1" applyBorder="1" applyAlignment="1">
      <alignment horizontal="center" vertical="center"/>
    </xf>
    <xf numFmtId="0" fontId="8" fillId="0" borderId="4" xfId="7" applyFont="1" applyBorder="1" applyAlignment="1">
      <alignment horizontal="center" vertical="center"/>
    </xf>
    <xf numFmtId="0" fontId="8" fillId="0" borderId="5" xfId="7" applyFont="1" applyBorder="1" applyAlignment="1">
      <alignment horizontal="center" vertical="center"/>
    </xf>
    <xf numFmtId="0" fontId="3" fillId="2" borderId="2" xfId="7" applyFont="1" applyFill="1" applyBorder="1" applyAlignment="1">
      <alignment horizontal="center" vertical="center" shrinkToFit="1"/>
    </xf>
    <xf numFmtId="0" fontId="11" fillId="0" borderId="6" xfId="7" applyFont="1" applyBorder="1" applyAlignment="1">
      <alignment horizontal="center" vertical="center"/>
    </xf>
    <xf numFmtId="0" fontId="11" fillId="0" borderId="0" xfId="7" applyFont="1" applyBorder="1" applyAlignment="1">
      <alignment horizontal="center" vertical="center"/>
    </xf>
    <xf numFmtId="177" fontId="5" fillId="0" borderId="2" xfId="7" applyNumberFormat="1" applyFont="1" applyBorder="1" applyAlignment="1" applyProtection="1">
      <alignment horizontal="center" vertical="center"/>
      <protection hidden="1"/>
    </xf>
    <xf numFmtId="176" fontId="5" fillId="0" borderId="2" xfId="7" applyNumberFormat="1" applyFont="1" applyBorder="1" applyAlignment="1" applyProtection="1">
      <alignment horizontal="center" vertical="center"/>
      <protection hidden="1"/>
    </xf>
    <xf numFmtId="0" fontId="9" fillId="0" borderId="6" xfId="7" applyFont="1" applyBorder="1" applyAlignment="1">
      <alignment horizontal="center" vertical="center"/>
    </xf>
    <xf numFmtId="0" fontId="9" fillId="0" borderId="0" xfId="7" applyFont="1" applyBorder="1" applyAlignment="1">
      <alignment horizontal="center" vertical="center"/>
    </xf>
    <xf numFmtId="0" fontId="5" fillId="0" borderId="2" xfId="7" applyNumberFormat="1" applyFont="1" applyBorder="1" applyAlignment="1" applyProtection="1">
      <alignment horizontal="center" vertical="center"/>
      <protection hidden="1"/>
    </xf>
    <xf numFmtId="0" fontId="5" fillId="0" borderId="2" xfId="7" applyNumberFormat="1" applyFont="1" applyBorder="1" applyAlignment="1" applyProtection="1">
      <alignment horizontal="center" vertical="center" shrinkToFit="1"/>
      <protection hidden="1"/>
    </xf>
    <xf numFmtId="0" fontId="6" fillId="0" borderId="0" xfId="7" applyFont="1" applyAlignment="1">
      <alignment horizontal="center" vertical="center"/>
    </xf>
    <xf numFmtId="49" fontId="3" fillId="0" borderId="1" xfId="7" applyNumberFormat="1" applyFont="1" applyBorder="1" applyAlignment="1" applyProtection="1">
      <alignment horizontal="left" vertical="center"/>
      <protection hidden="1"/>
    </xf>
    <xf numFmtId="0" fontId="0" fillId="3" borderId="2" xfId="7" applyFont="1" applyFill="1" applyBorder="1" applyAlignment="1">
      <alignment horizontal="center" vertical="center"/>
    </xf>
    <xf numFmtId="0" fontId="0" fillId="3" borderId="3" xfId="7" applyFont="1" applyFill="1" applyBorder="1" applyAlignment="1">
      <alignment horizontal="center" vertical="center"/>
    </xf>
    <xf numFmtId="0" fontId="0" fillId="3" borderId="4" xfId="7" applyFont="1" applyFill="1" applyBorder="1" applyAlignment="1">
      <alignment horizontal="center" vertical="center"/>
    </xf>
    <xf numFmtId="0" fontId="0" fillId="3" borderId="5" xfId="7" applyFont="1" applyFill="1" applyBorder="1" applyAlignment="1">
      <alignment horizontal="center" vertical="center"/>
    </xf>
    <xf numFmtId="0" fontId="0" fillId="3" borderId="8" xfId="7" applyFont="1" applyFill="1" applyBorder="1" applyAlignment="1">
      <alignment horizontal="center" vertical="center"/>
    </xf>
    <xf numFmtId="0" fontId="0" fillId="3" borderId="1" xfId="7" applyFont="1" applyFill="1" applyBorder="1" applyAlignment="1">
      <alignment horizontal="center" vertical="center"/>
    </xf>
    <xf numFmtId="0" fontId="0" fillId="3" borderId="9" xfId="7" applyFont="1" applyFill="1" applyBorder="1" applyAlignment="1">
      <alignment horizontal="center" vertical="center"/>
    </xf>
    <xf numFmtId="0" fontId="0" fillId="3" borderId="2" xfId="7" applyFont="1" applyFill="1" applyBorder="1" applyAlignment="1">
      <alignment horizontal="center" vertical="center" wrapText="1"/>
    </xf>
    <xf numFmtId="0" fontId="16" fillId="0" borderId="6" xfId="7" applyFont="1" applyBorder="1" applyAlignment="1" applyProtection="1">
      <alignment horizontal="left" vertical="top" wrapText="1"/>
      <protection locked="0"/>
    </xf>
    <xf numFmtId="0" fontId="16" fillId="0" borderId="0" xfId="7" applyFont="1" applyBorder="1" applyAlignment="1" applyProtection="1">
      <alignment horizontal="left" vertical="top" wrapText="1"/>
      <protection locked="0"/>
    </xf>
    <xf numFmtId="0" fontId="16" fillId="0" borderId="7" xfId="7" applyFont="1" applyBorder="1" applyAlignment="1" applyProtection="1">
      <alignment horizontal="left" vertical="top" wrapText="1"/>
      <protection locked="0"/>
    </xf>
    <xf numFmtId="0" fontId="16" fillId="0" borderId="8" xfId="7" applyFont="1" applyBorder="1" applyAlignment="1" applyProtection="1">
      <alignment horizontal="left" vertical="top" wrapText="1"/>
      <protection locked="0"/>
    </xf>
    <xf numFmtId="0" fontId="16" fillId="0" borderId="1" xfId="7" applyFont="1" applyBorder="1" applyAlignment="1" applyProtection="1">
      <alignment horizontal="left" vertical="top" wrapText="1"/>
      <protection locked="0"/>
    </xf>
    <xf numFmtId="0" fontId="16" fillId="0" borderId="9" xfId="7" applyFont="1" applyBorder="1" applyAlignment="1" applyProtection="1">
      <alignment horizontal="left" vertical="top" wrapText="1"/>
      <protection locked="0"/>
    </xf>
  </cellXfs>
  <cellStyles count="8">
    <cellStyle name="Comma" xfId="4"/>
    <cellStyle name="Comma [0]" xfId="5"/>
    <cellStyle name="Currency" xfId="2"/>
    <cellStyle name="Currency [0]" xfId="3"/>
    <cellStyle name="Normal" xfId="7"/>
    <cellStyle name="Percent" xfId="1"/>
    <cellStyle name="桁区切り" xf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C0-486F-B73A-FDC8AA7ABC27}"/>
            </c:ext>
          </c:extLst>
        </c:ser>
        <c:dLbls>
          <c:showLegendKey val="0"/>
          <c:showVal val="0"/>
          <c:showCatName val="0"/>
          <c:showSerName val="0"/>
          <c:showPercent val="0"/>
          <c:showBubbleSize val="0"/>
        </c:dLbls>
        <c:gapWidth val="150"/>
        <c:axId val="24692173"/>
        <c:axId val="1711376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84C0-486F-B73A-FDC8AA7ABC27}"/>
            </c:ext>
          </c:extLst>
        </c:ser>
        <c:dLbls>
          <c:showLegendKey val="0"/>
          <c:showVal val="0"/>
          <c:showCatName val="0"/>
          <c:showSerName val="0"/>
          <c:showPercent val="0"/>
          <c:showBubbleSize val="0"/>
        </c:dLbls>
        <c:marker val="1"/>
        <c:smooth val="0"/>
        <c:axId val="24692173"/>
        <c:axId val="17113762"/>
      </c:lineChart>
      <c:dateAx>
        <c:axId val="24692173"/>
        <c:scaling>
          <c:orientation val="minMax"/>
        </c:scaling>
        <c:delete val="1"/>
        <c:axPos val="b"/>
        <c:numFmt formatCode="General" sourceLinked="0"/>
        <c:majorTickMark val="none"/>
        <c:minorTickMark val="none"/>
        <c:tickLblPos val="none"/>
        <c:crossAx val="17113762"/>
        <c:crosses val="autoZero"/>
        <c:auto val="0"/>
        <c:lblOffset val="100"/>
        <c:baseTimeUnit val="years"/>
      </c:dateAx>
      <c:valAx>
        <c:axId val="17113762"/>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24692173"/>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16.7</c:v>
                </c:pt>
                <c:pt idx="1">
                  <c:v>16.28</c:v>
                </c:pt>
                <c:pt idx="2">
                  <c:v>15</c:v>
                </c:pt>
                <c:pt idx="3">
                  <c:v>15.21</c:v>
                </c:pt>
                <c:pt idx="4">
                  <c:v>15.21</c:v>
                </c:pt>
              </c:numCache>
            </c:numRef>
          </c:val>
          <c:extLst>
            <c:ext xmlns:c16="http://schemas.microsoft.com/office/drawing/2014/chart" uri="{C3380CC4-5D6E-409C-BE32-E72D297353CC}">
              <c16:uniqueId val="{00000000-C7F4-418A-9B42-28BF19B78CEF}"/>
            </c:ext>
          </c:extLst>
        </c:ser>
        <c:dLbls>
          <c:showLegendKey val="0"/>
          <c:showVal val="0"/>
          <c:showCatName val="0"/>
          <c:showSerName val="0"/>
          <c:showPercent val="0"/>
          <c:showBubbleSize val="0"/>
        </c:dLbls>
        <c:gapWidth val="150"/>
        <c:axId val="5593166"/>
        <c:axId val="2797497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C7F4-418A-9B42-28BF19B78CEF}"/>
            </c:ext>
          </c:extLst>
        </c:ser>
        <c:dLbls>
          <c:showLegendKey val="0"/>
          <c:showVal val="0"/>
          <c:showCatName val="0"/>
          <c:showSerName val="0"/>
          <c:showPercent val="0"/>
          <c:showBubbleSize val="0"/>
        </c:dLbls>
        <c:marker val="1"/>
        <c:smooth val="0"/>
        <c:axId val="5593166"/>
        <c:axId val="27974972"/>
      </c:lineChart>
      <c:dateAx>
        <c:axId val="5593166"/>
        <c:scaling>
          <c:orientation val="minMax"/>
        </c:scaling>
        <c:delete val="1"/>
        <c:axPos val="b"/>
        <c:numFmt formatCode="General" sourceLinked="0"/>
        <c:majorTickMark val="none"/>
        <c:minorTickMark val="none"/>
        <c:tickLblPos val="none"/>
        <c:crossAx val="27974972"/>
        <c:crosses val="autoZero"/>
        <c:auto val="0"/>
        <c:lblOffset val="100"/>
        <c:baseTimeUnit val="years"/>
      </c:dateAx>
      <c:valAx>
        <c:axId val="27974972"/>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593166"/>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74.489999999999995</c:v>
                </c:pt>
                <c:pt idx="1">
                  <c:v>78.88</c:v>
                </c:pt>
                <c:pt idx="2">
                  <c:v>85.88</c:v>
                </c:pt>
                <c:pt idx="3">
                  <c:v>89.69</c:v>
                </c:pt>
                <c:pt idx="4">
                  <c:v>94.28</c:v>
                </c:pt>
              </c:numCache>
            </c:numRef>
          </c:val>
          <c:extLst>
            <c:ext xmlns:c16="http://schemas.microsoft.com/office/drawing/2014/chart" uri="{C3380CC4-5D6E-409C-BE32-E72D297353CC}">
              <c16:uniqueId val="{00000000-0DC8-4890-830C-96C41764879C}"/>
            </c:ext>
          </c:extLst>
        </c:ser>
        <c:dLbls>
          <c:showLegendKey val="0"/>
          <c:showVal val="0"/>
          <c:showCatName val="0"/>
          <c:showSerName val="0"/>
          <c:showPercent val="0"/>
          <c:showBubbleSize val="0"/>
        </c:dLbls>
        <c:gapWidth val="150"/>
        <c:axId val="5812491"/>
        <c:axId val="31703485"/>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0DC8-4890-830C-96C41764879C}"/>
            </c:ext>
          </c:extLst>
        </c:ser>
        <c:dLbls>
          <c:showLegendKey val="0"/>
          <c:showVal val="0"/>
          <c:showCatName val="0"/>
          <c:showSerName val="0"/>
          <c:showPercent val="0"/>
          <c:showBubbleSize val="0"/>
        </c:dLbls>
        <c:marker val="1"/>
        <c:smooth val="0"/>
        <c:axId val="5812491"/>
        <c:axId val="31703485"/>
      </c:lineChart>
      <c:dateAx>
        <c:axId val="5812491"/>
        <c:scaling>
          <c:orientation val="minMax"/>
        </c:scaling>
        <c:delete val="1"/>
        <c:axPos val="b"/>
        <c:numFmt formatCode="General" sourceLinked="0"/>
        <c:majorTickMark val="none"/>
        <c:minorTickMark val="none"/>
        <c:tickLblPos val="none"/>
        <c:crossAx val="31703485"/>
        <c:crosses val="autoZero"/>
        <c:auto val="0"/>
        <c:lblOffset val="100"/>
        <c:baseTimeUnit val="years"/>
      </c:dateAx>
      <c:valAx>
        <c:axId val="31703485"/>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812491"/>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3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46.37</c:v>
                </c:pt>
                <c:pt idx="1">
                  <c:v>47.96</c:v>
                </c:pt>
                <c:pt idx="2">
                  <c:v>45.76</c:v>
                </c:pt>
                <c:pt idx="3">
                  <c:v>41.19</c:v>
                </c:pt>
                <c:pt idx="4">
                  <c:v>43.69</c:v>
                </c:pt>
              </c:numCache>
            </c:numRef>
          </c:val>
          <c:extLst>
            <c:ext xmlns:c16="http://schemas.microsoft.com/office/drawing/2014/chart" uri="{C3380CC4-5D6E-409C-BE32-E72D297353CC}">
              <c16:uniqueId val="{00000000-9CB1-4602-A2AD-8DE587B6B553}"/>
            </c:ext>
          </c:extLst>
        </c:ser>
        <c:dLbls>
          <c:showLegendKey val="0"/>
          <c:showVal val="0"/>
          <c:showCatName val="0"/>
          <c:showSerName val="0"/>
          <c:showPercent val="0"/>
          <c:showBubbleSize val="0"/>
        </c:dLbls>
        <c:gapWidth val="150"/>
        <c:axId val="22498512"/>
        <c:axId val="46930394"/>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B1-4602-A2AD-8DE587B6B553}"/>
            </c:ext>
          </c:extLst>
        </c:ser>
        <c:dLbls>
          <c:showLegendKey val="0"/>
          <c:showVal val="0"/>
          <c:showCatName val="0"/>
          <c:showSerName val="0"/>
          <c:showPercent val="0"/>
          <c:showBubbleSize val="0"/>
        </c:dLbls>
        <c:marker val="1"/>
        <c:smooth val="0"/>
        <c:axId val="22498512"/>
        <c:axId val="46930394"/>
      </c:lineChart>
      <c:dateAx>
        <c:axId val="22498512"/>
        <c:scaling>
          <c:orientation val="minMax"/>
        </c:scaling>
        <c:delete val="1"/>
        <c:axPos val="b"/>
        <c:numFmt formatCode="General" sourceLinked="0"/>
        <c:majorTickMark val="none"/>
        <c:minorTickMark val="none"/>
        <c:tickLblPos val="none"/>
        <c:crossAx val="46930394"/>
        <c:crosses val="autoZero"/>
        <c:auto val="0"/>
        <c:lblOffset val="100"/>
        <c:baseTimeUnit val="years"/>
      </c:dateAx>
      <c:valAx>
        <c:axId val="46930394"/>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22498512"/>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80-47C1-A2BE-2F4E6D3C4C52}"/>
            </c:ext>
          </c:extLst>
        </c:ser>
        <c:dLbls>
          <c:showLegendKey val="0"/>
          <c:showVal val="0"/>
          <c:showCatName val="0"/>
          <c:showSerName val="0"/>
          <c:showPercent val="0"/>
          <c:showBubbleSize val="0"/>
        </c:dLbls>
        <c:gapWidth val="150"/>
        <c:axId val="59619204"/>
        <c:axId val="6893523"/>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80-47C1-A2BE-2F4E6D3C4C52}"/>
            </c:ext>
          </c:extLst>
        </c:ser>
        <c:dLbls>
          <c:showLegendKey val="0"/>
          <c:showVal val="0"/>
          <c:showCatName val="0"/>
          <c:showSerName val="0"/>
          <c:showPercent val="0"/>
          <c:showBubbleSize val="0"/>
        </c:dLbls>
        <c:marker val="1"/>
        <c:smooth val="0"/>
        <c:axId val="59619204"/>
        <c:axId val="6893523"/>
      </c:lineChart>
      <c:dateAx>
        <c:axId val="59619204"/>
        <c:scaling>
          <c:orientation val="minMax"/>
        </c:scaling>
        <c:delete val="1"/>
        <c:axPos val="b"/>
        <c:numFmt formatCode="General" sourceLinked="0"/>
        <c:majorTickMark val="none"/>
        <c:minorTickMark val="none"/>
        <c:tickLblPos val="none"/>
        <c:crossAx val="6893523"/>
        <c:crosses val="autoZero"/>
        <c:auto val="0"/>
        <c:lblOffset val="100"/>
        <c:baseTimeUnit val="years"/>
      </c:dateAx>
      <c:valAx>
        <c:axId val="689352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9619204"/>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AE-4466-A7E8-B65A22CB948D}"/>
            </c:ext>
          </c:extLst>
        </c:ser>
        <c:dLbls>
          <c:showLegendKey val="0"/>
          <c:showVal val="0"/>
          <c:showCatName val="0"/>
          <c:showSerName val="0"/>
          <c:showPercent val="0"/>
          <c:showBubbleSize val="0"/>
        </c:dLbls>
        <c:gapWidth val="150"/>
        <c:axId val="50081034"/>
        <c:axId val="46071213"/>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AE-4466-A7E8-B65A22CB948D}"/>
            </c:ext>
          </c:extLst>
        </c:ser>
        <c:dLbls>
          <c:showLegendKey val="0"/>
          <c:showVal val="0"/>
          <c:showCatName val="0"/>
          <c:showSerName val="0"/>
          <c:showPercent val="0"/>
          <c:showBubbleSize val="0"/>
        </c:dLbls>
        <c:marker val="1"/>
        <c:smooth val="0"/>
        <c:axId val="50081034"/>
        <c:axId val="46071213"/>
      </c:lineChart>
      <c:dateAx>
        <c:axId val="50081034"/>
        <c:scaling>
          <c:orientation val="minMax"/>
        </c:scaling>
        <c:delete val="1"/>
        <c:axPos val="b"/>
        <c:numFmt formatCode="General" sourceLinked="0"/>
        <c:majorTickMark val="none"/>
        <c:minorTickMark val="none"/>
        <c:tickLblPos val="none"/>
        <c:crossAx val="46071213"/>
        <c:crosses val="autoZero"/>
        <c:auto val="0"/>
        <c:lblOffset val="100"/>
        <c:baseTimeUnit val="years"/>
      </c:dateAx>
      <c:valAx>
        <c:axId val="4607121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0081034"/>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47-462A-BFB8-88E8F50AF986}"/>
            </c:ext>
          </c:extLst>
        </c:ser>
        <c:dLbls>
          <c:showLegendKey val="0"/>
          <c:showVal val="0"/>
          <c:showCatName val="0"/>
          <c:showSerName val="0"/>
          <c:showPercent val="0"/>
          <c:showBubbleSize val="0"/>
        </c:dLbls>
        <c:gapWidth val="150"/>
        <c:axId val="45013120"/>
        <c:axId val="27025543"/>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47-462A-BFB8-88E8F50AF986}"/>
            </c:ext>
          </c:extLst>
        </c:ser>
        <c:dLbls>
          <c:showLegendKey val="0"/>
          <c:showVal val="0"/>
          <c:showCatName val="0"/>
          <c:showSerName val="0"/>
          <c:showPercent val="0"/>
          <c:showBubbleSize val="0"/>
        </c:dLbls>
        <c:marker val="1"/>
        <c:smooth val="0"/>
        <c:axId val="45013120"/>
        <c:axId val="27025543"/>
      </c:lineChart>
      <c:dateAx>
        <c:axId val="45013120"/>
        <c:scaling>
          <c:orientation val="minMax"/>
        </c:scaling>
        <c:delete val="1"/>
        <c:axPos val="b"/>
        <c:numFmt formatCode="General" sourceLinked="0"/>
        <c:majorTickMark val="none"/>
        <c:minorTickMark val="none"/>
        <c:tickLblPos val="none"/>
        <c:crossAx val="27025543"/>
        <c:crosses val="autoZero"/>
        <c:auto val="0"/>
        <c:lblOffset val="100"/>
        <c:baseTimeUnit val="years"/>
      </c:dateAx>
      <c:valAx>
        <c:axId val="2702554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45013120"/>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AC-4685-A104-05864F31B35C}"/>
            </c:ext>
          </c:extLst>
        </c:ser>
        <c:dLbls>
          <c:showLegendKey val="0"/>
          <c:showVal val="0"/>
          <c:showCatName val="0"/>
          <c:showSerName val="0"/>
          <c:showPercent val="0"/>
          <c:showBubbleSize val="0"/>
        </c:dLbls>
        <c:gapWidth val="150"/>
        <c:axId val="56781063"/>
        <c:axId val="25753987"/>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AC-4685-A104-05864F31B35C}"/>
            </c:ext>
          </c:extLst>
        </c:ser>
        <c:dLbls>
          <c:showLegendKey val="0"/>
          <c:showVal val="0"/>
          <c:showCatName val="0"/>
          <c:showSerName val="0"/>
          <c:showPercent val="0"/>
          <c:showBubbleSize val="0"/>
        </c:dLbls>
        <c:marker val="1"/>
        <c:smooth val="0"/>
        <c:axId val="56781063"/>
        <c:axId val="25753987"/>
      </c:lineChart>
      <c:dateAx>
        <c:axId val="56781063"/>
        <c:scaling>
          <c:orientation val="minMax"/>
        </c:scaling>
        <c:delete val="1"/>
        <c:axPos val="b"/>
        <c:numFmt formatCode="General" sourceLinked="0"/>
        <c:majorTickMark val="none"/>
        <c:minorTickMark val="none"/>
        <c:tickLblPos val="none"/>
        <c:crossAx val="25753987"/>
        <c:crosses val="autoZero"/>
        <c:auto val="0"/>
        <c:lblOffset val="100"/>
        <c:baseTimeUnit val="years"/>
      </c:dateAx>
      <c:valAx>
        <c:axId val="25753987"/>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6781063"/>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2386.4</c:v>
                </c:pt>
                <c:pt idx="1">
                  <c:v>1884.98</c:v>
                </c:pt>
                <c:pt idx="2">
                  <c:v>1782.65</c:v>
                </c:pt>
                <c:pt idx="3">
                  <c:v>1470.23</c:v>
                </c:pt>
                <c:pt idx="4">
                  <c:v>1105.2</c:v>
                </c:pt>
              </c:numCache>
            </c:numRef>
          </c:val>
          <c:extLst>
            <c:ext xmlns:c16="http://schemas.microsoft.com/office/drawing/2014/chart" uri="{C3380CC4-5D6E-409C-BE32-E72D297353CC}">
              <c16:uniqueId val="{00000000-514F-4AB1-9C55-9EA14BE0A15B}"/>
            </c:ext>
          </c:extLst>
        </c:ser>
        <c:dLbls>
          <c:showLegendKey val="0"/>
          <c:showVal val="0"/>
          <c:showCatName val="0"/>
          <c:showSerName val="0"/>
          <c:showPercent val="0"/>
          <c:showBubbleSize val="0"/>
        </c:dLbls>
        <c:gapWidth val="150"/>
        <c:axId val="35164608"/>
        <c:axId val="60927424"/>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514F-4AB1-9C55-9EA14BE0A15B}"/>
            </c:ext>
          </c:extLst>
        </c:ser>
        <c:dLbls>
          <c:showLegendKey val="0"/>
          <c:showVal val="0"/>
          <c:showCatName val="0"/>
          <c:showSerName val="0"/>
          <c:showPercent val="0"/>
          <c:showBubbleSize val="0"/>
        </c:dLbls>
        <c:marker val="1"/>
        <c:smooth val="0"/>
        <c:axId val="35164608"/>
        <c:axId val="60927424"/>
      </c:lineChart>
      <c:dateAx>
        <c:axId val="35164608"/>
        <c:scaling>
          <c:orientation val="minMax"/>
        </c:scaling>
        <c:delete val="1"/>
        <c:axPos val="b"/>
        <c:numFmt formatCode="General" sourceLinked="0"/>
        <c:majorTickMark val="none"/>
        <c:minorTickMark val="none"/>
        <c:tickLblPos val="none"/>
        <c:crossAx val="60927424"/>
        <c:crosses val="autoZero"/>
        <c:auto val="0"/>
        <c:lblOffset val="100"/>
        <c:baseTimeUnit val="years"/>
      </c:dateAx>
      <c:valAx>
        <c:axId val="60927424"/>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5164608"/>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23.57</c:v>
                </c:pt>
                <c:pt idx="1">
                  <c:v>21.42</c:v>
                </c:pt>
                <c:pt idx="2">
                  <c:v>21.52</c:v>
                </c:pt>
                <c:pt idx="3">
                  <c:v>20.46</c:v>
                </c:pt>
                <c:pt idx="4">
                  <c:v>21.05</c:v>
                </c:pt>
              </c:numCache>
            </c:numRef>
          </c:val>
          <c:extLst>
            <c:ext xmlns:c16="http://schemas.microsoft.com/office/drawing/2014/chart" uri="{C3380CC4-5D6E-409C-BE32-E72D297353CC}">
              <c16:uniqueId val="{00000000-4159-4112-A998-CE9B9074BE7E}"/>
            </c:ext>
          </c:extLst>
        </c:ser>
        <c:dLbls>
          <c:showLegendKey val="0"/>
          <c:showVal val="0"/>
          <c:showCatName val="0"/>
          <c:showSerName val="0"/>
          <c:showPercent val="0"/>
          <c:showBubbleSize val="0"/>
        </c:dLbls>
        <c:gapWidth val="150"/>
        <c:axId val="29133257"/>
        <c:axId val="25503326"/>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4159-4112-A998-CE9B9074BE7E}"/>
            </c:ext>
          </c:extLst>
        </c:ser>
        <c:dLbls>
          <c:showLegendKey val="0"/>
          <c:showVal val="0"/>
          <c:showCatName val="0"/>
          <c:showSerName val="0"/>
          <c:showPercent val="0"/>
          <c:showBubbleSize val="0"/>
        </c:dLbls>
        <c:marker val="1"/>
        <c:smooth val="0"/>
        <c:axId val="29133257"/>
        <c:axId val="25503326"/>
      </c:lineChart>
      <c:dateAx>
        <c:axId val="29133257"/>
        <c:scaling>
          <c:orientation val="minMax"/>
        </c:scaling>
        <c:delete val="1"/>
        <c:axPos val="b"/>
        <c:numFmt formatCode="General" sourceLinked="0"/>
        <c:majorTickMark val="none"/>
        <c:minorTickMark val="none"/>
        <c:tickLblPos val="none"/>
        <c:crossAx val="25503326"/>
        <c:crosses val="autoZero"/>
        <c:auto val="0"/>
        <c:lblOffset val="100"/>
        <c:baseTimeUnit val="years"/>
      </c:dateAx>
      <c:valAx>
        <c:axId val="25503326"/>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29133257"/>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557.92999999999995</c:v>
                </c:pt>
                <c:pt idx="1">
                  <c:v>607.28</c:v>
                </c:pt>
                <c:pt idx="2">
                  <c:v>612.42999999999995</c:v>
                </c:pt>
                <c:pt idx="3">
                  <c:v>629.92999999999995</c:v>
                </c:pt>
                <c:pt idx="4">
                  <c:v>616.91</c:v>
                </c:pt>
              </c:numCache>
            </c:numRef>
          </c:val>
          <c:extLst>
            <c:ext xmlns:c16="http://schemas.microsoft.com/office/drawing/2014/chart" uri="{C3380CC4-5D6E-409C-BE32-E72D297353CC}">
              <c16:uniqueId val="{00000000-4831-44FE-922D-C145CEAD8CFB}"/>
            </c:ext>
          </c:extLst>
        </c:ser>
        <c:dLbls>
          <c:showLegendKey val="0"/>
          <c:showVal val="0"/>
          <c:showCatName val="0"/>
          <c:showSerName val="0"/>
          <c:showPercent val="0"/>
          <c:showBubbleSize val="0"/>
        </c:dLbls>
        <c:gapWidth val="150"/>
        <c:axId val="30903363"/>
        <c:axId val="55595133"/>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4831-44FE-922D-C145CEAD8CFB}"/>
            </c:ext>
          </c:extLst>
        </c:ser>
        <c:dLbls>
          <c:showLegendKey val="0"/>
          <c:showVal val="0"/>
          <c:showCatName val="0"/>
          <c:showSerName val="0"/>
          <c:showPercent val="0"/>
          <c:showBubbleSize val="0"/>
        </c:dLbls>
        <c:marker val="1"/>
        <c:smooth val="0"/>
        <c:axId val="30903363"/>
        <c:axId val="55595133"/>
      </c:lineChart>
      <c:dateAx>
        <c:axId val="30903363"/>
        <c:scaling>
          <c:orientation val="minMax"/>
        </c:scaling>
        <c:delete val="1"/>
        <c:axPos val="b"/>
        <c:numFmt formatCode="General" sourceLinked="0"/>
        <c:majorTickMark val="none"/>
        <c:minorTickMark val="none"/>
        <c:tickLblPos val="none"/>
        <c:crossAx val="55595133"/>
        <c:crosses val="autoZero"/>
        <c:auto val="0"/>
        <c:lblOffset val="100"/>
        <c:baseTimeUnit val="years"/>
      </c:dateAx>
      <c:valAx>
        <c:axId val="5559513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0903363"/>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①収益的収支比率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②累積欠損金比率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③流動比率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④企業債残高対事業規模比率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⑤経費回収率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⑥汚水処理原価</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円</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⑦施設利用率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⑧水洗化率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①有形固定資産減価償却率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②管渠老朽化率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③管渠改善率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27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CAEFB7AA-2709-4217-8A12-3334330C02CF}"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52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2FC77188-2B55-460B-A385-0B3E102F1BBE}"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677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D154E522-20A0-4916-9857-9975ADFEFA4D}"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02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23048DD0-9C01-4AA5-8677-A4178A2BFBD8}"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【1,260.21】</a:t>
          </a:fld>
          <a:endParaRPr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02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9DD46920-BAB4-4C63-95AD-2EB36331D622}"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【84.75】</a:t>
          </a:fld>
          <a:endParaRPr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677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240D8DA4-BF0D-4F15-9FD4-DE6099837161}"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【42.90】</a:t>
          </a:fld>
          <a:endParaRPr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52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E00FF60B-26EC-4CE9-9BCE-24EC8AB00948}"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【215.41】</a:t>
          </a:fld>
          <a:endParaRPr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27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5419FCB8-FFB9-4975-B955-D94511972AD2}"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【75.29】</a:t>
          </a:fld>
          <a:endParaRPr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27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CB327376-64F7-4CA3-BCBC-1C57DEF12849}"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60132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680C0F48-C2F6-4618-A66C-9A6F65A184DD}"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27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DD2A4B55-763C-4F8B-B882-A9BB04F3BCF9}"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【0.30】</a:t>
          </a:fld>
          <a:endParaRPr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ustomHeight="1"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奥多摩町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
1</v>
      </c>
      <c r="C7" s="65"/>
      <c r="D7" s="65"/>
      <c r="E7" s="65"/>
      <c r="F7" s="65"/>
      <c r="G7" s="65"/>
      <c r="H7" s="65"/>
      <c r="I7" s="65" t="s">
        <v>
2</v>
      </c>
      <c r="J7" s="65"/>
      <c r="K7" s="65"/>
      <c r="L7" s="65"/>
      <c r="M7" s="65"/>
      <c r="N7" s="65"/>
      <c r="O7" s="65"/>
      <c r="P7" s="65" t="s">
        <v>
3</v>
      </c>
      <c r="Q7" s="65"/>
      <c r="R7" s="65"/>
      <c r="S7" s="65"/>
      <c r="T7" s="65"/>
      <c r="U7" s="65"/>
      <c r="V7" s="65"/>
      <c r="W7" s="65" t="s">
        <v>
4</v>
      </c>
      <c r="X7" s="65"/>
      <c r="Y7" s="65"/>
      <c r="Z7" s="65"/>
      <c r="AA7" s="65"/>
      <c r="AB7" s="65"/>
      <c r="AC7" s="65"/>
      <c r="AD7" s="65" t="s">
        <v>
5</v>
      </c>
      <c r="AE7" s="65"/>
      <c r="AF7" s="65"/>
      <c r="AG7" s="65"/>
      <c r="AH7" s="65"/>
      <c r="AI7" s="65"/>
      <c r="AJ7" s="65"/>
      <c r="AK7" s="3"/>
      <c r="AL7" s="65" t="s">
        <v>
6</v>
      </c>
      <c r="AM7" s="65"/>
      <c r="AN7" s="65"/>
      <c r="AO7" s="65"/>
      <c r="AP7" s="65"/>
      <c r="AQ7" s="65"/>
      <c r="AR7" s="65"/>
      <c r="AS7" s="65"/>
      <c r="AT7" s="65" t="s">
        <v>
7</v>
      </c>
      <c r="AU7" s="65"/>
      <c r="AV7" s="65"/>
      <c r="AW7" s="65"/>
      <c r="AX7" s="65"/>
      <c r="AY7" s="65"/>
      <c r="AZ7" s="65"/>
      <c r="BA7" s="65"/>
      <c r="BB7" s="65" t="s">
        <v>
8</v>
      </c>
      <c r="BC7" s="65"/>
      <c r="BD7" s="65"/>
      <c r="BE7" s="65"/>
      <c r="BF7" s="65"/>
      <c r="BG7" s="65"/>
      <c r="BH7" s="65"/>
      <c r="BI7" s="65"/>
      <c r="BJ7" s="3"/>
      <c r="BK7" s="3"/>
      <c r="BL7" s="4" t="s">
        <v>
9</v>
      </c>
      <c r="BM7" s="5"/>
      <c r="BN7" s="5"/>
      <c r="BO7" s="5"/>
      <c r="BP7" s="5"/>
      <c r="BQ7" s="5"/>
      <c r="BR7" s="5"/>
      <c r="BS7" s="5"/>
      <c r="BT7" s="5"/>
      <c r="BU7" s="5"/>
      <c r="BV7" s="5"/>
      <c r="BW7" s="5"/>
      <c r="BX7" s="5"/>
      <c r="BY7" s="6"/>
    </row>
    <row r="8" spans="1:78" ht="18.75" customHeight="1" x14ac:dyDescent="0.15">
      <c r="A8" s="2"/>
      <c r="B8" s="72" t="str">
        <f>
データ!I6</f>
        <v>
法非適用</v>
      </c>
      <c r="C8" s="72"/>
      <c r="D8" s="72"/>
      <c r="E8" s="72"/>
      <c r="F8" s="72"/>
      <c r="G8" s="72"/>
      <c r="H8" s="72"/>
      <c r="I8" s="72" t="str">
        <f>
データ!J6</f>
        <v>
下水道事業</v>
      </c>
      <c r="J8" s="72"/>
      <c r="K8" s="72"/>
      <c r="L8" s="72"/>
      <c r="M8" s="72"/>
      <c r="N8" s="72"/>
      <c r="O8" s="72"/>
      <c r="P8" s="72" t="str">
        <f>
データ!K6</f>
        <v>
特定環境保全公共下水道</v>
      </c>
      <c r="Q8" s="72"/>
      <c r="R8" s="72"/>
      <c r="S8" s="72"/>
      <c r="T8" s="72"/>
      <c r="U8" s="72"/>
      <c r="V8" s="72"/>
      <c r="W8" s="72" t="str">
        <f>
データ!L6</f>
        <v>
D2</v>
      </c>
      <c r="X8" s="72"/>
      <c r="Y8" s="72"/>
      <c r="Z8" s="72"/>
      <c r="AA8" s="72"/>
      <c r="AB8" s="72"/>
      <c r="AC8" s="72"/>
      <c r="AD8" s="73" t="str">
        <f>
データ!$M$6</f>
        <v>
非設置</v>
      </c>
      <c r="AE8" s="73"/>
      <c r="AF8" s="73"/>
      <c r="AG8" s="73"/>
      <c r="AH8" s="73"/>
      <c r="AI8" s="73"/>
      <c r="AJ8" s="73"/>
      <c r="AK8" s="3"/>
      <c r="AL8" s="69">
        <f>
データ!S6</f>
        <v>
4991</v>
      </c>
      <c r="AM8" s="69"/>
      <c r="AN8" s="69"/>
      <c r="AO8" s="69"/>
      <c r="AP8" s="69"/>
      <c r="AQ8" s="69"/>
      <c r="AR8" s="69"/>
      <c r="AS8" s="69"/>
      <c r="AT8" s="68">
        <f>
データ!T6</f>
        <v>
225.53</v>
      </c>
      <c r="AU8" s="68"/>
      <c r="AV8" s="68"/>
      <c r="AW8" s="68"/>
      <c r="AX8" s="68"/>
      <c r="AY8" s="68"/>
      <c r="AZ8" s="68"/>
      <c r="BA8" s="68"/>
      <c r="BB8" s="68">
        <f>
データ!U6</f>
        <v>
22.13</v>
      </c>
      <c r="BC8" s="68"/>
      <c r="BD8" s="68"/>
      <c r="BE8" s="68"/>
      <c r="BF8" s="68"/>
      <c r="BG8" s="68"/>
      <c r="BH8" s="68"/>
      <c r="BI8" s="68"/>
      <c r="BJ8" s="3"/>
      <c r="BK8" s="3"/>
      <c r="BL8" s="70" t="s">
        <v>
10</v>
      </c>
      <c r="BM8" s="71"/>
      <c r="BN8" s="7" t="s">
        <v>
11</v>
      </c>
      <c r="BO8" s="8"/>
      <c r="BP8" s="8"/>
      <c r="BQ8" s="8"/>
      <c r="BR8" s="8"/>
      <c r="BS8" s="8"/>
      <c r="BT8" s="8"/>
      <c r="BU8" s="8"/>
      <c r="BV8" s="8"/>
      <c r="BW8" s="8"/>
      <c r="BX8" s="8"/>
      <c r="BY8" s="9"/>
    </row>
    <row r="9" spans="1:78" ht="18.75" customHeight="1" x14ac:dyDescent="0.15">
      <c r="A9" s="2"/>
      <c r="B9" s="65" t="s">
        <v>
12</v>
      </c>
      <c r="C9" s="65"/>
      <c r="D9" s="65"/>
      <c r="E9" s="65"/>
      <c r="F9" s="65"/>
      <c r="G9" s="65"/>
      <c r="H9" s="65"/>
      <c r="I9" s="65" t="s">
        <v>
13</v>
      </c>
      <c r="J9" s="65"/>
      <c r="K9" s="65"/>
      <c r="L9" s="65"/>
      <c r="M9" s="65"/>
      <c r="N9" s="65"/>
      <c r="O9" s="65"/>
      <c r="P9" s="65" t="s">
        <v>
14</v>
      </c>
      <c r="Q9" s="65"/>
      <c r="R9" s="65"/>
      <c r="S9" s="65"/>
      <c r="T9" s="65"/>
      <c r="U9" s="65"/>
      <c r="V9" s="65"/>
      <c r="W9" s="65" t="s">
        <v>
15</v>
      </c>
      <c r="X9" s="65"/>
      <c r="Y9" s="65"/>
      <c r="Z9" s="65"/>
      <c r="AA9" s="65"/>
      <c r="AB9" s="65"/>
      <c r="AC9" s="65"/>
      <c r="AD9" s="65" t="s">
        <v>
16</v>
      </c>
      <c r="AE9" s="65"/>
      <c r="AF9" s="65"/>
      <c r="AG9" s="65"/>
      <c r="AH9" s="65"/>
      <c r="AI9" s="65"/>
      <c r="AJ9" s="65"/>
      <c r="AK9" s="3"/>
      <c r="AL9" s="65" t="s">
        <v>
17</v>
      </c>
      <c r="AM9" s="65"/>
      <c r="AN9" s="65"/>
      <c r="AO9" s="65"/>
      <c r="AP9" s="65"/>
      <c r="AQ9" s="65"/>
      <c r="AR9" s="65"/>
      <c r="AS9" s="65"/>
      <c r="AT9" s="65" t="s">
        <v>
18</v>
      </c>
      <c r="AU9" s="65"/>
      <c r="AV9" s="65"/>
      <c r="AW9" s="65"/>
      <c r="AX9" s="65"/>
      <c r="AY9" s="65"/>
      <c r="AZ9" s="65"/>
      <c r="BA9" s="65"/>
      <c r="BB9" s="65" t="s">
        <v>
19</v>
      </c>
      <c r="BC9" s="65"/>
      <c r="BD9" s="65"/>
      <c r="BE9" s="65"/>
      <c r="BF9" s="65"/>
      <c r="BG9" s="65"/>
      <c r="BH9" s="65"/>
      <c r="BI9" s="65"/>
      <c r="BJ9" s="3"/>
      <c r="BK9" s="3"/>
      <c r="BL9" s="66" t="s">
        <v>
20</v>
      </c>
      <c r="BM9" s="67"/>
      <c r="BN9" s="10" t="s">
        <v>
21</v>
      </c>
      <c r="BO9" s="11"/>
      <c r="BP9" s="11"/>
      <c r="BQ9" s="11"/>
      <c r="BR9" s="11"/>
      <c r="BS9" s="11"/>
      <c r="BT9" s="11"/>
      <c r="BU9" s="11"/>
      <c r="BV9" s="11"/>
      <c r="BW9" s="11"/>
      <c r="BX9" s="11"/>
      <c r="BY9" s="12"/>
    </row>
    <row r="10" spans="1:78" ht="18.75" customHeight="1" x14ac:dyDescent="0.15">
      <c r="A10" s="2"/>
      <c r="B10" s="68" t="str">
        <f>
データ!N6</f>
        <v>
-</v>
      </c>
      <c r="C10" s="68"/>
      <c r="D10" s="68"/>
      <c r="E10" s="68"/>
      <c r="F10" s="68"/>
      <c r="G10" s="68"/>
      <c r="H10" s="68"/>
      <c r="I10" s="68" t="str">
        <f>
データ!O6</f>
        <v>
該当数値なし</v>
      </c>
      <c r="J10" s="68"/>
      <c r="K10" s="68"/>
      <c r="L10" s="68"/>
      <c r="M10" s="68"/>
      <c r="N10" s="68"/>
      <c r="O10" s="68"/>
      <c r="P10" s="68">
        <f>
データ!P6</f>
        <v>
91.53</v>
      </c>
      <c r="Q10" s="68"/>
      <c r="R10" s="68"/>
      <c r="S10" s="68"/>
      <c r="T10" s="68"/>
      <c r="U10" s="68"/>
      <c r="V10" s="68"/>
      <c r="W10" s="68">
        <f>
データ!Q6</f>
        <v>
96.1</v>
      </c>
      <c r="X10" s="68"/>
      <c r="Y10" s="68"/>
      <c r="Z10" s="68"/>
      <c r="AA10" s="68"/>
      <c r="AB10" s="68"/>
      <c r="AC10" s="68"/>
      <c r="AD10" s="69">
        <f>
データ!R6</f>
        <v>
2068</v>
      </c>
      <c r="AE10" s="69"/>
      <c r="AF10" s="69"/>
      <c r="AG10" s="69"/>
      <c r="AH10" s="69"/>
      <c r="AI10" s="69"/>
      <c r="AJ10" s="69"/>
      <c r="AK10" s="2"/>
      <c r="AL10" s="69">
        <f>
データ!V6</f>
        <v>
4530</v>
      </c>
      <c r="AM10" s="69"/>
      <c r="AN10" s="69"/>
      <c r="AO10" s="69"/>
      <c r="AP10" s="69"/>
      <c r="AQ10" s="69"/>
      <c r="AR10" s="69"/>
      <c r="AS10" s="69"/>
      <c r="AT10" s="68">
        <f>
データ!W6</f>
        <v>
1.99</v>
      </c>
      <c r="AU10" s="68"/>
      <c r="AV10" s="68"/>
      <c r="AW10" s="68"/>
      <c r="AX10" s="68"/>
      <c r="AY10" s="68"/>
      <c r="AZ10" s="68"/>
      <c r="BA10" s="68"/>
      <c r="BB10" s="68">
        <f>
データ!X6</f>
        <v>
2276.38</v>
      </c>
      <c r="BC10" s="68"/>
      <c r="BD10" s="68"/>
      <c r="BE10" s="68"/>
      <c r="BF10" s="68"/>
      <c r="BG10" s="68"/>
      <c r="BH10" s="68"/>
      <c r="BI10" s="68"/>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
112</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111</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
113</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【1,260.21】</v>
      </c>
      <c r="I86" s="26" t="str">
        <f>
データ!CA6</f>
        <v>
【75.29】</v>
      </c>
      <c r="J86" s="26" t="str">
        <f>
データ!CL6</f>
        <v>
【215.41】</v>
      </c>
      <c r="K86" s="26" t="str">
        <f>
データ!CW6</f>
        <v>
【42.90】</v>
      </c>
      <c r="L86" s="26" t="str">
        <f>
データ!DH6</f>
        <v>
【84.75】</v>
      </c>
      <c r="M86" s="26" t="s">
        <v>
43</v>
      </c>
      <c r="N86" s="26" t="s">
        <v>
43</v>
      </c>
      <c r="O86" s="26" t="str">
        <f>
データ!EO6</f>
        <v>
【0.30】</v>
      </c>
    </row>
  </sheetData>
  <sheetProtection algorithmName="SHA-512" hashValue="RBZjPd92gGvKBcHqHXPhw5+OEdameMK8vkFvvsvR8M3jgOp3YlzK808Ot6cVUJxh7U0tfXtoGOSi1qYDYG2wKw==" saltValue="a9TH3l57pMc83YxbApq1B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 right="0.196850393700787" top="0.196850393700787" bottom="0.196850393700787" header="0.196850393700787" footer="0.196850393700787"/>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customHeight="1" x14ac:dyDescent="0.15"/>
  <cols>
    <col min="2" max="144" width="11.875" customWidth="1"/>
  </cols>
  <sheetData>
    <row r="1" spans="1:145" ht="13.5" customHeight="1" x14ac:dyDescent="0.15">
      <c r="A1" t="s">
        <v>
44</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ht="13.5" customHeight="1" x14ac:dyDescent="0.15">
      <c r="A2" s="28" t="s">
        <v>
45</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ht="13.5" customHeight="1" x14ac:dyDescent="0.15">
      <c r="A3" s="28" t="s">
        <v>
46</v>
      </c>
      <c r="B3" s="29" t="s">
        <v>
47</v>
      </c>
      <c r="C3" s="29" t="s">
        <v>
48</v>
      </c>
      <c r="D3" s="29" t="s">
        <v>
49</v>
      </c>
      <c r="E3" s="29" t="s">
        <v>
50</v>
      </c>
      <c r="F3" s="29" t="s">
        <v>
51</v>
      </c>
      <c r="G3" s="29" t="s">
        <v>
52</v>
      </c>
      <c r="H3" s="77" t="s">
        <v>
53</v>
      </c>
      <c r="I3" s="78"/>
      <c r="J3" s="78"/>
      <c r="K3" s="78"/>
      <c r="L3" s="78"/>
      <c r="M3" s="78"/>
      <c r="N3" s="78"/>
      <c r="O3" s="78"/>
      <c r="P3" s="78"/>
      <c r="Q3" s="78"/>
      <c r="R3" s="78"/>
      <c r="S3" s="78"/>
      <c r="T3" s="78"/>
      <c r="U3" s="78"/>
      <c r="V3" s="78"/>
      <c r="W3" s="78"/>
      <c r="X3" s="79"/>
      <c r="Y3" s="83" t="s">
        <v>
25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ht="13.5" customHeight="1" x14ac:dyDescent="0.15">
      <c r="A4" s="28" t="s">
        <v>
54</v>
      </c>
      <c r="B4" s="30"/>
      <c r="C4" s="30"/>
      <c r="D4" s="30"/>
      <c r="E4" s="30"/>
      <c r="F4" s="30"/>
      <c r="G4" s="30"/>
      <c r="H4" s="80"/>
      <c r="I4" s="81"/>
      <c r="J4" s="81"/>
      <c r="K4" s="81"/>
      <c r="L4" s="81"/>
      <c r="M4" s="81"/>
      <c r="N4" s="81"/>
      <c r="O4" s="81"/>
      <c r="P4" s="81"/>
      <c r="Q4" s="81"/>
      <c r="R4" s="81"/>
      <c r="S4" s="81"/>
      <c r="T4" s="81"/>
      <c r="U4" s="81"/>
      <c r="V4" s="81"/>
      <c r="W4" s="81"/>
      <c r="X4" s="82"/>
      <c r="Y4" s="76" t="s">
        <v>
55</v>
      </c>
      <c r="Z4" s="76"/>
      <c r="AA4" s="76"/>
      <c r="AB4" s="76"/>
      <c r="AC4" s="76"/>
      <c r="AD4" s="76"/>
      <c r="AE4" s="76"/>
      <c r="AF4" s="76"/>
      <c r="AG4" s="76"/>
      <c r="AH4" s="76"/>
      <c r="AI4" s="76"/>
      <c r="AJ4" s="76" t="s">
        <v>
56</v>
      </c>
      <c r="AK4" s="76"/>
      <c r="AL4" s="76"/>
      <c r="AM4" s="76"/>
      <c r="AN4" s="76"/>
      <c r="AO4" s="76"/>
      <c r="AP4" s="76"/>
      <c r="AQ4" s="76"/>
      <c r="AR4" s="76"/>
      <c r="AS4" s="76"/>
      <c r="AT4" s="76"/>
      <c r="AU4" s="76" t="s">
        <v>
57</v>
      </c>
      <c r="AV4" s="76"/>
      <c r="AW4" s="76"/>
      <c r="AX4" s="76"/>
      <c r="AY4" s="76"/>
      <c r="AZ4" s="76"/>
      <c r="BA4" s="76"/>
      <c r="BB4" s="76"/>
      <c r="BC4" s="76"/>
      <c r="BD4" s="76"/>
      <c r="BE4" s="76"/>
      <c r="BF4" s="76" t="s">
        <v>
58</v>
      </c>
      <c r="BG4" s="76"/>
      <c r="BH4" s="76"/>
      <c r="BI4" s="76"/>
      <c r="BJ4" s="76"/>
      <c r="BK4" s="76"/>
      <c r="BL4" s="76"/>
      <c r="BM4" s="76"/>
      <c r="BN4" s="76"/>
      <c r="BO4" s="76"/>
      <c r="BP4" s="76"/>
      <c r="BQ4" s="76" t="s">
        <v>
59</v>
      </c>
      <c r="BR4" s="76"/>
      <c r="BS4" s="76"/>
      <c r="BT4" s="76"/>
      <c r="BU4" s="76"/>
      <c r="BV4" s="76"/>
      <c r="BW4" s="76"/>
      <c r="BX4" s="76"/>
      <c r="BY4" s="76"/>
      <c r="BZ4" s="76"/>
      <c r="CA4" s="76"/>
      <c r="CB4" s="76" t="s">
        <v>
60</v>
      </c>
      <c r="CC4" s="76"/>
      <c r="CD4" s="76"/>
      <c r="CE4" s="76"/>
      <c r="CF4" s="76"/>
      <c r="CG4" s="76"/>
      <c r="CH4" s="76"/>
      <c r="CI4" s="76"/>
      <c r="CJ4" s="76"/>
      <c r="CK4" s="76"/>
      <c r="CL4" s="76"/>
      <c r="CM4" s="76" t="s">
        <v>
61</v>
      </c>
      <c r="CN4" s="76"/>
      <c r="CO4" s="76"/>
      <c r="CP4" s="76"/>
      <c r="CQ4" s="76"/>
      <c r="CR4" s="76"/>
      <c r="CS4" s="76"/>
      <c r="CT4" s="76"/>
      <c r="CU4" s="76"/>
      <c r="CV4" s="76"/>
      <c r="CW4" s="76"/>
      <c r="CX4" s="76" t="s">
        <v>
62</v>
      </c>
      <c r="CY4" s="76"/>
      <c r="CZ4" s="76"/>
      <c r="DA4" s="76"/>
      <c r="DB4" s="76"/>
      <c r="DC4" s="76"/>
      <c r="DD4" s="76"/>
      <c r="DE4" s="76"/>
      <c r="DF4" s="76"/>
      <c r="DG4" s="76"/>
      <c r="DH4" s="76"/>
      <c r="DI4" s="76" t="s">
        <v>
63</v>
      </c>
      <c r="DJ4" s="76"/>
      <c r="DK4" s="76"/>
      <c r="DL4" s="76"/>
      <c r="DM4" s="76"/>
      <c r="DN4" s="76"/>
      <c r="DO4" s="76"/>
      <c r="DP4" s="76"/>
      <c r="DQ4" s="76"/>
      <c r="DR4" s="76"/>
      <c r="DS4" s="76"/>
      <c r="DT4" s="76" t="s">
        <v>
64</v>
      </c>
      <c r="DU4" s="76"/>
      <c r="DV4" s="76"/>
      <c r="DW4" s="76"/>
      <c r="DX4" s="76"/>
      <c r="DY4" s="76"/>
      <c r="DZ4" s="76"/>
      <c r="EA4" s="76"/>
      <c r="EB4" s="76"/>
      <c r="EC4" s="76"/>
      <c r="ED4" s="76"/>
      <c r="EE4" s="76" t="s">
        <v>
65</v>
      </c>
      <c r="EF4" s="76"/>
      <c r="EG4" s="76"/>
      <c r="EH4" s="76"/>
      <c r="EI4" s="76"/>
      <c r="EJ4" s="76"/>
      <c r="EK4" s="76"/>
      <c r="EL4" s="76"/>
      <c r="EM4" s="76"/>
      <c r="EN4" s="76"/>
      <c r="EO4" s="76"/>
    </row>
    <row r="5" spans="1:145" ht="13.5" customHeight="1" x14ac:dyDescent="0.15">
      <c r="A5" s="28" t="s">
        <v>
66</v>
      </c>
      <c r="B5" s="31"/>
      <c r="C5" s="31"/>
      <c r="D5" s="31"/>
      <c r="E5" s="31"/>
      <c r="F5" s="31"/>
      <c r="G5" s="31"/>
      <c r="H5" s="32" t="s">
        <v>
67</v>
      </c>
      <c r="I5" s="32" t="s">
        <v>
68</v>
      </c>
      <c r="J5" s="32" t="s">
        <v>
69</v>
      </c>
      <c r="K5" s="32" t="s">
        <v>
70</v>
      </c>
      <c r="L5" s="32" t="s">
        <v>
71</v>
      </c>
      <c r="M5" s="32" t="s">
        <v>
5</v>
      </c>
      <c r="N5" s="32" t="s">
        <v>
72</v>
      </c>
      <c r="O5" s="32" t="s">
        <v>
73</v>
      </c>
      <c r="P5" s="32" t="s">
        <v>
74</v>
      </c>
      <c r="Q5" s="32" t="s">
        <v>
75</v>
      </c>
      <c r="R5" s="32" t="s">
        <v>
76</v>
      </c>
      <c r="S5" s="32" t="s">
        <v>
77</v>
      </c>
      <c r="T5" s="32" t="s">
        <v>
78</v>
      </c>
      <c r="U5" s="32" t="s">
        <v>
79</v>
      </c>
      <c r="V5" s="32" t="s">
        <v>
80</v>
      </c>
      <c r="W5" s="32" t="s">
        <v>
81</v>
      </c>
      <c r="X5" s="32" t="s">
        <v>
82</v>
      </c>
      <c r="Y5" s="32" t="s">
        <v>
83</v>
      </c>
      <c r="Z5" s="32" t="s">
        <v>
84</v>
      </c>
      <c r="AA5" s="32" t="s">
        <v>
85</v>
      </c>
      <c r="AB5" s="32" t="s">
        <v>
86</v>
      </c>
      <c r="AC5" s="32" t="s">
        <v>
87</v>
      </c>
      <c r="AD5" s="32" t="s">
        <v>
88</v>
      </c>
      <c r="AE5" s="32" t="s">
        <v>
89</v>
      </c>
      <c r="AF5" s="32" t="s">
        <v>
90</v>
      </c>
      <c r="AG5" s="32" t="s">
        <v>
91</v>
      </c>
      <c r="AH5" s="32" t="s">
        <v>
92</v>
      </c>
      <c r="AI5" s="32" t="s">
        <v>
31</v>
      </c>
      <c r="AJ5" s="32" t="s">
        <v>
83</v>
      </c>
      <c r="AK5" s="32" t="s">
        <v>
84</v>
      </c>
      <c r="AL5" s="32" t="s">
        <v>
85</v>
      </c>
      <c r="AM5" s="32" t="s">
        <v>
86</v>
      </c>
      <c r="AN5" s="32" t="s">
        <v>
87</v>
      </c>
      <c r="AO5" s="32" t="s">
        <v>
88</v>
      </c>
      <c r="AP5" s="32" t="s">
        <v>
89</v>
      </c>
      <c r="AQ5" s="32" t="s">
        <v>
90</v>
      </c>
      <c r="AR5" s="32" t="s">
        <v>
91</v>
      </c>
      <c r="AS5" s="32" t="s">
        <v>
92</v>
      </c>
      <c r="AT5" s="32" t="s">
        <v>
31</v>
      </c>
      <c r="AU5" s="32" t="s">
        <v>
83</v>
      </c>
      <c r="AV5" s="32" t="s">
        <v>
84</v>
      </c>
      <c r="AW5" s="32" t="s">
        <v>
85</v>
      </c>
      <c r="AX5" s="32" t="s">
        <v>
86</v>
      </c>
      <c r="AY5" s="32" t="s">
        <v>
87</v>
      </c>
      <c r="AZ5" s="32" t="s">
        <v>
88</v>
      </c>
      <c r="BA5" s="32" t="s">
        <v>
89</v>
      </c>
      <c r="BB5" s="32" t="s">
        <v>
90</v>
      </c>
      <c r="BC5" s="32" t="s">
        <v>
91</v>
      </c>
      <c r="BD5" s="32" t="s">
        <v>
92</v>
      </c>
      <c r="BE5" s="32" t="s">
        <v>
31</v>
      </c>
      <c r="BF5" s="32" t="s">
        <v>
83</v>
      </c>
      <c r="BG5" s="32" t="s">
        <v>
84</v>
      </c>
      <c r="BH5" s="32" t="s">
        <v>
85</v>
      </c>
      <c r="BI5" s="32" t="s">
        <v>
86</v>
      </c>
      <c r="BJ5" s="32" t="s">
        <v>
87</v>
      </c>
      <c r="BK5" s="32" t="s">
        <v>
88</v>
      </c>
      <c r="BL5" s="32" t="s">
        <v>
89</v>
      </c>
      <c r="BM5" s="32" t="s">
        <v>
90</v>
      </c>
      <c r="BN5" s="32" t="s">
        <v>
91</v>
      </c>
      <c r="BO5" s="32" t="s">
        <v>
92</v>
      </c>
      <c r="BP5" s="32" t="s">
        <v>
31</v>
      </c>
      <c r="BQ5" s="32" t="s">
        <v>
83</v>
      </c>
      <c r="BR5" s="32" t="s">
        <v>
84</v>
      </c>
      <c r="BS5" s="32" t="s">
        <v>
85</v>
      </c>
      <c r="BT5" s="32" t="s">
        <v>
86</v>
      </c>
      <c r="BU5" s="32" t="s">
        <v>
87</v>
      </c>
      <c r="BV5" s="32" t="s">
        <v>
88</v>
      </c>
      <c r="BW5" s="32" t="s">
        <v>
89</v>
      </c>
      <c r="BX5" s="32" t="s">
        <v>
90</v>
      </c>
      <c r="BY5" s="32" t="s">
        <v>
91</v>
      </c>
      <c r="BZ5" s="32" t="s">
        <v>
92</v>
      </c>
      <c r="CA5" s="32" t="s">
        <v>
31</v>
      </c>
      <c r="CB5" s="32" t="s">
        <v>
83</v>
      </c>
      <c r="CC5" s="32" t="s">
        <v>
84</v>
      </c>
      <c r="CD5" s="32" t="s">
        <v>
85</v>
      </c>
      <c r="CE5" s="32" t="s">
        <v>
86</v>
      </c>
      <c r="CF5" s="32" t="s">
        <v>
87</v>
      </c>
      <c r="CG5" s="32" t="s">
        <v>
88</v>
      </c>
      <c r="CH5" s="32" t="s">
        <v>
89</v>
      </c>
      <c r="CI5" s="32" t="s">
        <v>
90</v>
      </c>
      <c r="CJ5" s="32" t="s">
        <v>
91</v>
      </c>
      <c r="CK5" s="32" t="s">
        <v>
92</v>
      </c>
      <c r="CL5" s="32" t="s">
        <v>
31</v>
      </c>
      <c r="CM5" s="32" t="s">
        <v>
83</v>
      </c>
      <c r="CN5" s="32" t="s">
        <v>
84</v>
      </c>
      <c r="CO5" s="32" t="s">
        <v>
85</v>
      </c>
      <c r="CP5" s="32" t="s">
        <v>
86</v>
      </c>
      <c r="CQ5" s="32" t="s">
        <v>
87</v>
      </c>
      <c r="CR5" s="32" t="s">
        <v>
88</v>
      </c>
      <c r="CS5" s="32" t="s">
        <v>
89</v>
      </c>
      <c r="CT5" s="32" t="s">
        <v>
90</v>
      </c>
      <c r="CU5" s="32" t="s">
        <v>
91</v>
      </c>
      <c r="CV5" s="32" t="s">
        <v>
92</v>
      </c>
      <c r="CW5" s="32" t="s">
        <v>
31</v>
      </c>
      <c r="CX5" s="32" t="s">
        <v>
83</v>
      </c>
      <c r="CY5" s="32" t="s">
        <v>
84</v>
      </c>
      <c r="CZ5" s="32" t="s">
        <v>
85</v>
      </c>
      <c r="DA5" s="32" t="s">
        <v>
86</v>
      </c>
      <c r="DB5" s="32" t="s">
        <v>
87</v>
      </c>
      <c r="DC5" s="32" t="s">
        <v>
88</v>
      </c>
      <c r="DD5" s="32" t="s">
        <v>
89</v>
      </c>
      <c r="DE5" s="32" t="s">
        <v>
90</v>
      </c>
      <c r="DF5" s="32" t="s">
        <v>
91</v>
      </c>
      <c r="DG5" s="32" t="s">
        <v>
92</v>
      </c>
      <c r="DH5" s="32" t="s">
        <v>
31</v>
      </c>
      <c r="DI5" s="32" t="s">
        <v>
83</v>
      </c>
      <c r="DJ5" s="32" t="s">
        <v>
84</v>
      </c>
      <c r="DK5" s="32" t="s">
        <v>
85</v>
      </c>
      <c r="DL5" s="32" t="s">
        <v>
86</v>
      </c>
      <c r="DM5" s="32" t="s">
        <v>
87</v>
      </c>
      <c r="DN5" s="32" t="s">
        <v>
88</v>
      </c>
      <c r="DO5" s="32" t="s">
        <v>
89</v>
      </c>
      <c r="DP5" s="32" t="s">
        <v>
90</v>
      </c>
      <c r="DQ5" s="32" t="s">
        <v>
91</v>
      </c>
      <c r="DR5" s="32" t="s">
        <v>
92</v>
      </c>
      <c r="DS5" s="32" t="s">
        <v>
31</v>
      </c>
      <c r="DT5" s="32" t="s">
        <v>
83</v>
      </c>
      <c r="DU5" s="32" t="s">
        <v>
84</v>
      </c>
      <c r="DV5" s="32" t="s">
        <v>
85</v>
      </c>
      <c r="DW5" s="32" t="s">
        <v>
86</v>
      </c>
      <c r="DX5" s="32" t="s">
        <v>
87</v>
      </c>
      <c r="DY5" s="32" t="s">
        <v>
88</v>
      </c>
      <c r="DZ5" s="32" t="s">
        <v>
89</v>
      </c>
      <c r="EA5" s="32" t="s">
        <v>
90</v>
      </c>
      <c r="EB5" s="32" t="s">
        <v>
91</v>
      </c>
      <c r="EC5" s="32" t="s">
        <v>
92</v>
      </c>
      <c r="ED5" s="32" t="s">
        <v>
31</v>
      </c>
      <c r="EE5" s="32" t="s">
        <v>
83</v>
      </c>
      <c r="EF5" s="32" t="s">
        <v>
84</v>
      </c>
      <c r="EG5" s="32" t="s">
        <v>
85</v>
      </c>
      <c r="EH5" s="32" t="s">
        <v>
86</v>
      </c>
      <c r="EI5" s="32" t="s">
        <v>
87</v>
      </c>
      <c r="EJ5" s="32" t="s">
        <v>
88</v>
      </c>
      <c r="EK5" s="32" t="s">
        <v>
89</v>
      </c>
      <c r="EL5" s="32" t="s">
        <v>
90</v>
      </c>
      <c r="EM5" s="32" t="s">
        <v>
91</v>
      </c>
      <c r="EN5" s="32" t="s">
        <v>
92</v>
      </c>
      <c r="EO5" s="32" t="s">
        <v>
31</v>
      </c>
    </row>
    <row r="6" spans="1:145" s="36" customFormat="1" ht="13.5" customHeight="1" x14ac:dyDescent="0.15">
      <c r="A6" s="28" t="s">
        <v>
93</v>
      </c>
      <c r="B6" s="33">
        <f>
B7</f>
        <v>
2020</v>
      </c>
      <c r="C6" s="33">
        <f t="shared" ref="C6:X6" si="3">
C7</f>
        <v>
133086</v>
      </c>
      <c r="D6" s="33">
        <f t="shared" si="3"/>
        <v>
47</v>
      </c>
      <c r="E6" s="33">
        <f t="shared" si="3"/>
        <v>
17</v>
      </c>
      <c r="F6" s="33">
        <f t="shared" si="3"/>
        <v>
4</v>
      </c>
      <c r="G6" s="33">
        <f t="shared" si="3"/>
        <v>
0</v>
      </c>
      <c r="H6" s="33" t="str">
        <f t="shared" si="3"/>
        <v>
東京都　奥多摩町</v>
      </c>
      <c r="I6" s="33" t="str">
        <f t="shared" si="3"/>
        <v>
法非適用</v>
      </c>
      <c r="J6" s="33" t="str">
        <f t="shared" si="3"/>
        <v>
下水道事業</v>
      </c>
      <c r="K6" s="33" t="str">
        <f t="shared" si="3"/>
        <v>
特定環境保全公共下水道</v>
      </c>
      <c r="L6" s="33" t="str">
        <f t="shared" si="3"/>
        <v>
D2</v>
      </c>
      <c r="M6" s="33" t="str">
        <f t="shared" si="3"/>
        <v>
非設置</v>
      </c>
      <c r="N6" s="34" t="str">
        <f t="shared" si="3"/>
        <v>
-</v>
      </c>
      <c r="O6" s="34" t="str">
        <f t="shared" si="3"/>
        <v>
該当数値なし</v>
      </c>
      <c r="P6" s="34">
        <f t="shared" si="3"/>
        <v>
91.53</v>
      </c>
      <c r="Q6" s="34">
        <f t="shared" si="3"/>
        <v>
96.1</v>
      </c>
      <c r="R6" s="34">
        <f t="shared" si="3"/>
        <v>
2068</v>
      </c>
      <c r="S6" s="34">
        <f t="shared" si="3"/>
        <v>
4991</v>
      </c>
      <c r="T6" s="34">
        <f t="shared" si="3"/>
        <v>
225.53</v>
      </c>
      <c r="U6" s="34">
        <f t="shared" si="3"/>
        <v>
22.13</v>
      </c>
      <c r="V6" s="34">
        <f t="shared" si="3"/>
        <v>
4530</v>
      </c>
      <c r="W6" s="34">
        <f t="shared" si="3"/>
        <v>
1.99</v>
      </c>
      <c r="X6" s="34">
        <f t="shared" si="3"/>
        <v>
2276.38</v>
      </c>
      <c r="Y6" s="35">
        <f>
IF(Y7="",NA(),Y7)</f>
        <v>
46.37</v>
      </c>
      <c r="Z6" s="35">
        <f t="shared" ref="Z6:AH6" si="4">
IF(Z7="",NA(),Z7)</f>
        <v>
47.96</v>
      </c>
      <c r="AA6" s="35">
        <f t="shared" si="4"/>
        <v>
45.76</v>
      </c>
      <c r="AB6" s="35">
        <f t="shared" si="4"/>
        <v>
41.19</v>
      </c>
      <c r="AC6" s="35">
        <f t="shared" si="4"/>
        <v>
43.69</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2386.4</v>
      </c>
      <c r="BG6" s="35">
        <f t="shared" ref="BG6:BO6" si="7">
IF(BG7="",NA(),BG7)</f>
        <v>
1884.98</v>
      </c>
      <c r="BH6" s="35">
        <f t="shared" si="7"/>
        <v>
1782.65</v>
      </c>
      <c r="BI6" s="35">
        <f t="shared" si="7"/>
        <v>
1470.23</v>
      </c>
      <c r="BJ6" s="35">
        <f t="shared" si="7"/>
        <v>
1105.2</v>
      </c>
      <c r="BK6" s="35">
        <f t="shared" si="7"/>
        <v>
1298.9100000000001</v>
      </c>
      <c r="BL6" s="35">
        <f t="shared" si="7"/>
        <v>
1243.71</v>
      </c>
      <c r="BM6" s="35">
        <f t="shared" si="7"/>
        <v>
1194.1500000000001</v>
      </c>
      <c r="BN6" s="35">
        <f t="shared" si="7"/>
        <v>
1206.79</v>
      </c>
      <c r="BO6" s="35">
        <f t="shared" si="7"/>
        <v>
1258.43</v>
      </c>
      <c r="BP6" s="34" t="str">
        <f>
IF(BP7="","",IF(BP7="-","【-】","【"&amp;SUBSTITUTE(TEXT(BP7,"#,##0.00"),"-","△")&amp;"】"))</f>
        <v>
【1,260.21】</v>
      </c>
      <c r="BQ6" s="35">
        <f>
IF(BQ7="",NA(),BQ7)</f>
        <v>
23.57</v>
      </c>
      <c r="BR6" s="35">
        <f t="shared" ref="BR6:BZ6" si="8">
IF(BR7="",NA(),BR7)</f>
        <v>
21.42</v>
      </c>
      <c r="BS6" s="35">
        <f t="shared" si="8"/>
        <v>
21.52</v>
      </c>
      <c r="BT6" s="35">
        <f t="shared" si="8"/>
        <v>
20.46</v>
      </c>
      <c r="BU6" s="35">
        <f t="shared" si="8"/>
        <v>
21.05</v>
      </c>
      <c r="BV6" s="35">
        <f t="shared" si="8"/>
        <v>
69.87</v>
      </c>
      <c r="BW6" s="35">
        <f t="shared" si="8"/>
        <v>
74.3</v>
      </c>
      <c r="BX6" s="35">
        <f t="shared" si="8"/>
        <v>
72.260000000000005</v>
      </c>
      <c r="BY6" s="35">
        <f t="shared" si="8"/>
        <v>
71.84</v>
      </c>
      <c r="BZ6" s="35">
        <f t="shared" si="8"/>
        <v>
73.36</v>
      </c>
      <c r="CA6" s="34" t="str">
        <f>
IF(CA7="","",IF(CA7="-","【-】","【"&amp;SUBSTITUTE(TEXT(CA7,"#,##0.00"),"-","△")&amp;"】"))</f>
        <v>
【75.29】</v>
      </c>
      <c r="CB6" s="35">
        <f>
IF(CB7="",NA(),CB7)</f>
        <v>
557.92999999999995</v>
      </c>
      <c r="CC6" s="35">
        <f t="shared" ref="CC6:CK6" si="9">
IF(CC7="",NA(),CC7)</f>
        <v>
607.28</v>
      </c>
      <c r="CD6" s="35">
        <f t="shared" si="9"/>
        <v>
612.42999999999995</v>
      </c>
      <c r="CE6" s="35">
        <f t="shared" si="9"/>
        <v>
629.92999999999995</v>
      </c>
      <c r="CF6" s="35">
        <f t="shared" si="9"/>
        <v>
616.91</v>
      </c>
      <c r="CG6" s="35">
        <f t="shared" si="9"/>
        <v>
234.96</v>
      </c>
      <c r="CH6" s="35">
        <f t="shared" si="9"/>
        <v>
221.81</v>
      </c>
      <c r="CI6" s="35">
        <f t="shared" si="9"/>
        <v>
230.02</v>
      </c>
      <c r="CJ6" s="35">
        <f t="shared" si="9"/>
        <v>
228.47</v>
      </c>
      <c r="CK6" s="35">
        <f t="shared" si="9"/>
        <v>
224.88</v>
      </c>
      <c r="CL6" s="34" t="str">
        <f>
IF(CL7="","",IF(CL7="-","【-】","【"&amp;SUBSTITUTE(TEXT(CL7,"#,##0.00"),"-","△")&amp;"】"))</f>
        <v>
【215.41】</v>
      </c>
      <c r="CM6" s="35">
        <f>
IF(CM7="",NA(),CM7)</f>
        <v>
16.7</v>
      </c>
      <c r="CN6" s="35">
        <f t="shared" ref="CN6:CV6" si="10">
IF(CN7="",NA(),CN7)</f>
        <v>
16.28</v>
      </c>
      <c r="CO6" s="35">
        <f t="shared" si="10"/>
        <v>
15</v>
      </c>
      <c r="CP6" s="35">
        <f t="shared" si="10"/>
        <v>
15.21</v>
      </c>
      <c r="CQ6" s="35">
        <f t="shared" si="10"/>
        <v>
15.21</v>
      </c>
      <c r="CR6" s="35">
        <f t="shared" si="10"/>
        <v>
42.9</v>
      </c>
      <c r="CS6" s="35">
        <f t="shared" si="10"/>
        <v>
43.36</v>
      </c>
      <c r="CT6" s="35">
        <f t="shared" si="10"/>
        <v>
42.56</v>
      </c>
      <c r="CU6" s="35">
        <f t="shared" si="10"/>
        <v>
42.47</v>
      </c>
      <c r="CV6" s="35">
        <f t="shared" si="10"/>
        <v>
42.4</v>
      </c>
      <c r="CW6" s="34" t="str">
        <f>
IF(CW7="","",IF(CW7="-","【-】","【"&amp;SUBSTITUTE(TEXT(CW7,"#,##0.00"),"-","△")&amp;"】"))</f>
        <v>
【42.90】</v>
      </c>
      <c r="CX6" s="35">
        <f>
IF(CX7="",NA(),CX7)</f>
        <v>
74.489999999999995</v>
      </c>
      <c r="CY6" s="35">
        <f t="shared" ref="CY6:DG6" si="11">
IF(CY7="",NA(),CY7)</f>
        <v>
78.88</v>
      </c>
      <c r="CZ6" s="35">
        <f t="shared" si="11"/>
        <v>
85.88</v>
      </c>
      <c r="DA6" s="35">
        <f t="shared" si="11"/>
        <v>
89.69</v>
      </c>
      <c r="DB6" s="35">
        <f t="shared" si="11"/>
        <v>
94.28</v>
      </c>
      <c r="DC6" s="35">
        <f t="shared" si="11"/>
        <v>
83.5</v>
      </c>
      <c r="DD6" s="35">
        <f t="shared" si="11"/>
        <v>
83.06</v>
      </c>
      <c r="DE6" s="35">
        <f t="shared" si="11"/>
        <v>
83.32</v>
      </c>
      <c r="DF6" s="35">
        <f t="shared" si="11"/>
        <v>
83.75</v>
      </c>
      <c r="DG6" s="35">
        <f t="shared" si="11"/>
        <v>
84.19</v>
      </c>
      <c r="DH6" s="34" t="str">
        <f>
IF(DH7="","",IF(DH7="-","【-】","【"&amp;SUBSTITUTE(TEXT(DH7,"#,##0.00"),"-","△")&amp;"】"))</f>
        <v>
【84.75】</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4">
        <f>
IF(EE7="",NA(),EE7)</f>
        <v>
0</v>
      </c>
      <c r="EF6" s="34">
        <f t="shared" ref="EF6:EN6" si="14">
IF(EF7="",NA(),EF7)</f>
        <v>
0</v>
      </c>
      <c r="EG6" s="34">
        <f t="shared" si="14"/>
        <v>
0</v>
      </c>
      <c r="EH6" s="34">
        <f t="shared" si="14"/>
        <v>
0</v>
      </c>
      <c r="EI6" s="34">
        <f t="shared" si="14"/>
        <v>
0</v>
      </c>
      <c r="EJ6" s="35">
        <f t="shared" si="14"/>
        <v>
0.09</v>
      </c>
      <c r="EK6" s="35">
        <f t="shared" si="14"/>
        <v>
0.09</v>
      </c>
      <c r="EL6" s="35">
        <f t="shared" si="14"/>
        <v>
0.13</v>
      </c>
      <c r="EM6" s="35">
        <f t="shared" si="14"/>
        <v>
0.36</v>
      </c>
      <c r="EN6" s="35">
        <f t="shared" si="14"/>
        <v>
0.39</v>
      </c>
      <c r="EO6" s="34" t="str">
        <f>
IF(EO7="","",IF(EO7="-","【-】","【"&amp;SUBSTITUTE(TEXT(EO7,"#,##0.00"),"-","△")&amp;"】"))</f>
        <v>
【0.30】</v>
      </c>
    </row>
    <row r="7" spans="1:145" s="36" customFormat="1" ht="13.5" customHeight="1" x14ac:dyDescent="0.15">
      <c r="A7" s="28"/>
      <c r="B7" s="37">
        <v>
2020</v>
      </c>
      <c r="C7" s="37">
        <v>
133086</v>
      </c>
      <c r="D7" s="37">
        <v>
47</v>
      </c>
      <c r="E7" s="37">
        <v>
17</v>
      </c>
      <c r="F7" s="37">
        <v>
4</v>
      </c>
      <c r="G7" s="37">
        <v>
0</v>
      </c>
      <c r="H7" s="37" t="s">
        <v>
94</v>
      </c>
      <c r="I7" s="37" t="s">
        <v>
95</v>
      </c>
      <c r="J7" s="37" t="s">
        <v>
96</v>
      </c>
      <c r="K7" s="37" t="s">
        <v>
97</v>
      </c>
      <c r="L7" s="37" t="s">
        <v>
98</v>
      </c>
      <c r="M7" s="37" t="s">
        <v>
99</v>
      </c>
      <c r="N7" s="38" t="s">
        <v>
43</v>
      </c>
      <c r="O7" s="38" t="s">
        <v>
100</v>
      </c>
      <c r="P7" s="38">
        <v>
91.53</v>
      </c>
      <c r="Q7" s="38">
        <v>
96.1</v>
      </c>
      <c r="R7" s="38">
        <v>
2068</v>
      </c>
      <c r="S7" s="38">
        <v>
4991</v>
      </c>
      <c r="T7" s="38">
        <v>
225.53</v>
      </c>
      <c r="U7" s="38">
        <v>
22.13</v>
      </c>
      <c r="V7" s="38">
        <v>
4530</v>
      </c>
      <c r="W7" s="38">
        <v>
1.99</v>
      </c>
      <c r="X7" s="38">
        <v>
2276.38</v>
      </c>
      <c r="Y7" s="38">
        <v>
46.37</v>
      </c>
      <c r="Z7" s="38">
        <v>
47.96</v>
      </c>
      <c r="AA7" s="38">
        <v>
45.76</v>
      </c>
      <c r="AB7" s="38">
        <v>
41.19</v>
      </c>
      <c r="AC7" s="38">
        <v>
43.69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2386.4</v>
      </c>
      <c r="BG7" s="38">
        <v>
1884.98</v>
      </c>
      <c r="BH7" s="38">
        <v>
1782.65</v>
      </c>
      <c r="BI7" s="38">
        <v>
1470.23</v>
      </c>
      <c r="BJ7" s="38">
        <v>
1105.2</v>
      </c>
      <c r="BK7" s="38">
        <v>
1298.9100000000001</v>
      </c>
      <c r="BL7" s="38">
        <v>
1243.71</v>
      </c>
      <c r="BM7" s="38">
        <v>
1194.1500000000001</v>
      </c>
      <c r="BN7" s="38">
        <v>
1206.79</v>
      </c>
      <c r="BO7" s="38">
        <v>
1258.43</v>
      </c>
      <c r="BP7" s="38">
        <v>
1260.21</v>
      </c>
      <c r="BQ7" s="38">
        <v>
23.57</v>
      </c>
      <c r="BR7" s="38">
        <v>
21.42</v>
      </c>
      <c r="BS7" s="38">
        <v>
21.52</v>
      </c>
      <c r="BT7" s="38">
        <v>
20.46</v>
      </c>
      <c r="BU7" s="38">
        <v>
21.05</v>
      </c>
      <c r="BV7" s="38">
        <v>
69.87</v>
      </c>
      <c r="BW7" s="38">
        <v>
74.3</v>
      </c>
      <c r="BX7" s="38">
        <v>
72.260000000000005</v>
      </c>
      <c r="BY7" s="38">
        <v>
71.84</v>
      </c>
      <c r="BZ7" s="38">
        <v>
73.36</v>
      </c>
      <c r="CA7" s="38">
        <v>
75.290000000000006</v>
      </c>
      <c r="CB7" s="38">
        <v>
557.92999999999995</v>
      </c>
      <c r="CC7" s="38">
        <v>
607.28</v>
      </c>
      <c r="CD7" s="38">
        <v>
612.42999999999995</v>
      </c>
      <c r="CE7" s="38">
        <v>
629.92999999999995</v>
      </c>
      <c r="CF7" s="38">
        <v>
616.91</v>
      </c>
      <c r="CG7" s="38">
        <v>
234.96</v>
      </c>
      <c r="CH7" s="38">
        <v>
221.81</v>
      </c>
      <c r="CI7" s="38">
        <v>
230.02</v>
      </c>
      <c r="CJ7" s="38">
        <v>
228.47</v>
      </c>
      <c r="CK7" s="38">
        <v>
224.88</v>
      </c>
      <c r="CL7" s="38">
        <v>
215.41</v>
      </c>
      <c r="CM7" s="38">
        <v>
16.7</v>
      </c>
      <c r="CN7" s="38">
        <v>
16.28</v>
      </c>
      <c r="CO7" s="38">
        <v>
15</v>
      </c>
      <c r="CP7" s="38">
        <v>
15.21</v>
      </c>
      <c r="CQ7" s="38">
        <v>
15.21</v>
      </c>
      <c r="CR7" s="38">
        <v>
42.9</v>
      </c>
      <c r="CS7" s="38">
        <v>
43.36</v>
      </c>
      <c r="CT7" s="38">
        <v>
42.56</v>
      </c>
      <c r="CU7" s="38">
        <v>
42.47</v>
      </c>
      <c r="CV7" s="38">
        <v>
42.4</v>
      </c>
      <c r="CW7" s="38">
        <v>
42.9</v>
      </c>
      <c r="CX7" s="38">
        <v>
74.489999999999995</v>
      </c>
      <c r="CY7" s="38">
        <v>
78.88</v>
      </c>
      <c r="CZ7" s="38">
        <v>
85.88</v>
      </c>
      <c r="DA7" s="38">
        <v>
89.69</v>
      </c>
      <c r="DB7" s="38">
        <v>
94.28</v>
      </c>
      <c r="DC7" s="38">
        <v>
83.5</v>
      </c>
      <c r="DD7" s="38">
        <v>
83.06</v>
      </c>
      <c r="DE7" s="38">
        <v>
83.32</v>
      </c>
      <c r="DF7" s="38">
        <v>
83.75</v>
      </c>
      <c r="DG7" s="38">
        <v>
84.19</v>
      </c>
      <c r="DH7" s="38">
        <v>
84.75</v>
      </c>
      <c r="DI7" s="38"/>
      <c r="DJ7" s="38"/>
      <c r="DK7" s="38"/>
      <c r="DL7" s="38"/>
      <c r="DM7" s="38"/>
      <c r="DN7" s="38"/>
      <c r="DO7" s="38"/>
      <c r="DP7" s="38"/>
      <c r="DQ7" s="38"/>
      <c r="DR7" s="38"/>
      <c r="DS7" s="38"/>
      <c r="DT7" s="38"/>
      <c r="DU7" s="38"/>
      <c r="DV7" s="38"/>
      <c r="DW7" s="38"/>
      <c r="DX7" s="38"/>
      <c r="DY7" s="38"/>
      <c r="DZ7" s="38"/>
      <c r="EA7" s="38"/>
      <c r="EB7" s="38"/>
      <c r="EC7" s="38"/>
      <c r="ED7" s="38"/>
      <c r="EE7" s="38">
        <v>
0</v>
      </c>
      <c r="EF7" s="38">
        <v>
0</v>
      </c>
      <c r="EG7" s="38">
        <v>
0</v>
      </c>
      <c r="EH7" s="38">
        <v>
0</v>
      </c>
      <c r="EI7" s="38">
        <v>
0</v>
      </c>
      <c r="EJ7" s="38">
        <v>
0.09</v>
      </c>
      <c r="EK7" s="38">
        <v>
0.09</v>
      </c>
      <c r="EL7" s="38">
        <v>
0.13</v>
      </c>
      <c r="EM7" s="38">
        <v>
0.36</v>
      </c>
      <c r="EN7" s="38">
        <v>
0.39</v>
      </c>
      <c r="EO7" s="38">
        <v>
0.3</v>
      </c>
    </row>
    <row r="8" spans="1:145" ht="13.5" customHeight="1"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ht="13.5" customHeight="1" x14ac:dyDescent="0.15">
      <c r="A9" s="40"/>
      <c r="B9" s="40" t="s">
        <v>
101</v>
      </c>
      <c r="C9" s="40" t="s">
        <v>
102</v>
      </c>
      <c r="D9" s="40" t="s">
        <v>
103</v>
      </c>
      <c r="E9" s="40" t="s">
        <v>
104</v>
      </c>
      <c r="F9" s="40" t="s">
        <v>
105</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ht="13.5" customHeight="1" x14ac:dyDescent="0.15">
      <c r="A10" s="40" t="s">
        <v>
47</v>
      </c>
      <c r="B10" s="41">
        <f t="shared" ref="B10:D10" si="15">
DATEVALUE($B7+12-B11&amp;"/1/"&amp;B12)</f>
        <v>
46753</v>
      </c>
      <c r="C10" s="41">
        <f t="shared" si="15"/>
        <v>
47119</v>
      </c>
      <c r="D10" s="41">
        <f t="shared" si="15"/>
        <v>
47484</v>
      </c>
      <c r="E10" s="42">
        <f>
DATEVALUE($B7+12-E11&amp;"/1/"&amp;E12)</f>
        <v>
47849</v>
      </c>
      <c r="F10" s="42">
        <f>
DATEVALUE($B7+12-F11&amp;"/1/"&amp;F12)</f>
        <v>
48215</v>
      </c>
    </row>
    <row r="11" spans="1:145" ht="13.5" customHeight="1" x14ac:dyDescent="0.15">
      <c r="B11">
        <v>
4</v>
      </c>
      <c r="C11">
        <v>
3</v>
      </c>
      <c r="D11">
        <v>
2</v>
      </c>
      <c r="E11">
        <v>
1</v>
      </c>
      <c r="F11">
        <v>
0</v>
      </c>
      <c r="G11" t="s">
        <v>
106</v>
      </c>
    </row>
    <row r="12" spans="1:145" ht="13.5" customHeight="1" x14ac:dyDescent="0.15">
      <c r="B12">
        <v>
1</v>
      </c>
      <c r="C12">
        <v>
1</v>
      </c>
      <c r="D12">
        <v>
1</v>
      </c>
      <c r="E12">
        <v>
1</v>
      </c>
      <c r="F12">
        <v>
2</v>
      </c>
      <c r="G12" t="s">
        <v>
107</v>
      </c>
    </row>
    <row r="13" spans="1:145" ht="13.5" customHeight="1" x14ac:dyDescent="0.15">
      <c r="B13" t="s">
        <v>
108</v>
      </c>
      <c r="C13" t="s">
        <v>
108</v>
      </c>
      <c r="D13" t="s">
        <v>
108</v>
      </c>
      <c r="E13" t="s">
        <v>
109</v>
      </c>
      <c r="F13" t="s">
        <v>
109</v>
      </c>
      <c r="G13" t="s">
        <v>
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角田　康一郎</dc:creator>
  <cp:keywords/>
  <dc:description/>
  <cp:lastModifiedBy>東京都</cp:lastModifiedBy>
  <cp:lastPrinted>2022-01-19T01:55:07Z</cp:lastPrinted>
  <dcterms:created xsi:type="dcterms:W3CDTF">2022-01-18T02:17:36Z</dcterms:created>
  <dcterms:modified xsi:type="dcterms:W3CDTF">2022-02-17T02:53:13Z</dcterms:modified>
  <cp:category/>
  <cp:contentStatus/>
</cp:coreProperties>
</file>