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2年度\20210108_【〆切129（金）】公営企業に係る経営比較分析表（令和元年度決算）の分析等について（依頼）\04_団体⇒都\30 奥多摩町　○（病院確認中）\"/>
    </mc:Choice>
  </mc:AlternateContent>
  <workbookProtection workbookAlgorithmName="SHA-512" workbookHashValue="GSQ1yjY0bMkDiUroFRuAA6EKechKcP3AkuOe0FaA6zPXwG53INkX0VXcFFK2zNaHRDrpjZfmEYqTirt6/aGyhA==" workbookSaltValue="WdsjgPM5W6y9WXZfn7ashA==" workbookSpinCount="100000" lockStructure="1"/>
  <bookViews>
    <workbookView xWindow="0" yWindow="0" windowWidth="15360" windowHeight="763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AC6" i="5"/>
  <c r="AB6" i="5"/>
  <c r="AA6" i="5"/>
  <c r="Z6" i="5"/>
  <c r="Y6" i="5"/>
  <c r="X6" i="5"/>
  <c r="W6" i="5"/>
  <c r="CN12" i="4" s="1"/>
  <c r="V6" i="5"/>
  <c r="U6" i="5"/>
  <c r="T6" i="5"/>
  <c r="S6" i="5"/>
  <c r="R6" i="5"/>
  <c r="Q6" i="5"/>
  <c r="P6" i="5"/>
  <c r="O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EG12" i="4"/>
  <c r="AU12" i="4"/>
  <c r="B12" i="4"/>
  <c r="LP10" i="4"/>
  <c r="JW10" i="4"/>
  <c r="ID10" i="4"/>
  <c r="FZ10" i="4"/>
  <c r="EG10" i="4"/>
  <c r="CN10" i="4"/>
  <c r="AU10" i="4"/>
  <c r="B10" i="4"/>
  <c r="LP8" i="4"/>
  <c r="JW8" i="4"/>
  <c r="ID8" i="4"/>
  <c r="FZ8" i="4"/>
  <c r="EG8" i="4"/>
  <c r="CN8" i="4"/>
  <c r="AU8" i="4"/>
  <c r="B6" i="4"/>
  <c r="MN54" i="4" l="1"/>
  <c r="MN32" i="4"/>
  <c r="CS78" i="4"/>
  <c r="MH78" i="4"/>
  <c r="IZ54" i="4"/>
  <c r="IZ32" i="4"/>
  <c r="HM78" i="4"/>
  <c r="FL32" i="4"/>
  <c r="BX54" i="4"/>
  <c r="FL54" i="4"/>
  <c r="BX32" i="4"/>
  <c r="C11" i="5"/>
  <c r="D11" i="5"/>
  <c r="E11" i="5"/>
  <c r="B11" i="5"/>
  <c r="KF54" i="4" l="1"/>
  <c r="KF32" i="4"/>
  <c r="P54" i="4"/>
  <c r="JJ78" i="4"/>
  <c r="GR54" i="4"/>
  <c r="GR32" i="4"/>
  <c r="DD54" i="4"/>
  <c r="P32" i="4"/>
  <c r="EO78" i="4"/>
  <c r="DD32" i="4"/>
  <c r="U78" i="4"/>
  <c r="KC78" i="4"/>
  <c r="HG54" i="4"/>
  <c r="HG32" i="4"/>
  <c r="KU32" i="4"/>
  <c r="FH78" i="4"/>
  <c r="DS54" i="4"/>
  <c r="DS32" i="4"/>
  <c r="AN78" i="4"/>
  <c r="AE32" i="4"/>
  <c r="AE54" i="4"/>
  <c r="KU54" i="4"/>
  <c r="BZ78" i="4"/>
  <c r="BI54" i="4"/>
  <c r="BI32" i="4"/>
  <c r="EW32" i="4"/>
  <c r="LY54" i="4"/>
  <c r="LY32" i="4"/>
  <c r="IK54" i="4"/>
  <c r="GT78" i="4"/>
  <c r="LO78" i="4"/>
  <c r="IK32" i="4"/>
  <c r="EW54" i="4"/>
  <c r="GA78" i="4"/>
  <c r="EH54" i="4"/>
  <c r="EH32" i="4"/>
  <c r="HV54" i="4"/>
  <c r="BG78" i="4"/>
  <c r="AT54" i="4"/>
  <c r="AT32" i="4"/>
  <c r="LJ32" i="4"/>
  <c r="LJ54" i="4"/>
  <c r="KV78" i="4"/>
  <c r="HV32" i="4"/>
</calcChain>
</file>

<file path=xl/sharedStrings.xml><?xml version="1.0" encoding="utf-8"?>
<sst xmlns="http://schemas.openxmlformats.org/spreadsheetml/2006/main" count="322" uniqueCount="153">
  <si>
    <t>経営比較分析表（令和元年度決算）</t>
  </si>
  <si>
    <t>法適用区分</t>
  </si>
  <si>
    <t>業種名・事業名</t>
  </si>
  <si>
    <t>病院区分</t>
  </si>
  <si>
    <t>類似区分</t>
  </si>
  <si>
    <t>管理者の情報</t>
  </si>
  <si>
    <t>許可病床（一般）</t>
  </si>
  <si>
    <t>許可病床（療養）</t>
  </si>
  <si>
    <t>許可病床（結核）</t>
  </si>
  <si>
    <t>グラフ凡例</t>
  </si>
  <si>
    <t>■</t>
  </si>
  <si>
    <t>当該病院値（当該値）</t>
  </si>
  <si>
    <t>経営形態</t>
  </si>
  <si>
    <t>診療科数</t>
  </si>
  <si>
    <t>DPC対象病院</t>
  </si>
  <si>
    <t>特殊診療機能　※１</t>
  </si>
  <si>
    <t>指定病院の状況　※２</t>
  </si>
  <si>
    <t>許可病床（精神）</t>
  </si>
  <si>
    <t>許可病床（感染症）</t>
  </si>
  <si>
    <t>許可病床（合計）</t>
  </si>
  <si>
    <t>－</t>
  </si>
  <si>
    <t>類似病院平均値（平均値）</t>
  </si>
  <si>
    <t>【】</t>
  </si>
  <si>
    <t>令和元年度全国平均</t>
  </si>
  <si>
    <t>人口（人）</t>
  </si>
  <si>
    <t>建物面積（㎡）</t>
  </si>
  <si>
    <t>不採算地区病院</t>
  </si>
  <si>
    <t>看護配置</t>
  </si>
  <si>
    <t>稼働病床（一般）</t>
  </si>
  <si>
    <t>稼働病床（療養）</t>
  </si>
  <si>
    <t>稼働病床（一般＋療養）</t>
  </si>
  <si>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</si>
  <si>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</si>
  <si>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公立病院改革に係る主な取組（直近の実施時期）</t>
  </si>
  <si>
    <t>1. 経営の健全性・効率性</t>
  </si>
  <si>
    <t>再編・ネットワーク化</t>
  </si>
  <si>
    <t>地方独立行政法人化</t>
  </si>
  <si>
    <t>指定管理者制度導入</t>
  </si>
  <si>
    <t>-</t>
  </si>
  <si>
    <t>年度</t>
  </si>
  <si>
    <t>平成元</t>
  </si>
  <si>
    <t>Ⅰ 地域において担っている役割</t>
  </si>
  <si>
    <t>平成2</t>
  </si>
  <si>
    <t>平成3</t>
  </si>
  <si>
    <t>平成4</t>
  </si>
  <si>
    <t>平成5</t>
  </si>
  <si>
    <t>平成6</t>
  </si>
  <si>
    <t>平成7</t>
  </si>
  <si>
    <t>平成8</t>
  </si>
  <si>
    <t>平成9</t>
  </si>
  <si>
    <t>平成10</t>
  </si>
  <si>
    <t>平成11</t>
  </si>
  <si>
    <t>平成12</t>
  </si>
  <si>
    <t>平成13</t>
  </si>
  <si>
    <t>平成14</t>
  </si>
  <si>
    <t>当該値</t>
  </si>
  <si>
    <t>平成15</t>
  </si>
  <si>
    <t>平均値</t>
  </si>
  <si>
    <t>平成16</t>
  </si>
  <si>
    <t>Ⅱ 分析欄</t>
  </si>
  <si>
    <t>平成17</t>
  </si>
  <si>
    <t>平成18</t>
  </si>
  <si>
    <t>1. 経営の健全性・効率性について</t>
  </si>
  <si>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</si>
  <si>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</si>
  <si>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</si>
  <si>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</si>
  <si>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</si>
  <si>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</si>
  <si>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</si>
  <si>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</si>
  <si>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</si>
  <si>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</si>
  <si>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</si>
  <si>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</si>
  <si>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</si>
  <si>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</si>
  <si>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</si>
  <si>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</si>
  <si>
    <t>令和3</t>
  </si>
  <si>
    <t>2. 老朽化の状況</t>
  </si>
  <si>
    <t>全体総括</t>
  </si>
  <si>
    <t>※　「類似病院平均値（平均値）」については、病院区分及び類似区分に基づき算出している。</t>
  </si>
  <si>
    <t>①</t>
  </si>
  <si>
    <t>②</t>
  </si>
  <si>
    <t>③</t>
  </si>
  <si>
    <t>④</t>
  </si>
  <si>
    <t>⑤</t>
  </si>
  <si>
    <t>⑥</t>
  </si>
  <si>
    <t>⑦</t>
  </si>
  <si>
    <t>⑧</t>
  </si>
  <si>
    <t>病院事業(法適)</t>
  </si>
  <si>
    <t>項番</t>
  </si>
  <si>
    <t>大項目</t>
  </si>
  <si>
    <t>団体コード</t>
  </si>
  <si>
    <t>業務コード</t>
  </si>
  <si>
    <t>業種コード</t>
  </si>
  <si>
    <t>事業コード</t>
  </si>
  <si>
    <t>施設コード</t>
  </si>
  <si>
    <t>基本情報</t>
  </si>
  <si>
    <t>中項目</t>
  </si>
  <si>
    <t>①経常収支比率(％)</t>
  </si>
  <si>
    <t>②医業収支比率(％)</t>
  </si>
  <si>
    <t>③累積欠損金比率(％)</t>
  </si>
  <si>
    <t>④病床利用率(％)</t>
  </si>
  <si>
    <t>⑤入院患者１人１日当たり収益(円)</t>
  </si>
  <si>
    <t>⑥外来患者１人１日当たり収益(円)</t>
  </si>
  <si>
    <t>⑦職員給与費対医業収益比率(％)</t>
  </si>
  <si>
    <t>⑧材料費対医業収益比率(％)</t>
  </si>
  <si>
    <t>①有形固定資産減価償却率(％)</t>
  </si>
  <si>
    <t>②機械備品減価償却率(％)</t>
  </si>
  <si>
    <t>③１床当たり有形固定資産(円)</t>
  </si>
  <si>
    <t>小項目</t>
  </si>
  <si>
    <t>都道府県名称</t>
  </si>
  <si>
    <t>団体名称</t>
  </si>
  <si>
    <t>施設名称</t>
  </si>
  <si>
    <t>特殊診療機能</t>
  </si>
  <si>
    <t>指定病院の状況</t>
  </si>
  <si>
    <t>当該値(N-4)</t>
  </si>
  <si>
    <t>当該値(N-3)</t>
  </si>
  <si>
    <t>当該値(N-2)</t>
  </si>
  <si>
    <t>当該値(N-1)</t>
  </si>
  <si>
    <t>当該値(N)</t>
  </si>
  <si>
    <t>平均値(N-4)</t>
  </si>
  <si>
    <t>平均値(N-3)</t>
  </si>
  <si>
    <t>平均値(N-2)</t>
  </si>
  <si>
    <t>平均値(N-1)</t>
  </si>
  <si>
    <t>平均値(N)</t>
  </si>
  <si>
    <t>全国平均</t>
  </si>
  <si>
    <t>グラフ参照用</t>
  </si>
  <si>
    <t>表参照用</t>
  </si>
  <si>
    <t>東京都</t>
  </si>
  <si>
    <t>奥多摩町</t>
  </si>
  <si>
    <t>奥多摩病院</t>
  </si>
  <si>
    <t>当然財務</t>
  </si>
  <si>
    <t>病院事業</t>
  </si>
  <si>
    <t>一般病院</t>
  </si>
  <si>
    <t>50床未満</t>
  </si>
  <si>
    <t>非設置</t>
  </si>
  <si>
    <t>直営</t>
  </si>
  <si>
    <t>訓</t>
  </si>
  <si>
    <t>救</t>
  </si>
  <si>
    <t>第１種該当</t>
  </si>
  <si>
    <t>１３：１</t>
  </si>
  <si>
    <t>Ｎ－４年度</t>
  </si>
  <si>
    <t>Ｎ－３年度</t>
  </si>
  <si>
    <t>Ｎ－２年度</t>
  </si>
  <si>
    <t>Ｎ－１年度</t>
  </si>
  <si>
    <t>Ｎ年度</t>
  </si>
  <si>
    <t>　二次救急指定病院として24時間体制で、小児から高齢者、在宅の看取りまで、外来・救急・入院・在宅医療まで幅広い医療形態を維持している。山間地域であるため、近年は病院に来院できない患者さんのため、訪問診療・訪問看護を強化している。</t>
    <phoneticPr fontId="4"/>
  </si>
  <si>
    <t>　病院については昭和63年に改築し30年が経過したため、建設当時から使用している附帯設備については順次更新し対応したい。
　令和元年度の事業として、維持補修調査を行った。その結果を基に附帯設備の改修計画を作成した。</t>
    <rPh sb="62" eb="64">
      <t>レイワ</t>
    </rPh>
    <rPh sb="64" eb="66">
      <t>ガンネン</t>
    </rPh>
    <rPh sb="66" eb="67">
      <t>ド</t>
    </rPh>
    <rPh sb="68" eb="70">
      <t>ジギョウ</t>
    </rPh>
    <rPh sb="74" eb="76">
      <t>イジ</t>
    </rPh>
    <rPh sb="76" eb="78">
      <t>ホシュウ</t>
    </rPh>
    <rPh sb="78" eb="80">
      <t>チョウサ</t>
    </rPh>
    <rPh sb="81" eb="82">
      <t>オコナ</t>
    </rPh>
    <rPh sb="87" eb="89">
      <t>ケッカ</t>
    </rPh>
    <rPh sb="90" eb="91">
      <t>モト</t>
    </rPh>
    <rPh sb="92" eb="94">
      <t>フタイ</t>
    </rPh>
    <rPh sb="94" eb="96">
      <t>セツビ</t>
    </rPh>
    <rPh sb="97" eb="99">
      <t>カイシュウ</t>
    </rPh>
    <rPh sb="99" eb="101">
      <t>ケイカク</t>
    </rPh>
    <rPh sb="102" eb="104">
      <t>サクセイ</t>
    </rPh>
    <phoneticPr fontId="4"/>
  </si>
  <si>
    <t>　山間地域にある病院で人口減少等により大幅な患者数の増を見込むことは難しいものの、隣接病院まで町の中心から車で40分、遠い集落からは1時間以上かかるところもあり、住民にとっては必要不可欠な病院である。又、近年、登山・キャンプ等のアウトドアを中心に観光客が増加している。二次救急医療機関として役割を果たしたい。</t>
    <phoneticPr fontId="4"/>
  </si>
  <si>
    <r>
      <t xml:space="preserve">　①経常収支比率については100以上となっているが、一般会計他からの補助金・負担金により単年度収支においては黒字となっている。引き続き経費節減等により健全化を目指す。
　②医業収支比率の減少ついては、入院患者数の大幅な減少により医業収益が減少したことによる。
  ④病床利用率低下の要因については、高齢者における外来リハビリ等の効果により整形外科で入院に至る患者が減少したこと(前年度比40%減)が１つの要因と考えられ、また例年入院患者の多い時期である夏季と冬季の入院患者数が少なかったことも要因として考えられる。
　⑤入院患者１人１日当たりの収益については平成31年3月に地域包括ケア病床6床の運営を開始したことにより増加している。
</t>
    </r>
    <r>
      <rPr>
        <sz val="9"/>
        <color rgb="FFFF0000"/>
        <rFont val="ＭＳ ゴシック"/>
        <family val="3"/>
        <charset val="128"/>
      </rPr>
      <t>　</t>
    </r>
    <r>
      <rPr>
        <sz val="9"/>
        <color theme="1"/>
        <rFont val="ＭＳ ゴシック"/>
        <family val="3"/>
        <charset val="128"/>
      </rPr>
      <t>⑥外来患者１人１日当たりの収益については、高齢の通院患者が高い割合を占めており、１人当たりの単価は低くなっている。
　⑦職員給与費対医業収支比率については、職員の年齢層が高いため給与支出が多くなっており、当該年度のおいては医業収益が大きく減少したため、相対的に比率が高くなっている。
　⑧材料費対医業収益比率については、積極的なジェネリック医薬品の採用等のコストダウンにより減少していたが、近年では横ばいとなっている。</t>
    </r>
    <rPh sb="86" eb="88">
      <t>イギョウ</t>
    </rPh>
    <rPh sb="88" eb="90">
      <t>シュウシ</t>
    </rPh>
    <rPh sb="90" eb="92">
      <t>ヒリツ</t>
    </rPh>
    <rPh sb="93" eb="95">
      <t>ゲンショウ</t>
    </rPh>
    <rPh sb="100" eb="102">
      <t>ニュウイン</t>
    </rPh>
    <rPh sb="102" eb="105">
      <t>カンジャスウ</t>
    </rPh>
    <rPh sb="106" eb="108">
      <t>オオハバ</t>
    </rPh>
    <rPh sb="109" eb="111">
      <t>ゲンショウ</t>
    </rPh>
    <rPh sb="114" eb="116">
      <t>イギョウ</t>
    </rPh>
    <rPh sb="116" eb="118">
      <t>シュウエキ</t>
    </rPh>
    <rPh sb="119" eb="121">
      <t>ゲンショウ</t>
    </rPh>
    <rPh sb="133" eb="135">
      <t>ビョウショウ</t>
    </rPh>
    <rPh sb="135" eb="137">
      <t>リヨウ</t>
    </rPh>
    <rPh sb="137" eb="138">
      <t>リツ</t>
    </rPh>
    <rPh sb="138" eb="140">
      <t>テイカ</t>
    </rPh>
    <rPh sb="141" eb="143">
      <t>ヨウイン</t>
    </rPh>
    <rPh sb="169" eb="171">
      <t>セイケイ</t>
    </rPh>
    <rPh sb="171" eb="173">
      <t>ゲカ</t>
    </rPh>
    <rPh sb="189" eb="192">
      <t>ゼンネンド</t>
    </rPh>
    <rPh sb="192" eb="193">
      <t>ヒ</t>
    </rPh>
    <rPh sb="196" eb="197">
      <t>ゲン</t>
    </rPh>
    <rPh sb="202" eb="204">
      <t>ヨウイン</t>
    </rPh>
    <rPh sb="205" eb="206">
      <t>カンガ</t>
    </rPh>
    <rPh sb="212" eb="214">
      <t>レイネン</t>
    </rPh>
    <rPh sb="214" eb="216">
      <t>ニュウイン</t>
    </rPh>
    <rPh sb="216" eb="218">
      <t>カンジャ</t>
    </rPh>
    <rPh sb="219" eb="220">
      <t>オオ</t>
    </rPh>
    <rPh sb="221" eb="223">
      <t>ジキ</t>
    </rPh>
    <rPh sb="226" eb="228">
      <t>カキ</t>
    </rPh>
    <rPh sb="229" eb="231">
      <t>トウキ</t>
    </rPh>
    <rPh sb="232" eb="234">
      <t>ニュウイン</t>
    </rPh>
    <rPh sb="234" eb="236">
      <t>カンジャ</t>
    </rPh>
    <rPh sb="236" eb="237">
      <t>スウ</t>
    </rPh>
    <rPh sb="238" eb="239">
      <t>スク</t>
    </rPh>
    <rPh sb="246" eb="248">
      <t>ヨウイン</t>
    </rPh>
    <rPh sb="251" eb="252">
      <t>カンガ</t>
    </rPh>
    <rPh sb="260" eb="262">
      <t>ニュウイン</t>
    </rPh>
    <rPh sb="262" eb="264">
      <t>カンジャ</t>
    </rPh>
    <rPh sb="265" eb="266">
      <t>ニン</t>
    </rPh>
    <rPh sb="267" eb="268">
      <t>ニチ</t>
    </rPh>
    <rPh sb="268" eb="269">
      <t>ア</t>
    </rPh>
    <rPh sb="272" eb="274">
      <t>シュウエキ</t>
    </rPh>
    <rPh sb="298" eb="300">
      <t>ウンエイ</t>
    </rPh>
    <rPh sb="301" eb="303">
      <t>カイシ</t>
    </rPh>
    <rPh sb="310" eb="312">
      <t>ゾウカ</t>
    </rPh>
    <rPh sb="320" eb="322">
      <t>ガイライ</t>
    </rPh>
    <rPh sb="322" eb="324">
      <t>カンジャ</t>
    </rPh>
    <rPh sb="324" eb="326">
      <t>ヒトリ</t>
    </rPh>
    <rPh sb="326" eb="328">
      <t>イチニチ</t>
    </rPh>
    <rPh sb="328" eb="329">
      <t>ア</t>
    </rPh>
    <rPh sb="332" eb="334">
      <t>シュウエキ</t>
    </rPh>
    <rPh sb="343" eb="345">
      <t>ツウイン</t>
    </rPh>
    <rPh sb="345" eb="347">
      <t>カンジャ</t>
    </rPh>
    <rPh sb="348" eb="349">
      <t>タカ</t>
    </rPh>
    <rPh sb="350" eb="352">
      <t>ワリアイ</t>
    </rPh>
    <rPh sb="353" eb="354">
      <t>シ</t>
    </rPh>
    <rPh sb="359" eb="361">
      <t>ヒトリ</t>
    </rPh>
    <rPh sb="361" eb="362">
      <t>ア</t>
    </rPh>
    <rPh sb="365" eb="367">
      <t>タンカ</t>
    </rPh>
    <rPh sb="368" eb="369">
      <t>ヒク</t>
    </rPh>
    <rPh sb="379" eb="381">
      <t>ショクイン</t>
    </rPh>
    <rPh sb="381" eb="383">
      <t>キュウヨ</t>
    </rPh>
    <rPh sb="383" eb="384">
      <t>ヒ</t>
    </rPh>
    <rPh sb="384" eb="385">
      <t>タイ</t>
    </rPh>
    <rPh sb="385" eb="387">
      <t>イギョウ</t>
    </rPh>
    <rPh sb="387" eb="389">
      <t>シュウシ</t>
    </rPh>
    <rPh sb="389" eb="391">
      <t>ヒリツ</t>
    </rPh>
    <rPh sb="397" eb="399">
      <t>ショクイン</t>
    </rPh>
    <rPh sb="400" eb="403">
      <t>ネンレイソウ</t>
    </rPh>
    <rPh sb="404" eb="405">
      <t>タカ</t>
    </rPh>
    <rPh sb="408" eb="410">
      <t>キュウヨ</t>
    </rPh>
    <rPh sb="410" eb="412">
      <t>シシュツ</t>
    </rPh>
    <rPh sb="413" eb="414">
      <t>オオ</t>
    </rPh>
    <rPh sb="421" eb="423">
      <t>トウガイ</t>
    </rPh>
    <rPh sb="423" eb="425">
      <t>ネンド</t>
    </rPh>
    <rPh sb="430" eb="432">
      <t>イギョウ</t>
    </rPh>
    <rPh sb="432" eb="434">
      <t>シュウエキ</t>
    </rPh>
    <rPh sb="435" eb="436">
      <t>オオ</t>
    </rPh>
    <rPh sb="438" eb="440">
      <t>ゲンショウ</t>
    </rPh>
    <rPh sb="445" eb="448">
      <t>ソウタイテキ</t>
    </rPh>
    <rPh sb="449" eb="451">
      <t>ヒリツ</t>
    </rPh>
    <rPh sb="452" eb="453">
      <t>タカ</t>
    </rPh>
    <rPh sb="514" eb="516">
      <t>キンネン</t>
    </rPh>
    <rPh sb="518" eb="519">
      <t>ヨコ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</si>
</sst>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0"/>
      <color theme="1"/>
      <name val="Arial"/>
      <family val="2"/>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2"/>
      <name val="ＭＳ 明朝"/>
      <family val="1"/>
      <charset val="128"/>
    </font>
    <font>
      <sz val="11"/>
      <color theme="1"/>
      <name val="ＭＳ Ｐゴシック"/>
      <family val="2"/>
      <charset val="128"/>
    </font>
    <font>
      <sz val="9"/>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6337778862885"/>
        <bgColor indexed="64"/>
      </patternFill>
    </fill>
  </fills>
  <borders count="20">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0">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18" fillId="0" borderId="0" applyFont="0" applyFill="0" applyBorder="0" applyProtection="0"/>
    <xf numFmtId="0" fontId="18" fillId="0" borderId="0">
      <alignment vertical="center"/>
    </xf>
    <xf numFmtId="38" fontId="17" fillId="0" borderId="0" applyFont="0" applyFill="0" applyBorder="0" applyAlignment="0" applyProtection="0"/>
    <xf numFmtId="0" fontId="18" fillId="0" borderId="0">
      <alignment vertical="center"/>
    </xf>
  </cellStyleXfs>
  <cellXfs count="167">
    <xf numFmtId="0" fontId="0" fillId="0" borderId="0" xfId="0" applyAlignment="1">
      <alignment vertical="center"/>
    </xf>
    <xf numFmtId="0" fontId="3" fillId="0" borderId="0" xfId="9" applyFont="1" applyAlignment="1">
      <alignment vertical="center"/>
    </xf>
    <xf numFmtId="0" fontId="5" fillId="0" borderId="0" xfId="9" applyFont="1" applyAlignment="1">
      <alignment vertical="center"/>
    </xf>
    <xf numFmtId="0" fontId="6" fillId="0" borderId="0" xfId="9" applyFont="1" applyAlignment="1">
      <alignment horizontal="center" vertical="center"/>
    </xf>
    <xf numFmtId="49" fontId="3" fillId="0" borderId="0" xfId="9" applyNumberFormat="1" applyFont="1" applyBorder="1" applyAlignment="1" applyProtection="1">
      <alignment vertical="top"/>
      <protection hidden="1"/>
    </xf>
    <xf numFmtId="0" fontId="5" fillId="0" borderId="0" xfId="9" applyFont="1" applyBorder="1" applyAlignment="1">
      <alignment vertical="center"/>
    </xf>
    <xf numFmtId="0" fontId="7" fillId="0" borderId="5" xfId="9" applyFont="1" applyBorder="1" applyAlignment="1">
      <alignment vertical="center"/>
    </xf>
    <xf numFmtId="0" fontId="7" fillId="0" borderId="6" xfId="9" applyFont="1" applyBorder="1" applyAlignment="1">
      <alignment vertical="center"/>
    </xf>
    <xf numFmtId="0" fontId="7" fillId="0" borderId="7" xfId="9" applyFont="1" applyBorder="1" applyAlignment="1">
      <alignment vertical="center"/>
    </xf>
    <xf numFmtId="0" fontId="8" fillId="0" borderId="0" xfId="9" applyFont="1" applyBorder="1" applyAlignment="1">
      <alignment horizontal="left" vertical="center"/>
    </xf>
    <xf numFmtId="0" fontId="8" fillId="0" borderId="0" xfId="9" applyFont="1" applyBorder="1" applyAlignment="1">
      <alignment vertical="center"/>
    </xf>
    <xf numFmtId="0" fontId="8" fillId="0" borderId="9" xfId="9" applyFont="1" applyBorder="1" applyAlignment="1">
      <alignment vertical="center"/>
    </xf>
    <xf numFmtId="0" fontId="9" fillId="0" borderId="0" xfId="9" applyFont="1" applyFill="1" applyBorder="1" applyAlignment="1">
      <alignment horizontal="left" vertical="center"/>
    </xf>
    <xf numFmtId="0" fontId="9" fillId="0" borderId="0" xfId="9" applyFont="1" applyFill="1" applyBorder="1" applyAlignment="1">
      <alignment vertical="center"/>
    </xf>
    <xf numFmtId="0" fontId="9" fillId="0" borderId="0" xfId="9" applyFont="1" applyBorder="1" applyAlignment="1">
      <alignment vertical="center"/>
    </xf>
    <xf numFmtId="0" fontId="9" fillId="0" borderId="9" xfId="9" applyFont="1" applyBorder="1" applyAlignment="1">
      <alignment vertical="center"/>
    </xf>
    <xf numFmtId="0" fontId="3" fillId="0" borderId="1" xfId="9" applyFont="1" applyBorder="1" applyAlignment="1">
      <alignment horizontal="left" vertical="center"/>
    </xf>
    <xf numFmtId="0" fontId="3" fillId="0" borderId="1" xfId="9" applyFont="1" applyBorder="1" applyAlignment="1">
      <alignment vertical="center"/>
    </xf>
    <xf numFmtId="0" fontId="3" fillId="0" borderId="11" xfId="9" applyFont="1" applyBorder="1" applyAlignment="1">
      <alignment vertical="center"/>
    </xf>
    <xf numFmtId="0" fontId="10" fillId="0" borderId="0" xfId="9" applyFont="1" applyBorder="1" applyAlignment="1">
      <alignment vertical="top" wrapText="1"/>
    </xf>
    <xf numFmtId="0" fontId="7" fillId="0" borderId="0" xfId="9" applyFont="1" applyBorder="1" applyAlignment="1">
      <alignment shrinkToFit="1"/>
    </xf>
    <xf numFmtId="20" fontId="5" fillId="0" borderId="0" xfId="9" applyNumberFormat="1" applyFont="1" applyAlignment="1">
      <alignment vertical="center"/>
    </xf>
    <xf numFmtId="0" fontId="7" fillId="0" borderId="8" xfId="9" applyFont="1" applyBorder="1" applyAlignment="1">
      <alignment vertical="center"/>
    </xf>
    <xf numFmtId="0" fontId="7" fillId="0" borderId="0" xfId="9" applyFont="1" applyBorder="1" applyAlignment="1">
      <alignment vertical="center"/>
    </xf>
    <xf numFmtId="0" fontId="7" fillId="0" borderId="9" xfId="9" applyFont="1" applyBorder="1" applyAlignment="1">
      <alignment vertical="center"/>
    </xf>
    <xf numFmtId="0" fontId="5" fillId="0" borderId="8" xfId="9" applyFont="1" applyBorder="1" applyAlignment="1">
      <alignment vertical="center"/>
    </xf>
    <xf numFmtId="0" fontId="3" fillId="0" borderId="0" xfId="9" applyFont="1" applyBorder="1" applyAlignment="1">
      <alignment vertical="center"/>
    </xf>
    <xf numFmtId="0" fontId="5" fillId="0" borderId="9" xfId="9" applyFont="1" applyBorder="1" applyAlignment="1">
      <alignment vertical="center"/>
    </xf>
    <xf numFmtId="0" fontId="10" fillId="0" borderId="0" xfId="9" applyFont="1" applyAlignment="1">
      <alignment vertical="center"/>
    </xf>
    <xf numFmtId="0" fontId="10" fillId="0" borderId="0" xfId="9" applyFont="1" applyBorder="1" applyAlignment="1">
      <alignment vertical="center" shrinkToFit="1"/>
    </xf>
    <xf numFmtId="0" fontId="13" fillId="0" borderId="0" xfId="9" applyFont="1" applyBorder="1" applyAlignment="1">
      <alignment horizontal="center" vertical="center"/>
    </xf>
    <xf numFmtId="0" fontId="10" fillId="0" borderId="0" xfId="9" applyFont="1" applyBorder="1" applyAlignment="1">
      <alignment vertical="center"/>
    </xf>
    <xf numFmtId="0" fontId="5" fillId="0" borderId="10" xfId="9" applyFont="1" applyBorder="1" applyAlignment="1">
      <alignment vertical="center"/>
    </xf>
    <xf numFmtId="0" fontId="5" fillId="0" borderId="1" xfId="9" applyFont="1" applyBorder="1" applyAlignment="1">
      <alignment vertical="center"/>
    </xf>
    <xf numFmtId="0" fontId="5" fillId="0" borderId="11" xfId="9" applyFont="1" applyBorder="1" applyAlignment="1">
      <alignment vertical="center"/>
    </xf>
    <xf numFmtId="38" fontId="7" fillId="0" borderId="0" xfId="6" applyNumberFormat="1" applyFont="1" applyBorder="1" applyAlignment="1">
      <alignment vertical="center"/>
    </xf>
    <xf numFmtId="0" fontId="0" fillId="0" borderId="0" xfId="9" applyFont="1" applyBorder="1" applyAlignment="1">
      <alignment vertical="center"/>
    </xf>
    <xf numFmtId="180" fontId="10" fillId="0" borderId="0" xfId="9" applyNumberFormat="1" applyFont="1" applyBorder="1" applyAlignment="1">
      <alignment vertical="center" shrinkToFit="1"/>
    </xf>
    <xf numFmtId="180" fontId="14" fillId="0" borderId="0" xfId="9" applyNumberFormat="1" applyFont="1" applyBorder="1" applyAlignment="1">
      <alignment vertical="center" shrinkToFit="1"/>
    </xf>
    <xf numFmtId="38" fontId="7" fillId="0" borderId="0" xfId="6" applyFont="1" applyBorder="1" applyAlignment="1">
      <alignment vertical="center"/>
    </xf>
    <xf numFmtId="0" fontId="14" fillId="0" borderId="0" xfId="9" applyFont="1" applyBorder="1" applyAlignment="1">
      <alignment vertical="center" shrinkToFit="1"/>
    </xf>
    <xf numFmtId="181" fontId="14" fillId="0" borderId="0" xfId="9" applyNumberFormat="1" applyFont="1" applyBorder="1" applyAlignment="1">
      <alignment vertical="center" shrinkToFit="1"/>
    </xf>
    <xf numFmtId="176" fontId="14" fillId="0" borderId="0" xfId="9" applyNumberFormat="1" applyFont="1" applyBorder="1" applyAlignment="1">
      <alignment vertical="center" shrinkToFit="1"/>
    </xf>
    <xf numFmtId="0" fontId="15" fillId="0" borderId="0" xfId="9" applyFont="1" applyFill="1" applyBorder="1" applyAlignment="1">
      <alignment vertical="center"/>
    </xf>
    <xf numFmtId="0" fontId="16" fillId="0" borderId="0" xfId="9" applyFont="1" applyAlignment="1">
      <alignment vertical="center"/>
    </xf>
    <xf numFmtId="0" fontId="2" fillId="0" borderId="0" xfId="9" applyFont="1" applyAlignment="1" applyProtection="1">
      <alignment vertical="center"/>
      <protection hidden="1"/>
    </xf>
    <xf numFmtId="0" fontId="16" fillId="0" borderId="0" xfId="9" applyFont="1" applyAlignment="1">
      <alignment vertical="center"/>
    </xf>
    <xf numFmtId="0" fontId="2" fillId="0" borderId="0" xfId="9" applyFont="1" applyAlignment="1">
      <alignment vertical="center"/>
    </xf>
    <xf numFmtId="0" fontId="0" fillId="3" borderId="16" xfId="9" applyFont="1" applyFill="1" applyBorder="1" applyAlignment="1">
      <alignment vertical="center"/>
    </xf>
    <xf numFmtId="0" fontId="0" fillId="3" borderId="17" xfId="9" applyFont="1" applyFill="1" applyBorder="1" applyAlignment="1">
      <alignment vertical="center"/>
    </xf>
    <xf numFmtId="0" fontId="0" fillId="3" borderId="5" xfId="9" applyFont="1" applyFill="1" applyBorder="1" applyAlignment="1">
      <alignment vertical="center"/>
    </xf>
    <xf numFmtId="0" fontId="0" fillId="3" borderId="6" xfId="9" applyFont="1" applyFill="1" applyBorder="1" applyAlignment="1">
      <alignment vertical="center"/>
    </xf>
    <xf numFmtId="0" fontId="0" fillId="3" borderId="2" xfId="9" applyFont="1" applyFill="1" applyBorder="1" applyAlignment="1">
      <alignment vertical="center"/>
    </xf>
    <xf numFmtId="0" fontId="0" fillId="3" borderId="3" xfId="9" applyFont="1" applyFill="1" applyBorder="1" applyAlignment="1">
      <alignment vertical="center" wrapText="1"/>
    </xf>
    <xf numFmtId="0" fontId="0" fillId="3" borderId="3" xfId="9" applyFont="1" applyFill="1" applyBorder="1" applyAlignment="1">
      <alignment vertical="center"/>
    </xf>
    <xf numFmtId="0" fontId="0" fillId="3" borderId="4" xfId="9" applyFont="1" applyFill="1" applyBorder="1" applyAlignment="1">
      <alignment vertical="center" wrapText="1"/>
    </xf>
    <xf numFmtId="0" fontId="0" fillId="3" borderId="0" xfId="9" applyFont="1" applyFill="1" applyAlignment="1">
      <alignment vertical="center"/>
    </xf>
    <xf numFmtId="0" fontId="0" fillId="3" borderId="4" xfId="9" applyFont="1" applyFill="1" applyBorder="1" applyAlignment="1">
      <alignment vertical="center"/>
    </xf>
    <xf numFmtId="0" fontId="0" fillId="3" borderId="18" xfId="9" applyFont="1" applyFill="1" applyBorder="1" applyAlignment="1">
      <alignment vertical="center"/>
    </xf>
    <xf numFmtId="0" fontId="0" fillId="3" borderId="10" xfId="9" applyFont="1" applyFill="1" applyBorder="1" applyAlignment="1">
      <alignment vertical="center"/>
    </xf>
    <xf numFmtId="0" fontId="0" fillId="3" borderId="1" xfId="9" applyFont="1" applyFill="1" applyBorder="1" applyAlignment="1">
      <alignment vertical="center"/>
    </xf>
    <xf numFmtId="0" fontId="0" fillId="3" borderId="19" xfId="9" applyFont="1" applyFill="1" applyBorder="1" applyAlignment="1">
      <alignment vertical="center"/>
    </xf>
    <xf numFmtId="0" fontId="0" fillId="3" borderId="16" xfId="9" applyFont="1" applyFill="1" applyBorder="1" applyAlignment="1">
      <alignment vertical="center" shrinkToFit="1"/>
    </xf>
    <xf numFmtId="0" fontId="0" fillId="4" borderId="16" xfId="9" applyNumberFormat="1" applyFont="1" applyFill="1" applyBorder="1" applyAlignment="1">
      <alignment vertical="center" shrinkToFit="1"/>
    </xf>
    <xf numFmtId="176" fontId="0" fillId="4" borderId="16" xfId="9" applyNumberFormat="1" applyFont="1" applyFill="1" applyBorder="1" applyAlignment="1">
      <alignment vertical="center" shrinkToFit="1"/>
    </xf>
    <xf numFmtId="178" fontId="0" fillId="4" borderId="16" xfId="8" applyNumberFormat="1" applyFont="1" applyFill="1" applyBorder="1" applyAlignment="1">
      <alignment vertical="center" shrinkToFit="1"/>
    </xf>
    <xf numFmtId="179" fontId="0" fillId="4" borderId="16" xfId="8" applyNumberFormat="1" applyFont="1" applyFill="1" applyBorder="1" applyAlignment="1">
      <alignment vertical="center" shrinkToFit="1"/>
    </xf>
    <xf numFmtId="49" fontId="0" fillId="0" borderId="0" xfId="9" applyNumberFormat="1" applyFont="1" applyAlignment="1">
      <alignment vertical="center" shrinkToFit="1"/>
    </xf>
    <xf numFmtId="0" fontId="0" fillId="0" borderId="16" xfId="9" applyNumberFormat="1" applyFont="1" applyBorder="1" applyAlignment="1">
      <alignment vertical="center" shrinkToFit="1"/>
    </xf>
    <xf numFmtId="176" fontId="0" fillId="0" borderId="16" xfId="9" applyNumberFormat="1" applyFont="1" applyBorder="1" applyAlignment="1">
      <alignment vertical="center" shrinkToFit="1"/>
    </xf>
    <xf numFmtId="49" fontId="0" fillId="0" borderId="16" xfId="9" applyNumberFormat="1" applyFont="1" applyBorder="1" applyAlignment="1">
      <alignment vertical="center" shrinkToFit="1"/>
    </xf>
    <xf numFmtId="178" fontId="0" fillId="0" borderId="16" xfId="6" applyNumberFormat="1" applyFont="1" applyBorder="1" applyAlignment="1">
      <alignment vertical="center" shrinkToFit="1"/>
    </xf>
    <xf numFmtId="179" fontId="0" fillId="0" borderId="16" xfId="6" applyNumberFormat="1" applyFont="1" applyBorder="1" applyAlignment="1">
      <alignment vertical="center" shrinkToFit="1"/>
    </xf>
    <xf numFmtId="0" fontId="0" fillId="0" borderId="0" xfId="9" applyFont="1" applyFill="1" applyAlignment="1">
      <alignment vertical="center"/>
    </xf>
    <xf numFmtId="182" fontId="0" fillId="0" borderId="0" xfId="9" applyNumberFormat="1" applyFont="1" applyFill="1" applyAlignment="1">
      <alignment vertical="center"/>
    </xf>
    <xf numFmtId="183" fontId="0" fillId="0" borderId="0" xfId="6" applyNumberFormat="1" applyFont="1" applyFill="1" applyBorder="1" applyAlignment="1">
      <alignment vertical="center" shrinkToFit="1"/>
    </xf>
    <xf numFmtId="182" fontId="0" fillId="0" borderId="0" xfId="9" applyNumberFormat="1" applyFont="1" applyFill="1" applyBorder="1" applyAlignment="1">
      <alignment vertical="center"/>
    </xf>
    <xf numFmtId="0" fontId="0" fillId="5" borderId="16" xfId="9" applyFont="1" applyFill="1" applyBorder="1" applyAlignment="1">
      <alignment vertical="center"/>
    </xf>
    <xf numFmtId="177" fontId="0" fillId="0" borderId="16" xfId="9" applyNumberFormat="1" applyFont="1" applyBorder="1" applyAlignment="1">
      <alignment vertical="center"/>
    </xf>
    <xf numFmtId="0" fontId="6" fillId="0" borderId="0" xfId="9" applyFont="1" applyAlignment="1">
      <alignment horizontal="center" vertical="center"/>
    </xf>
    <xf numFmtId="0" fontId="3" fillId="0" borderId="1" xfId="9" applyNumberFormat="1" applyFont="1" applyBorder="1" applyAlignment="1" applyProtection="1">
      <alignment horizontal="left" vertical="center"/>
      <protection hidden="1"/>
    </xf>
    <xf numFmtId="0" fontId="3" fillId="2" borderId="2" xfId="9" applyFont="1" applyFill="1" applyBorder="1" applyAlignment="1">
      <alignment horizontal="center" vertical="center" shrinkToFit="1"/>
    </xf>
    <xf numFmtId="0" fontId="3" fillId="2" borderId="3" xfId="9" applyFont="1" applyFill="1" applyBorder="1" applyAlignment="1">
      <alignment horizontal="center" vertical="center" shrinkToFit="1"/>
    </xf>
    <xf numFmtId="0" fontId="3" fillId="2" borderId="4" xfId="9" applyFont="1" applyFill="1" applyBorder="1" applyAlignment="1">
      <alignment horizontal="center" vertical="center" shrinkToFit="1"/>
    </xf>
    <xf numFmtId="176" fontId="5" fillId="0" borderId="2" xfId="9" applyNumberFormat="1" applyFont="1" applyBorder="1" applyAlignment="1" applyProtection="1">
      <alignment horizontal="center" vertical="center" shrinkToFit="1"/>
      <protection hidden="1"/>
    </xf>
    <xf numFmtId="176" fontId="5" fillId="0" borderId="3" xfId="9" applyNumberFormat="1" applyFont="1" applyBorder="1" applyAlignment="1" applyProtection="1">
      <alignment horizontal="center" vertical="center" shrinkToFit="1"/>
      <protection hidden="1"/>
    </xf>
    <xf numFmtId="176" fontId="5" fillId="0" borderId="4" xfId="9" applyNumberFormat="1" applyFont="1" applyBorder="1" applyAlignment="1" applyProtection="1">
      <alignment horizontal="center" vertical="center" shrinkToFit="1"/>
      <protection hidden="1"/>
    </xf>
    <xf numFmtId="0" fontId="8" fillId="0" borderId="8" xfId="9" applyFont="1" applyBorder="1" applyAlignment="1">
      <alignment horizontal="center" vertical="center"/>
    </xf>
    <xf numFmtId="0" fontId="8" fillId="0" borderId="0" xfId="9" applyFont="1" applyBorder="1" applyAlignment="1">
      <alignment horizontal="center" vertical="center"/>
    </xf>
    <xf numFmtId="0" fontId="5" fillId="0" borderId="2" xfId="9" applyNumberFormat="1" applyFont="1" applyBorder="1" applyAlignment="1" applyProtection="1">
      <alignment horizontal="center" vertical="center" shrinkToFit="1"/>
      <protection hidden="1"/>
    </xf>
    <xf numFmtId="0" fontId="5" fillId="0" borderId="3" xfId="9" applyNumberFormat="1" applyFont="1" applyBorder="1" applyAlignment="1" applyProtection="1">
      <alignment horizontal="center" vertical="center" shrinkToFit="1"/>
      <protection hidden="1"/>
    </xf>
    <xf numFmtId="0" fontId="5" fillId="0" borderId="4" xfId="9" applyNumberFormat="1" applyFont="1" applyBorder="1" applyAlignment="1" applyProtection="1">
      <alignment horizontal="center" vertical="center" shrinkToFit="1"/>
      <protection hidden="1"/>
    </xf>
    <xf numFmtId="0" fontId="3" fillId="0" borderId="10" xfId="9" applyFont="1" applyBorder="1" applyAlignment="1">
      <alignment horizontal="center" vertical="center"/>
    </xf>
    <xf numFmtId="0" fontId="3" fillId="0" borderId="1" xfId="9" applyFont="1" applyBorder="1" applyAlignment="1">
      <alignment horizontal="center" vertical="center"/>
    </xf>
    <xf numFmtId="0" fontId="9" fillId="0" borderId="8" xfId="9" applyFont="1" applyBorder="1" applyAlignment="1">
      <alignment horizontal="center" vertical="center"/>
    </xf>
    <xf numFmtId="0" fontId="9" fillId="0" borderId="0" xfId="9" applyFont="1" applyBorder="1" applyAlignment="1">
      <alignment horizontal="center" vertical="center"/>
    </xf>
    <xf numFmtId="0" fontId="11" fillId="0" borderId="5" xfId="7" applyFont="1" applyBorder="1" applyAlignment="1" applyProtection="1">
      <alignment horizontal="center" vertical="center" shrinkToFit="1"/>
      <protection locked="0"/>
    </xf>
    <xf numFmtId="0" fontId="11" fillId="0" borderId="6" xfId="7" applyFont="1" applyBorder="1" applyAlignment="1" applyProtection="1">
      <alignment horizontal="center" vertical="center" shrinkToFit="1"/>
      <protection locked="0"/>
    </xf>
    <xf numFmtId="0" fontId="11" fillId="0" borderId="10" xfId="7" applyFont="1" applyBorder="1" applyAlignment="1" applyProtection="1">
      <alignment horizontal="center" vertical="center" shrinkToFit="1"/>
      <protection locked="0"/>
    </xf>
    <xf numFmtId="0" fontId="11" fillId="0" borderId="1" xfId="7" applyFont="1" applyBorder="1" applyAlignment="1" applyProtection="1">
      <alignment horizontal="center" vertical="center" shrinkToFit="1"/>
      <protection locked="0"/>
    </xf>
    <xf numFmtId="0" fontId="11" fillId="0" borderId="6" xfId="7" applyFont="1" applyBorder="1" applyAlignment="1">
      <alignment horizontal="center" vertical="center" shrinkToFit="1"/>
    </xf>
    <xf numFmtId="0" fontId="11" fillId="0" borderId="7" xfId="7" applyFont="1" applyBorder="1" applyAlignment="1">
      <alignment horizontal="center" vertical="center" shrinkToFit="1"/>
    </xf>
    <xf numFmtId="0" fontId="11" fillId="0" borderId="1" xfId="7" applyFont="1" applyBorder="1" applyAlignment="1">
      <alignment horizontal="center" vertical="center" shrinkToFit="1"/>
    </xf>
    <xf numFmtId="0" fontId="11" fillId="0" borderId="11" xfId="7" applyFont="1" applyBorder="1" applyAlignment="1">
      <alignment horizontal="center" vertical="center" shrinkToFit="1"/>
    </xf>
    <xf numFmtId="0" fontId="5" fillId="0" borderId="0" xfId="9" applyFont="1" applyBorder="1" applyAlignment="1">
      <alignment vertical="center" shrinkToFit="1"/>
    </xf>
    <xf numFmtId="0" fontId="7" fillId="0" borderId="0" xfId="9" applyFont="1" applyAlignment="1">
      <alignment horizontal="left" shrinkToFit="1"/>
    </xf>
    <xf numFmtId="0" fontId="7" fillId="0" borderId="6" xfId="9" applyFont="1" applyBorder="1" applyAlignment="1">
      <alignment horizontal="center" vertical="center"/>
    </xf>
    <xf numFmtId="0" fontId="7" fillId="0" borderId="0" xfId="9" applyFont="1" applyBorder="1" applyAlignment="1">
      <alignment horizontal="center" vertical="center"/>
    </xf>
    <xf numFmtId="0" fontId="3" fillId="2" borderId="5" xfId="9" applyFont="1" applyFill="1" applyBorder="1" applyAlignment="1">
      <alignment horizontal="center" vertical="center" shrinkToFit="1"/>
    </xf>
    <xf numFmtId="0" fontId="3" fillId="2" borderId="6" xfId="9" applyFont="1" applyFill="1" applyBorder="1" applyAlignment="1">
      <alignment horizontal="center" vertical="center" shrinkToFit="1"/>
    </xf>
    <xf numFmtId="0" fontId="3" fillId="2" borderId="7" xfId="9" applyFont="1" applyFill="1" applyBorder="1" applyAlignment="1">
      <alignment horizontal="center" vertical="center" shrinkToFit="1"/>
    </xf>
    <xf numFmtId="0" fontId="3" fillId="2" borderId="10" xfId="9" applyFont="1" applyFill="1" applyBorder="1" applyAlignment="1">
      <alignment horizontal="center" vertical="center" shrinkToFit="1"/>
    </xf>
    <xf numFmtId="0" fontId="3" fillId="2" borderId="1" xfId="9" applyFont="1" applyFill="1" applyBorder="1" applyAlignment="1">
      <alignment horizontal="center" vertical="center" shrinkToFit="1"/>
    </xf>
    <xf numFmtId="0" fontId="3" fillId="2" borderId="11" xfId="9" applyFont="1" applyFill="1" applyBorder="1" applyAlignment="1">
      <alignment horizontal="center" vertical="center" shrinkToFit="1"/>
    </xf>
    <xf numFmtId="0" fontId="7" fillId="0" borderId="0" xfId="9" applyFont="1" applyBorder="1" applyAlignment="1">
      <alignment horizontal="left" shrinkToFit="1"/>
    </xf>
    <xf numFmtId="0" fontId="7" fillId="0" borderId="1" xfId="9" applyFont="1" applyBorder="1" applyAlignment="1">
      <alignment horizontal="left" shrinkToFit="1"/>
    </xf>
    <xf numFmtId="0" fontId="5" fillId="0" borderId="5" xfId="9" applyFont="1" applyBorder="1" applyAlignment="1" applyProtection="1">
      <alignment horizontal="left" vertical="top" wrapText="1"/>
      <protection locked="0"/>
    </xf>
    <xf numFmtId="0" fontId="5" fillId="0" borderId="6" xfId="9" applyFont="1" applyBorder="1" applyAlignment="1" applyProtection="1">
      <alignment horizontal="left" vertical="top" wrapText="1"/>
      <protection locked="0"/>
    </xf>
    <xf numFmtId="0" fontId="5" fillId="0" borderId="7" xfId="9" applyFont="1" applyBorder="1" applyAlignment="1" applyProtection="1">
      <alignment horizontal="left" vertical="top" wrapText="1"/>
      <protection locked="0"/>
    </xf>
    <xf numFmtId="0" fontId="5" fillId="0" borderId="8" xfId="9" applyFont="1" applyBorder="1" applyAlignment="1" applyProtection="1">
      <alignment horizontal="left" vertical="top" wrapText="1"/>
      <protection locked="0"/>
    </xf>
    <xf numFmtId="0" fontId="5" fillId="0" borderId="0" xfId="9" applyFont="1" applyBorder="1" applyAlignment="1" applyProtection="1">
      <alignment horizontal="left" vertical="top" wrapText="1"/>
      <protection locked="0"/>
    </xf>
    <xf numFmtId="0" fontId="5" fillId="0" borderId="9" xfId="9" applyFont="1" applyBorder="1" applyAlignment="1" applyProtection="1">
      <alignment horizontal="left" vertical="top" wrapText="1"/>
      <protection locked="0"/>
    </xf>
    <xf numFmtId="0" fontId="5" fillId="0" borderId="10" xfId="9" applyFont="1" applyBorder="1" applyAlignment="1" applyProtection="1">
      <alignment horizontal="left" vertical="top" wrapText="1"/>
      <protection locked="0"/>
    </xf>
    <xf numFmtId="0" fontId="5" fillId="0" borderId="1" xfId="9" applyFont="1" applyBorder="1" applyAlignment="1" applyProtection="1">
      <alignment horizontal="left" vertical="top" wrapText="1"/>
      <protection locked="0"/>
    </xf>
    <xf numFmtId="0" fontId="5" fillId="0" borderId="11" xfId="9" applyFont="1" applyBorder="1" applyAlignment="1" applyProtection="1">
      <alignment horizontal="left" vertical="top" wrapText="1"/>
      <protection locked="0"/>
    </xf>
    <xf numFmtId="177" fontId="10" fillId="0" borderId="12" xfId="9" applyNumberFormat="1" applyFont="1" applyBorder="1" applyAlignment="1" applyProtection="1">
      <alignment horizontal="center" vertical="center" shrinkToFit="1"/>
      <protection hidden="1"/>
    </xf>
    <xf numFmtId="177" fontId="10" fillId="0" borderId="13" xfId="9" applyNumberFormat="1" applyFont="1" applyBorder="1" applyAlignment="1" applyProtection="1">
      <alignment horizontal="center" vertical="center" shrinkToFit="1"/>
      <protection hidden="1"/>
    </xf>
    <xf numFmtId="177" fontId="10" fillId="0" borderId="14" xfId="9" applyNumberFormat="1" applyFont="1" applyBorder="1" applyAlignment="1" applyProtection="1">
      <alignment horizontal="center" vertical="center" shrinkToFit="1"/>
      <protection hidden="1"/>
    </xf>
    <xf numFmtId="0" fontId="10" fillId="0" borderId="15" xfId="9" applyFont="1" applyBorder="1" applyAlignment="1">
      <alignment horizontal="center" vertical="center" shrinkToFit="1"/>
    </xf>
    <xf numFmtId="178" fontId="10" fillId="0" borderId="12" xfId="9" applyNumberFormat="1" applyFont="1" applyBorder="1" applyAlignment="1" applyProtection="1">
      <alignment horizontal="center" vertical="center" shrinkToFit="1"/>
      <protection hidden="1"/>
    </xf>
    <xf numFmtId="178" fontId="10" fillId="0" borderId="13" xfId="9" applyNumberFormat="1" applyFont="1" applyBorder="1" applyAlignment="1" applyProtection="1">
      <alignment horizontal="center" vertical="center" shrinkToFit="1"/>
      <protection hidden="1"/>
    </xf>
    <xf numFmtId="178" fontId="10" fillId="0" borderId="14" xfId="9" applyNumberFormat="1" applyFont="1" applyBorder="1" applyAlignment="1" applyProtection="1">
      <alignment horizontal="center" vertical="center" shrinkToFit="1"/>
      <protection hidden="1"/>
    </xf>
    <xf numFmtId="0" fontId="12" fillId="0" borderId="5" xfId="9" applyFont="1" applyBorder="1" applyAlignment="1">
      <alignment horizontal="left" vertical="center" shrinkToFit="1"/>
    </xf>
    <xf numFmtId="0" fontId="12" fillId="0" borderId="6" xfId="9" applyFont="1" applyBorder="1" applyAlignment="1">
      <alignment horizontal="left" vertical="center" shrinkToFit="1"/>
    </xf>
    <xf numFmtId="0" fontId="12" fillId="0" borderId="7" xfId="9" applyFont="1" applyBorder="1" applyAlignment="1">
      <alignment horizontal="left" vertical="center" shrinkToFit="1"/>
    </xf>
    <xf numFmtId="0" fontId="12" fillId="0" borderId="8" xfId="9" applyFont="1" applyBorder="1" applyAlignment="1">
      <alignment horizontal="left" vertical="center" shrinkToFit="1"/>
    </xf>
    <xf numFmtId="0" fontId="12" fillId="0" borderId="0" xfId="9" applyFont="1" applyBorder="1" applyAlignment="1">
      <alignment horizontal="left" vertical="center" shrinkToFit="1"/>
    </xf>
    <xf numFmtId="0" fontId="12" fillId="0" borderId="9" xfId="9" applyFont="1" applyBorder="1" applyAlignment="1">
      <alignment horizontal="left" vertical="center" shrinkToFit="1"/>
    </xf>
    <xf numFmtId="179" fontId="10" fillId="0" borderId="12" xfId="9" applyNumberFormat="1" applyFont="1" applyBorder="1" applyAlignment="1" applyProtection="1">
      <alignment horizontal="center" vertical="center" shrinkToFit="1"/>
      <protection hidden="1"/>
    </xf>
    <xf numFmtId="179" fontId="10" fillId="0" borderId="13" xfId="9" applyNumberFormat="1" applyFont="1" applyBorder="1" applyAlignment="1" applyProtection="1">
      <alignment horizontal="center" vertical="center" shrinkToFit="1"/>
      <protection hidden="1"/>
    </xf>
    <xf numFmtId="179" fontId="10" fillId="0" borderId="14" xfId="9" applyNumberFormat="1" applyFont="1" applyBorder="1" applyAlignment="1" applyProtection="1">
      <alignment horizontal="center" vertical="center" shrinkToFit="1"/>
      <protection hidden="1"/>
    </xf>
    <xf numFmtId="0" fontId="5" fillId="0" borderId="8" xfId="9" applyFont="1" applyBorder="1" applyAlignment="1" applyProtection="1">
      <alignment horizontal="left" vertical="top" wrapText="1" shrinkToFit="1"/>
      <protection locked="0"/>
    </xf>
    <xf numFmtId="0" fontId="5" fillId="0" borderId="0" xfId="9" applyFont="1" applyBorder="1" applyAlignment="1" applyProtection="1">
      <alignment horizontal="left" vertical="top" wrapText="1" shrinkToFit="1"/>
      <protection locked="0"/>
    </xf>
    <xf numFmtId="0" fontId="5" fillId="0" borderId="9" xfId="9" applyFont="1" applyBorder="1" applyAlignment="1" applyProtection="1">
      <alignment horizontal="left" vertical="top" wrapText="1" shrinkToFit="1"/>
      <protection locked="0"/>
    </xf>
    <xf numFmtId="0" fontId="5" fillId="0" borderId="10" xfId="9" applyFont="1" applyBorder="1" applyAlignment="1" applyProtection="1">
      <alignment horizontal="left" vertical="top" wrapText="1" shrinkToFit="1"/>
      <protection locked="0"/>
    </xf>
    <xf numFmtId="0" fontId="5" fillId="0" borderId="1" xfId="9" applyFont="1" applyBorder="1" applyAlignment="1" applyProtection="1">
      <alignment horizontal="left" vertical="top" wrapText="1" shrinkToFit="1"/>
      <protection locked="0"/>
    </xf>
    <xf numFmtId="0" fontId="5" fillId="0" borderId="11" xfId="9" applyFont="1" applyBorder="1" applyAlignment="1" applyProtection="1">
      <alignment horizontal="left" vertical="top" wrapText="1" shrinkToFit="1"/>
      <protection locked="0"/>
    </xf>
    <xf numFmtId="177" fontId="10" fillId="0" borderId="15" xfId="9" applyNumberFormat="1" applyFont="1" applyBorder="1" applyAlignment="1" applyProtection="1">
      <alignment horizontal="center" vertical="center" shrinkToFit="1"/>
      <protection hidden="1"/>
    </xf>
    <xf numFmtId="0" fontId="10" fillId="0" borderId="12" xfId="9" applyFont="1" applyBorder="1" applyAlignment="1">
      <alignment horizontal="center" vertical="center" shrinkToFit="1"/>
    </xf>
    <xf numFmtId="0" fontId="10" fillId="0" borderId="13" xfId="9" applyFont="1" applyBorder="1" applyAlignment="1">
      <alignment horizontal="center" vertical="center" shrinkToFit="1"/>
    </xf>
    <xf numFmtId="0" fontId="10" fillId="0" borderId="14" xfId="9" applyFont="1" applyBorder="1" applyAlignment="1">
      <alignment horizontal="center" vertical="center" shrinkToFit="1"/>
    </xf>
    <xf numFmtId="178" fontId="10" fillId="0" borderId="15" xfId="9" applyNumberFormat="1" applyFont="1" applyBorder="1" applyAlignment="1" applyProtection="1">
      <alignment horizontal="center" vertical="center" shrinkToFit="1"/>
      <protection hidden="1"/>
    </xf>
    <xf numFmtId="179" fontId="10" fillId="0" borderId="15" xfId="9" applyNumberFormat="1" applyFont="1" applyBorder="1" applyAlignment="1" applyProtection="1">
      <alignment horizontal="center" vertical="center" shrinkToFit="1"/>
      <protection hidden="1"/>
    </xf>
    <xf numFmtId="0" fontId="0" fillId="3" borderId="16" xfId="9" applyFont="1" applyFill="1" applyBorder="1" applyAlignment="1">
      <alignment horizontal="center" vertical="center"/>
    </xf>
    <xf numFmtId="0" fontId="0" fillId="3" borderId="16" xfId="9" applyFont="1" applyFill="1" applyBorder="1" applyAlignment="1">
      <alignment horizontal="center" vertical="center" wrapText="1"/>
    </xf>
    <xf numFmtId="0" fontId="0" fillId="4" borderId="2" xfId="9" applyNumberFormat="1" applyFont="1" applyFill="1" applyBorder="1" applyAlignment="1">
      <alignment horizontal="left" vertical="center" shrinkToFit="1"/>
    </xf>
    <xf numFmtId="0" fontId="0" fillId="4" borderId="3" xfId="9" applyNumberFormat="1" applyFont="1" applyFill="1" applyBorder="1" applyAlignment="1">
      <alignment horizontal="left" vertical="center" shrinkToFit="1"/>
    </xf>
    <xf numFmtId="0" fontId="0" fillId="4" borderId="4" xfId="9" applyNumberFormat="1" applyFont="1" applyFill="1" applyBorder="1" applyAlignment="1">
      <alignment horizontal="left" vertical="center" shrinkToFit="1"/>
    </xf>
    <xf numFmtId="0" fontId="0" fillId="3" borderId="2" xfId="9" applyFont="1" applyFill="1" applyBorder="1" applyAlignment="1">
      <alignment horizontal="center" vertical="center"/>
    </xf>
    <xf numFmtId="0" fontId="0" fillId="3" borderId="3" xfId="9" applyFont="1" applyFill="1" applyBorder="1" applyAlignment="1">
      <alignment horizontal="center" vertical="center"/>
    </xf>
    <xf numFmtId="0" fontId="0" fillId="3" borderId="4" xfId="9" applyFont="1" applyFill="1" applyBorder="1" applyAlignment="1">
      <alignment horizontal="center" vertical="center"/>
    </xf>
    <xf numFmtId="0" fontId="10" fillId="0" borderId="8" xfId="9" applyFont="1" applyBorder="1" applyAlignment="1" applyProtection="1">
      <alignment horizontal="left" vertical="top" wrapText="1"/>
      <protection locked="0"/>
    </xf>
    <xf numFmtId="0" fontId="10" fillId="0" borderId="0" xfId="9" applyFont="1" applyBorder="1" applyAlignment="1" applyProtection="1">
      <alignment horizontal="left" vertical="top" wrapText="1"/>
      <protection locked="0"/>
    </xf>
    <xf numFmtId="0" fontId="10" fillId="0" borderId="9" xfId="9" applyFont="1" applyBorder="1" applyAlignment="1" applyProtection="1">
      <alignment horizontal="left" vertical="top" wrapText="1"/>
      <protection locked="0"/>
    </xf>
    <xf numFmtId="0" fontId="10" fillId="0" borderId="10" xfId="9" applyFont="1" applyBorder="1" applyAlignment="1" applyProtection="1">
      <alignment horizontal="left" vertical="top" wrapText="1"/>
      <protection locked="0"/>
    </xf>
    <xf numFmtId="0" fontId="10" fillId="0" borderId="1" xfId="9" applyFont="1" applyBorder="1" applyAlignment="1" applyProtection="1">
      <alignment horizontal="left" vertical="top" wrapText="1"/>
      <protection locked="0"/>
    </xf>
    <xf numFmtId="0" fontId="10" fillId="0" borderId="11" xfId="9" applyFont="1" applyBorder="1" applyAlignment="1" applyProtection="1">
      <alignment horizontal="left" vertical="top" wrapText="1"/>
      <protection locked="0"/>
    </xf>
  </cellXfs>
  <cellStyles count="10">
    <cellStyle name="Comma" xfId="4"/>
    <cellStyle name="Comma [0]" xfId="5"/>
    <cellStyle name="Currency" xfId="2"/>
    <cellStyle name="Currency [0]" xfId="3"/>
    <cellStyle name="Normal" xfId="9"/>
    <cellStyle name="Percent" xfId="1"/>
    <cellStyle name="桁区切り" xfId="6"/>
    <cellStyle name="桁区切り 2" xfId="8"/>
    <cellStyle name="標準" xfId="0" builtinId="0"/>
    <cellStyle name="標準 2 3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100" b="1" u="none" baseline="0">
                <a:solidFill>
                  <a:srgbClr val="000000"/>
                </a:solidFill>
                <a:latin typeface="ＭＳ ゴシック"/>
                <a:ea typeface="ＭＳ ゴシック"/>
                <a:cs typeface="ＭＳ ゴシック"/>
              </a:rPr>
              <a:t>④病床利用率(％)</a:t>
            </a:r>
          </a:p>
        </c:rich>
      </c:tx>
      <c:layout>
        <c:manualLayout>
          <c:xMode val="edge"/>
          <c:yMode val="edge"/>
          <c:x val="0.34350000000000003"/>
          <c:y val="0"/>
        </c:manualLayout>
      </c:layout>
      <c:overlay val="0"/>
      <c:spPr>
        <a:noFill/>
        <a:ln>
          <a:noFill/>
        </a:ln>
      </c:spPr>
    </c:title>
    <c:autoTitleDeleted val="0"/>
    <c:plotArea>
      <c:layout>
        <c:manualLayout>
          <c:layoutTarget val="inner"/>
          <c:xMode val="edge"/>
          <c:yMode val="edge"/>
          <c:x val="0.12575"/>
          <c:y val="0.158"/>
          <c:w val="0.85"/>
          <c:h val="0.56174999999999997"/>
        </c:manualLayout>
      </c:layout>
      <c:barChart>
        <c:barDir val="col"/>
        <c:grouping val="clustered"/>
        <c:varyColors val="0"/>
        <c:ser>
          <c:idx val="0"/>
          <c:order val="0"/>
          <c:tx>
            <c:v>当該値</c:v>
          </c:tx>
          <c:spPr>
            <a:solidFill>
              <a:srgbClr val="3366FF"/>
            </a:solidFill>
            <a:ln w="6350">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43.9</c:v>
                </c:pt>
                <c:pt idx="1">
                  <c:v>50.7</c:v>
                </c:pt>
                <c:pt idx="2">
                  <c:v>54.5</c:v>
                </c:pt>
                <c:pt idx="3">
                  <c:v>50.1</c:v>
                </c:pt>
                <c:pt idx="4">
                  <c:v>40</c:v>
                </c:pt>
              </c:numCache>
            </c:numRef>
          </c:val>
          <c:extLst>
            <c:ext xmlns:c16="http://schemas.microsoft.com/office/drawing/2014/chart" uri="{C3380CC4-5D6E-409C-BE32-E72D297353CC}">
              <c16:uniqueId val="{00000000-1833-424A-B874-5C101A0AFD25}"/>
            </c:ext>
          </c:extLst>
        </c:ser>
        <c:dLbls>
          <c:showLegendKey val="0"/>
          <c:showVal val="0"/>
          <c:showCatName val="0"/>
          <c:showSerName val="0"/>
          <c:showPercent val="0"/>
          <c:showBubbleSize val="0"/>
        </c:dLbls>
        <c:gapWidth val="150"/>
        <c:axId val="24692173"/>
        <c:axId val="17113762"/>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データ!$BT$6:$BX$6</c:f>
              <c:numCache>
                <c:formatCode>#,##0.0;"△"#,##0.0</c:formatCode>
                <c:ptCount val="5"/>
                <c:pt idx="0">
                  <c:v>64.900000000000006</c:v>
                </c:pt>
                <c:pt idx="1">
                  <c:v>63.4</c:v>
                </c:pt>
                <c:pt idx="2">
                  <c:v>62.3</c:v>
                </c:pt>
                <c:pt idx="3">
                  <c:v>59.4</c:v>
                </c:pt>
                <c:pt idx="4">
                  <c:v>61.4</c:v>
                </c:pt>
              </c:numCache>
            </c:numRef>
          </c:val>
          <c:smooth val="0"/>
          <c:extLst>
            <c:ext xmlns:c16="http://schemas.microsoft.com/office/drawing/2014/chart" uri="{C3380CC4-5D6E-409C-BE32-E72D297353CC}">
              <c16:uniqueId val="{00000001-1833-424A-B874-5C101A0AFD25}"/>
            </c:ext>
          </c:extLst>
        </c:ser>
        <c:dLbls>
          <c:showLegendKey val="0"/>
          <c:showVal val="0"/>
          <c:showCatName val="0"/>
          <c:showSerName val="0"/>
          <c:showPercent val="0"/>
          <c:showBubbleSize val="0"/>
        </c:dLbls>
        <c:marker val="1"/>
        <c:smooth val="0"/>
        <c:axId val="24692173"/>
        <c:axId val="17113762"/>
      </c:lineChart>
      <c:catAx>
        <c:axId val="24692173"/>
        <c:scaling>
          <c:orientation val="minMax"/>
        </c:scaling>
        <c:delete val="1"/>
        <c:axPos val="b"/>
        <c:numFmt formatCode="General" sourceLinked="0"/>
        <c:majorTickMark val="none"/>
        <c:minorTickMark val="none"/>
        <c:tickLblPos val="none"/>
        <c:crossAx val="17113762"/>
        <c:crosses val="autoZero"/>
        <c:auto val="0"/>
        <c:lblAlgn val="ctr"/>
        <c:lblOffset val="100"/>
        <c:noMultiLvlLbl val="1"/>
      </c:catAx>
      <c:valAx>
        <c:axId val="17113762"/>
        <c:scaling>
          <c:orientation val="minMax"/>
        </c:scaling>
        <c:delete val="0"/>
        <c:axPos val="l"/>
        <c:majorGridlines>
          <c:spPr>
            <a:ln w="6350" cap="flat" cmpd="sng">
              <a:solidFill>
                <a:srgbClr val="A6A6A6"/>
              </a:solidFill>
            </a:ln>
          </c:spPr>
        </c:majorGridlines>
        <c:numFmt formatCode="#,##0.0;&quot;△&quot;#,##0.0" sourceLinked="1"/>
        <c:majorTickMark val="none"/>
        <c:minorTickMark val="none"/>
        <c:tickLblPos val="nextTo"/>
        <c:spPr>
          <a:noFill/>
          <a:ln w="6350">
            <a:noFill/>
          </a:ln>
        </c:spPr>
        <c:crossAx val="24692173"/>
        <c:crosses val="autoZero"/>
        <c:crossBetween val="between"/>
      </c:valAx>
      <c:spPr>
        <a:noFill/>
        <a:ln w="6350" cap="flat" cmpd="sng">
          <a:solidFill>
            <a:srgbClr val="A6A6A6"/>
          </a:solidFill>
        </a:ln>
      </c:spPr>
    </c:plotArea>
    <c:plotVisOnly val="1"/>
    <c:dispBlanksAs val="span"/>
    <c:showDLblsOverMax val="0"/>
  </c:chart>
  <c:spPr>
    <a:noFill/>
    <a:ln w="9525"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100" b="1" u="none" baseline="0">
                <a:solidFill>
                  <a:srgbClr val="000000"/>
                </a:solidFill>
                <a:latin typeface="ＭＳ ゴシック"/>
                <a:ea typeface="ＭＳ ゴシック"/>
                <a:cs typeface="ＭＳ ゴシック"/>
              </a:rPr>
              <a:t>⑥外来患者１人１日当たり収益(円)</a:t>
            </a:r>
          </a:p>
        </c:rich>
      </c:tx>
      <c:layout>
        <c:manualLayout>
          <c:xMode val="edge"/>
          <c:yMode val="edge"/>
          <c:x val="0.224"/>
          <c:y val="0"/>
        </c:manualLayout>
      </c:layout>
      <c:overlay val="0"/>
      <c:spPr>
        <a:noFill/>
        <a:ln>
          <a:noFill/>
        </a:ln>
      </c:spPr>
    </c:title>
    <c:autoTitleDeleted val="0"/>
    <c:plotArea>
      <c:layout>
        <c:manualLayout>
          <c:layoutTarget val="inner"/>
          <c:xMode val="edge"/>
          <c:yMode val="edge"/>
          <c:x val="0.12175"/>
          <c:y val="0.158"/>
          <c:w val="0.85275000000000001"/>
          <c:h val="0.56174999999999997"/>
        </c:manualLayout>
      </c:layout>
      <c:barChart>
        <c:barDir val="col"/>
        <c:grouping val="clustered"/>
        <c:varyColors val="0"/>
        <c:ser>
          <c:idx val="0"/>
          <c:order val="0"/>
          <c:tx>
            <c:v>当該値</c:v>
          </c:tx>
          <c:spPr>
            <a:solidFill>
              <a:srgbClr val="3366FF"/>
            </a:solidFill>
            <a:ln w="6350">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7110</c:v>
                </c:pt>
                <c:pt idx="1">
                  <c:v>7560</c:v>
                </c:pt>
                <c:pt idx="2">
                  <c:v>8107</c:v>
                </c:pt>
                <c:pt idx="3">
                  <c:v>7170</c:v>
                </c:pt>
                <c:pt idx="4">
                  <c:v>7502</c:v>
                </c:pt>
              </c:numCache>
            </c:numRef>
          </c:val>
          <c:extLst>
            <c:ext xmlns:c16="http://schemas.microsoft.com/office/drawing/2014/chart" uri="{C3380CC4-5D6E-409C-BE32-E72D297353CC}">
              <c16:uniqueId val="{00000000-CBCD-4A1D-884B-4B9E5F42ED22}"/>
            </c:ext>
          </c:extLst>
        </c:ser>
        <c:dLbls>
          <c:showLegendKey val="0"/>
          <c:showVal val="0"/>
          <c:showCatName val="0"/>
          <c:showSerName val="0"/>
          <c:showPercent val="0"/>
          <c:showBubbleSize val="0"/>
        </c:dLbls>
        <c:gapWidth val="150"/>
        <c:axId val="5593166"/>
        <c:axId val="27974972"/>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データ!$CP$6:$CT$6</c:f>
              <c:numCache>
                <c:formatCode>#,##0;"△"#,##0</c:formatCode>
                <c:ptCount val="5"/>
                <c:pt idx="0">
                  <c:v>8159</c:v>
                </c:pt>
                <c:pt idx="1">
                  <c:v>8000</c:v>
                </c:pt>
                <c:pt idx="2">
                  <c:v>8023</c:v>
                </c:pt>
                <c:pt idx="3">
                  <c:v>8109</c:v>
                </c:pt>
                <c:pt idx="4">
                  <c:v>8307</c:v>
                </c:pt>
              </c:numCache>
            </c:numRef>
          </c:val>
          <c:smooth val="0"/>
          <c:extLst>
            <c:ext xmlns:c16="http://schemas.microsoft.com/office/drawing/2014/chart" uri="{C3380CC4-5D6E-409C-BE32-E72D297353CC}">
              <c16:uniqueId val="{00000001-CBCD-4A1D-884B-4B9E5F42ED22}"/>
            </c:ext>
          </c:extLst>
        </c:ser>
        <c:dLbls>
          <c:showLegendKey val="0"/>
          <c:showVal val="0"/>
          <c:showCatName val="0"/>
          <c:showSerName val="0"/>
          <c:showPercent val="0"/>
          <c:showBubbleSize val="0"/>
        </c:dLbls>
        <c:marker val="1"/>
        <c:smooth val="0"/>
        <c:axId val="5593166"/>
        <c:axId val="27974972"/>
      </c:lineChart>
      <c:catAx>
        <c:axId val="5593166"/>
        <c:scaling>
          <c:orientation val="minMax"/>
        </c:scaling>
        <c:delete val="1"/>
        <c:axPos val="b"/>
        <c:numFmt formatCode="General" sourceLinked="0"/>
        <c:majorTickMark val="none"/>
        <c:minorTickMark val="none"/>
        <c:tickLblPos val="none"/>
        <c:crossAx val="27974972"/>
        <c:crosses val="autoZero"/>
        <c:auto val="0"/>
        <c:lblAlgn val="ctr"/>
        <c:lblOffset val="100"/>
        <c:noMultiLvlLbl val="1"/>
      </c:catAx>
      <c:valAx>
        <c:axId val="27974972"/>
        <c:scaling>
          <c:orientation val="minMax"/>
        </c:scaling>
        <c:delete val="0"/>
        <c:axPos val="l"/>
        <c:majorGridlines>
          <c:spPr>
            <a:ln w="6350" cap="flat" cmpd="sng">
              <a:solidFill>
                <a:srgbClr val="A6A6A6"/>
              </a:solidFill>
            </a:ln>
          </c:spPr>
        </c:majorGridlines>
        <c:numFmt formatCode="#,##0;&quot;△&quot;#,##0" sourceLinked="1"/>
        <c:majorTickMark val="none"/>
        <c:minorTickMark val="none"/>
        <c:tickLblPos val="nextTo"/>
        <c:spPr>
          <a:noFill/>
          <a:ln w="6350">
            <a:noFill/>
          </a:ln>
        </c:spPr>
        <c:crossAx val="5593166"/>
        <c:crosses val="autoZero"/>
        <c:crossBetween val="between"/>
      </c:valAx>
      <c:spPr>
        <a:noFill/>
        <a:ln w="6350" cap="flat" cmpd="sng">
          <a:solidFill>
            <a:srgbClr val="A6A6A6"/>
          </a:solidFill>
        </a:ln>
      </c:spPr>
    </c:plotArea>
    <c:plotVisOnly val="1"/>
    <c:dispBlanksAs val="span"/>
    <c:showDLblsOverMax val="0"/>
  </c:chart>
  <c:spPr>
    <a:noFill/>
    <a:ln w="9525"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100" b="1" u="none" baseline="0">
                <a:solidFill>
                  <a:srgbClr val="000000"/>
                </a:solidFill>
                <a:latin typeface="ＭＳ ゴシック"/>
                <a:ea typeface="ＭＳ ゴシック"/>
                <a:cs typeface="ＭＳ ゴシック"/>
              </a:rPr>
              <a:t>⑤入院患者１人１日当たり収益(円)</a:t>
            </a:r>
          </a:p>
        </c:rich>
      </c:tx>
      <c:layout>
        <c:manualLayout>
          <c:xMode val="edge"/>
          <c:yMode val="edge"/>
          <c:x val="0.216"/>
          <c:y val="0"/>
        </c:manualLayout>
      </c:layout>
      <c:overlay val="0"/>
      <c:spPr>
        <a:noFill/>
        <a:ln>
          <a:noFill/>
        </a:ln>
      </c:spPr>
    </c:title>
    <c:autoTitleDeleted val="0"/>
    <c:plotArea>
      <c:layout>
        <c:manualLayout>
          <c:layoutTarget val="inner"/>
          <c:xMode val="edge"/>
          <c:yMode val="edge"/>
          <c:x val="0.11849999999999999"/>
          <c:y val="0.158"/>
          <c:w val="0.85299999999999998"/>
          <c:h val="0.56174999999999997"/>
        </c:manualLayout>
      </c:layout>
      <c:barChart>
        <c:barDir val="col"/>
        <c:grouping val="clustered"/>
        <c:varyColors val="0"/>
        <c:ser>
          <c:idx val="0"/>
          <c:order val="0"/>
          <c:tx>
            <c:v>当該値</c:v>
          </c:tx>
          <c:spPr>
            <a:solidFill>
              <a:srgbClr val="3366FF"/>
            </a:solidFill>
            <a:ln w="6350">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21137</c:v>
                </c:pt>
                <c:pt idx="1">
                  <c:v>20044</c:v>
                </c:pt>
                <c:pt idx="2">
                  <c:v>21019</c:v>
                </c:pt>
                <c:pt idx="3">
                  <c:v>20896</c:v>
                </c:pt>
                <c:pt idx="4">
                  <c:v>22920</c:v>
                </c:pt>
              </c:numCache>
            </c:numRef>
          </c:val>
          <c:extLst>
            <c:ext xmlns:c16="http://schemas.microsoft.com/office/drawing/2014/chart" uri="{C3380CC4-5D6E-409C-BE32-E72D297353CC}">
              <c16:uniqueId val="{00000000-8850-408B-9A90-B50D2DE40627}"/>
            </c:ext>
          </c:extLst>
        </c:ser>
        <c:dLbls>
          <c:showLegendKey val="0"/>
          <c:showVal val="0"/>
          <c:showCatName val="0"/>
          <c:showSerName val="0"/>
          <c:showPercent val="0"/>
          <c:showBubbleSize val="0"/>
        </c:dLbls>
        <c:gapWidth val="150"/>
        <c:axId val="5812491"/>
        <c:axId val="31703485"/>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データ!$CE$6:$CI$6</c:f>
              <c:numCache>
                <c:formatCode>#,##0;"△"#,##0</c:formatCode>
                <c:ptCount val="5"/>
                <c:pt idx="0">
                  <c:v>25920</c:v>
                </c:pt>
                <c:pt idx="1">
                  <c:v>24479</c:v>
                </c:pt>
                <c:pt idx="2">
                  <c:v>25136</c:v>
                </c:pt>
                <c:pt idx="3">
                  <c:v>26485</c:v>
                </c:pt>
                <c:pt idx="4">
                  <c:v>27761</c:v>
                </c:pt>
              </c:numCache>
            </c:numRef>
          </c:val>
          <c:smooth val="0"/>
          <c:extLst>
            <c:ext xmlns:c16="http://schemas.microsoft.com/office/drawing/2014/chart" uri="{C3380CC4-5D6E-409C-BE32-E72D297353CC}">
              <c16:uniqueId val="{00000001-8850-408B-9A90-B50D2DE40627}"/>
            </c:ext>
          </c:extLst>
        </c:ser>
        <c:dLbls>
          <c:showLegendKey val="0"/>
          <c:showVal val="0"/>
          <c:showCatName val="0"/>
          <c:showSerName val="0"/>
          <c:showPercent val="0"/>
          <c:showBubbleSize val="0"/>
        </c:dLbls>
        <c:marker val="1"/>
        <c:smooth val="0"/>
        <c:axId val="5812491"/>
        <c:axId val="31703485"/>
      </c:lineChart>
      <c:catAx>
        <c:axId val="5812491"/>
        <c:scaling>
          <c:orientation val="minMax"/>
        </c:scaling>
        <c:delete val="1"/>
        <c:axPos val="b"/>
        <c:numFmt formatCode="General" sourceLinked="0"/>
        <c:majorTickMark val="none"/>
        <c:minorTickMark val="none"/>
        <c:tickLblPos val="none"/>
        <c:crossAx val="31703485"/>
        <c:crosses val="autoZero"/>
        <c:auto val="0"/>
        <c:lblAlgn val="ctr"/>
        <c:lblOffset val="100"/>
        <c:noMultiLvlLbl val="1"/>
      </c:catAx>
      <c:valAx>
        <c:axId val="31703485"/>
        <c:scaling>
          <c:orientation val="minMax"/>
        </c:scaling>
        <c:delete val="0"/>
        <c:axPos val="l"/>
        <c:majorGridlines>
          <c:spPr>
            <a:ln w="6350" cap="flat" cmpd="sng">
              <a:solidFill>
                <a:srgbClr val="A6A6A6"/>
              </a:solidFill>
            </a:ln>
          </c:spPr>
        </c:majorGridlines>
        <c:numFmt formatCode="#,##0;&quot;△&quot;#,##0" sourceLinked="1"/>
        <c:majorTickMark val="none"/>
        <c:minorTickMark val="none"/>
        <c:tickLblPos val="nextTo"/>
        <c:spPr>
          <a:noFill/>
          <a:ln w="6350">
            <a:noFill/>
          </a:ln>
        </c:spPr>
        <c:crossAx val="5812491"/>
        <c:crosses val="autoZero"/>
        <c:crossBetween val="between"/>
      </c:valAx>
      <c:spPr>
        <a:noFill/>
        <a:ln w="6350" cap="flat" cmpd="sng">
          <a:solidFill>
            <a:srgbClr val="A6A6A6"/>
          </a:solidFill>
        </a:ln>
      </c:spPr>
    </c:plotArea>
    <c:plotVisOnly val="1"/>
    <c:dispBlanksAs val="span"/>
    <c:showDLblsOverMax val="0"/>
  </c:chart>
  <c:spPr>
    <a:noFill/>
    <a:ln w="9525"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100" b="1" u="none" baseline="0">
                <a:solidFill>
                  <a:srgbClr val="000000"/>
                </a:solidFill>
                <a:latin typeface="ＭＳ ゴシック"/>
                <a:ea typeface="ＭＳ ゴシック"/>
                <a:cs typeface="ＭＳ ゴシック"/>
              </a:rPr>
              <a:t>③累積欠損金比率(％)</a:t>
            </a:r>
          </a:p>
        </c:rich>
      </c:tx>
      <c:layout>
        <c:manualLayout>
          <c:xMode val="edge"/>
          <c:yMode val="edge"/>
          <c:x val="0.29499999999999998"/>
          <c:y val="0"/>
        </c:manualLayout>
      </c:layout>
      <c:overlay val="0"/>
      <c:spPr>
        <a:noFill/>
        <a:ln>
          <a:noFill/>
        </a:ln>
      </c:spPr>
    </c:title>
    <c:autoTitleDeleted val="0"/>
    <c:plotArea>
      <c:layout>
        <c:manualLayout>
          <c:layoutTarget val="inner"/>
          <c:xMode val="edge"/>
          <c:yMode val="edge"/>
          <c:x val="0.1225"/>
          <c:y val="0.158"/>
          <c:w val="0.85275000000000001"/>
          <c:h val="0.56174999999999997"/>
        </c:manualLayout>
      </c:layout>
      <c:barChart>
        <c:barDir val="col"/>
        <c:grouping val="clustered"/>
        <c:varyColors val="0"/>
        <c:ser>
          <c:idx val="0"/>
          <c:order val="0"/>
          <c:tx>
            <c:v>当該値</c:v>
          </c:tx>
          <c:spPr>
            <a:solidFill>
              <a:srgbClr val="3366FF"/>
            </a:solidFill>
            <a:ln w="6350">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B68-4E85-AFEB-6E35D42A0B9D}"/>
            </c:ext>
          </c:extLst>
        </c:ser>
        <c:dLbls>
          <c:showLegendKey val="0"/>
          <c:showVal val="0"/>
          <c:showCatName val="0"/>
          <c:showSerName val="0"/>
          <c:showPercent val="0"/>
          <c:showBubbleSize val="0"/>
        </c:dLbls>
        <c:gapWidth val="150"/>
        <c:axId val="22498512"/>
        <c:axId val="46930394"/>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データ!$BI$6:$BM$6</c:f>
              <c:numCache>
                <c:formatCode>#,##0.0;"△"#,##0.0</c:formatCode>
                <c:ptCount val="5"/>
                <c:pt idx="0">
                  <c:v>139.9</c:v>
                </c:pt>
                <c:pt idx="1">
                  <c:v>156.6</c:v>
                </c:pt>
                <c:pt idx="2">
                  <c:v>106</c:v>
                </c:pt>
                <c:pt idx="3">
                  <c:v>118.7</c:v>
                </c:pt>
                <c:pt idx="4">
                  <c:v>121.7</c:v>
                </c:pt>
              </c:numCache>
            </c:numRef>
          </c:val>
          <c:smooth val="0"/>
          <c:extLst>
            <c:ext xmlns:c16="http://schemas.microsoft.com/office/drawing/2014/chart" uri="{C3380CC4-5D6E-409C-BE32-E72D297353CC}">
              <c16:uniqueId val="{00000001-5B68-4E85-AFEB-6E35D42A0B9D}"/>
            </c:ext>
          </c:extLst>
        </c:ser>
        <c:dLbls>
          <c:showLegendKey val="0"/>
          <c:showVal val="0"/>
          <c:showCatName val="0"/>
          <c:showSerName val="0"/>
          <c:showPercent val="0"/>
          <c:showBubbleSize val="0"/>
        </c:dLbls>
        <c:marker val="1"/>
        <c:smooth val="0"/>
        <c:axId val="22498512"/>
        <c:axId val="46930394"/>
      </c:lineChart>
      <c:catAx>
        <c:axId val="22498512"/>
        <c:scaling>
          <c:orientation val="minMax"/>
        </c:scaling>
        <c:delete val="1"/>
        <c:axPos val="b"/>
        <c:numFmt formatCode="General" sourceLinked="0"/>
        <c:majorTickMark val="none"/>
        <c:minorTickMark val="none"/>
        <c:tickLblPos val="none"/>
        <c:crossAx val="46930394"/>
        <c:crosses val="autoZero"/>
        <c:auto val="0"/>
        <c:lblAlgn val="ctr"/>
        <c:lblOffset val="100"/>
        <c:noMultiLvlLbl val="1"/>
      </c:catAx>
      <c:valAx>
        <c:axId val="46930394"/>
        <c:scaling>
          <c:orientation val="minMax"/>
        </c:scaling>
        <c:delete val="0"/>
        <c:axPos val="l"/>
        <c:majorGridlines>
          <c:spPr>
            <a:ln w="6350" cap="flat" cmpd="sng">
              <a:solidFill>
                <a:srgbClr val="A6A6A6"/>
              </a:solidFill>
            </a:ln>
          </c:spPr>
        </c:majorGridlines>
        <c:numFmt formatCode="#,##0.0;&quot;△&quot;#,##0.0" sourceLinked="1"/>
        <c:majorTickMark val="none"/>
        <c:minorTickMark val="none"/>
        <c:tickLblPos val="nextTo"/>
        <c:spPr>
          <a:noFill/>
          <a:ln w="6350">
            <a:noFill/>
          </a:ln>
        </c:spPr>
        <c:crossAx val="22498512"/>
        <c:crosses val="autoZero"/>
        <c:crossBetween val="between"/>
      </c:valAx>
      <c:spPr>
        <a:noFill/>
        <a:ln w="6350" cap="flat" cmpd="sng">
          <a:solidFill>
            <a:srgbClr val="A6A6A6"/>
          </a:solidFill>
        </a:ln>
      </c:spPr>
    </c:plotArea>
    <c:plotVisOnly val="1"/>
    <c:dispBlanksAs val="span"/>
    <c:showDLblsOverMax val="0"/>
  </c:chart>
  <c:spPr>
    <a:noFill/>
    <a:ln w="9525"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100" b="1" u="none" baseline="0">
                <a:solidFill>
                  <a:srgbClr val="000000"/>
                </a:solidFill>
                <a:latin typeface="ＭＳ ゴシック"/>
                <a:ea typeface="ＭＳ ゴシック"/>
                <a:cs typeface="ＭＳ ゴシック"/>
              </a:rPr>
              <a:t>②医業収支比率(％)</a:t>
            </a:r>
          </a:p>
        </c:rich>
      </c:tx>
      <c:layout>
        <c:manualLayout>
          <c:xMode val="edge"/>
          <c:yMode val="edge"/>
          <c:x val="0.33374999999999999"/>
          <c:y val="0"/>
        </c:manualLayout>
      </c:layout>
      <c:overlay val="0"/>
      <c:spPr>
        <a:noFill/>
        <a:ln>
          <a:noFill/>
        </a:ln>
      </c:spPr>
    </c:title>
    <c:autoTitleDeleted val="0"/>
    <c:plotArea>
      <c:layout>
        <c:manualLayout>
          <c:layoutTarget val="inner"/>
          <c:xMode val="edge"/>
          <c:yMode val="edge"/>
          <c:x val="0.12175"/>
          <c:y val="0.158"/>
          <c:w val="0.85275000000000001"/>
          <c:h val="0.56174999999999997"/>
        </c:manualLayout>
      </c:layout>
      <c:barChart>
        <c:barDir val="col"/>
        <c:grouping val="clustered"/>
        <c:varyColors val="0"/>
        <c:ser>
          <c:idx val="0"/>
          <c:order val="0"/>
          <c:tx>
            <c:v>当該値</c:v>
          </c:tx>
          <c:spPr>
            <a:solidFill>
              <a:srgbClr val="3366FF"/>
            </a:solidFill>
            <a:ln w="6350">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59.1</c:v>
                </c:pt>
                <c:pt idx="1">
                  <c:v>66.900000000000006</c:v>
                </c:pt>
                <c:pt idx="2">
                  <c:v>67.900000000000006</c:v>
                </c:pt>
                <c:pt idx="3">
                  <c:v>64.900000000000006</c:v>
                </c:pt>
                <c:pt idx="4">
                  <c:v>60.5</c:v>
                </c:pt>
              </c:numCache>
            </c:numRef>
          </c:val>
          <c:extLst>
            <c:ext xmlns:c16="http://schemas.microsoft.com/office/drawing/2014/chart" uri="{C3380CC4-5D6E-409C-BE32-E72D297353CC}">
              <c16:uniqueId val="{00000000-7DEE-41B4-BEE7-6CF4C46AAAFB}"/>
            </c:ext>
          </c:extLst>
        </c:ser>
        <c:dLbls>
          <c:showLegendKey val="0"/>
          <c:showVal val="0"/>
          <c:showCatName val="0"/>
          <c:showSerName val="0"/>
          <c:showPercent val="0"/>
          <c:showBubbleSize val="0"/>
        </c:dLbls>
        <c:gapWidth val="150"/>
        <c:axId val="59619204"/>
        <c:axId val="6893523"/>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データ!$AX$6:$BB$6</c:f>
              <c:numCache>
                <c:formatCode>#,##0.0;"△"#,##0.0</c:formatCode>
                <c:ptCount val="5"/>
                <c:pt idx="0">
                  <c:v>72.2</c:v>
                </c:pt>
                <c:pt idx="1">
                  <c:v>69.5</c:v>
                </c:pt>
                <c:pt idx="2">
                  <c:v>67.7</c:v>
                </c:pt>
                <c:pt idx="3">
                  <c:v>66.8</c:v>
                </c:pt>
                <c:pt idx="4">
                  <c:v>67.8</c:v>
                </c:pt>
              </c:numCache>
            </c:numRef>
          </c:val>
          <c:smooth val="0"/>
          <c:extLst>
            <c:ext xmlns:c16="http://schemas.microsoft.com/office/drawing/2014/chart" uri="{C3380CC4-5D6E-409C-BE32-E72D297353CC}">
              <c16:uniqueId val="{00000001-7DEE-41B4-BEE7-6CF4C46AAAFB}"/>
            </c:ext>
          </c:extLst>
        </c:ser>
        <c:dLbls>
          <c:showLegendKey val="0"/>
          <c:showVal val="0"/>
          <c:showCatName val="0"/>
          <c:showSerName val="0"/>
          <c:showPercent val="0"/>
          <c:showBubbleSize val="0"/>
        </c:dLbls>
        <c:marker val="1"/>
        <c:smooth val="0"/>
        <c:axId val="59619204"/>
        <c:axId val="6893523"/>
      </c:lineChart>
      <c:catAx>
        <c:axId val="59619204"/>
        <c:scaling>
          <c:orientation val="minMax"/>
        </c:scaling>
        <c:delete val="1"/>
        <c:axPos val="b"/>
        <c:numFmt formatCode="General" sourceLinked="0"/>
        <c:majorTickMark val="none"/>
        <c:minorTickMark val="none"/>
        <c:tickLblPos val="none"/>
        <c:crossAx val="6893523"/>
        <c:crosses val="autoZero"/>
        <c:auto val="0"/>
        <c:lblAlgn val="ctr"/>
        <c:lblOffset val="100"/>
        <c:noMultiLvlLbl val="1"/>
      </c:catAx>
      <c:valAx>
        <c:axId val="6893523"/>
        <c:scaling>
          <c:orientation val="minMax"/>
        </c:scaling>
        <c:delete val="0"/>
        <c:axPos val="l"/>
        <c:majorGridlines>
          <c:spPr>
            <a:ln w="6350" cap="flat" cmpd="sng">
              <a:solidFill>
                <a:srgbClr val="A6A6A6"/>
              </a:solidFill>
            </a:ln>
          </c:spPr>
        </c:majorGridlines>
        <c:numFmt formatCode="#,##0.0;&quot;△&quot;#,##0.0" sourceLinked="1"/>
        <c:majorTickMark val="none"/>
        <c:minorTickMark val="none"/>
        <c:tickLblPos val="nextTo"/>
        <c:spPr>
          <a:noFill/>
          <a:ln w="6350">
            <a:noFill/>
          </a:ln>
        </c:spPr>
        <c:crossAx val="59619204"/>
        <c:crosses val="autoZero"/>
        <c:crossBetween val="between"/>
      </c:valAx>
      <c:spPr>
        <a:noFill/>
        <a:ln w="6350" cap="flat" cmpd="sng">
          <a:solidFill>
            <a:srgbClr val="A6A6A6"/>
          </a:solidFill>
        </a:ln>
      </c:spPr>
    </c:plotArea>
    <c:plotVisOnly val="1"/>
    <c:dispBlanksAs val="span"/>
    <c:showDLblsOverMax val="0"/>
  </c:chart>
  <c:spPr>
    <a:noFill/>
    <a:ln w="9525"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100" b="1" u="none" baseline="0">
                <a:solidFill>
                  <a:srgbClr val="000000"/>
                </a:solidFill>
                <a:latin typeface="ＭＳ ゴシック"/>
                <a:ea typeface="ＭＳ ゴシック"/>
                <a:cs typeface="ＭＳ ゴシック"/>
              </a:rPr>
              <a:t>①経常収支比率(％)</a:t>
            </a:r>
          </a:p>
        </c:rich>
      </c:tx>
      <c:layout>
        <c:manualLayout>
          <c:xMode val="edge"/>
          <c:yMode val="edge"/>
          <c:x val="0.34825"/>
          <c:y val="0"/>
        </c:manualLayout>
      </c:layout>
      <c:overlay val="0"/>
      <c:spPr>
        <a:noFill/>
        <a:ln>
          <a:noFill/>
        </a:ln>
      </c:spPr>
    </c:title>
    <c:autoTitleDeleted val="0"/>
    <c:plotArea>
      <c:layout>
        <c:manualLayout>
          <c:layoutTarget val="inner"/>
          <c:xMode val="edge"/>
          <c:yMode val="edge"/>
          <c:x val="0.11849999999999999"/>
          <c:y val="0.158"/>
          <c:w val="0.85299999999999998"/>
          <c:h val="0.56174999999999997"/>
        </c:manualLayout>
      </c:layout>
      <c:barChart>
        <c:barDir val="col"/>
        <c:grouping val="clustered"/>
        <c:varyColors val="0"/>
        <c:ser>
          <c:idx val="0"/>
          <c:order val="0"/>
          <c:tx>
            <c:v>当該値</c:v>
          </c:tx>
          <c:spPr>
            <a:solidFill>
              <a:srgbClr val="3366FF"/>
            </a:solidFill>
            <a:ln w="6350">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101.2</c:v>
                </c:pt>
                <c:pt idx="1">
                  <c:v>109</c:v>
                </c:pt>
                <c:pt idx="2">
                  <c:v>108.3</c:v>
                </c:pt>
                <c:pt idx="3">
                  <c:v>106</c:v>
                </c:pt>
                <c:pt idx="4">
                  <c:v>102</c:v>
                </c:pt>
              </c:numCache>
            </c:numRef>
          </c:val>
          <c:extLst>
            <c:ext xmlns:c16="http://schemas.microsoft.com/office/drawing/2014/chart" uri="{C3380CC4-5D6E-409C-BE32-E72D297353CC}">
              <c16:uniqueId val="{00000000-C8D4-40A0-9D0F-E0E5F0F30594}"/>
            </c:ext>
          </c:extLst>
        </c:ser>
        <c:dLbls>
          <c:showLegendKey val="0"/>
          <c:showVal val="0"/>
          <c:showCatName val="0"/>
          <c:showSerName val="0"/>
          <c:showPercent val="0"/>
          <c:showBubbleSize val="0"/>
        </c:dLbls>
        <c:gapWidth val="150"/>
        <c:axId val="50081034"/>
        <c:axId val="46071213"/>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データ!$AM$6:$AQ$6</c:f>
              <c:numCache>
                <c:formatCode>#,##0.0;"△"#,##0.0</c:formatCode>
                <c:ptCount val="5"/>
                <c:pt idx="0">
                  <c:v>97.7</c:v>
                </c:pt>
                <c:pt idx="1">
                  <c:v>96.2</c:v>
                </c:pt>
                <c:pt idx="2">
                  <c:v>94.8</c:v>
                </c:pt>
                <c:pt idx="3">
                  <c:v>96.1</c:v>
                </c:pt>
                <c:pt idx="4">
                  <c:v>96.7</c:v>
                </c:pt>
              </c:numCache>
            </c:numRef>
          </c:val>
          <c:smooth val="0"/>
          <c:extLst>
            <c:ext xmlns:c16="http://schemas.microsoft.com/office/drawing/2014/chart" uri="{C3380CC4-5D6E-409C-BE32-E72D297353CC}">
              <c16:uniqueId val="{00000001-C8D4-40A0-9D0F-E0E5F0F30594}"/>
            </c:ext>
          </c:extLst>
        </c:ser>
        <c:dLbls>
          <c:showLegendKey val="0"/>
          <c:showVal val="0"/>
          <c:showCatName val="0"/>
          <c:showSerName val="0"/>
          <c:showPercent val="0"/>
          <c:showBubbleSize val="0"/>
        </c:dLbls>
        <c:marker val="1"/>
        <c:smooth val="0"/>
        <c:axId val="50081034"/>
        <c:axId val="46071213"/>
      </c:lineChart>
      <c:catAx>
        <c:axId val="50081034"/>
        <c:scaling>
          <c:orientation val="minMax"/>
        </c:scaling>
        <c:delete val="1"/>
        <c:axPos val="b"/>
        <c:numFmt formatCode="General" sourceLinked="0"/>
        <c:majorTickMark val="none"/>
        <c:minorTickMark val="none"/>
        <c:tickLblPos val="none"/>
        <c:crossAx val="46071213"/>
        <c:crosses val="autoZero"/>
        <c:auto val="0"/>
        <c:lblAlgn val="ctr"/>
        <c:lblOffset val="100"/>
        <c:noMultiLvlLbl val="1"/>
      </c:catAx>
      <c:valAx>
        <c:axId val="46071213"/>
        <c:scaling>
          <c:orientation val="minMax"/>
        </c:scaling>
        <c:delete val="0"/>
        <c:axPos val="l"/>
        <c:majorGridlines>
          <c:spPr>
            <a:ln w="6350" cap="flat" cmpd="sng">
              <a:solidFill>
                <a:srgbClr val="A6A6A6"/>
              </a:solidFill>
            </a:ln>
          </c:spPr>
        </c:majorGridlines>
        <c:numFmt formatCode="#,##0.0;&quot;△&quot;#,##0.0" sourceLinked="1"/>
        <c:majorTickMark val="none"/>
        <c:minorTickMark val="none"/>
        <c:tickLblPos val="nextTo"/>
        <c:spPr>
          <a:noFill/>
          <a:ln w="6350">
            <a:noFill/>
          </a:ln>
        </c:spPr>
        <c:txPr>
          <a:bodyPr/>
          <a:lstStyle/>
          <a:p>
            <a:pPr>
              <a:defRPr lang="en-US" sz="800" u="none" baseline="0">
                <a:latin typeface="ＭＳ ゴシック"/>
                <a:ea typeface="ＭＳ ゴシック"/>
                <a:cs typeface="ＭＳ ゴシック"/>
              </a:defRPr>
            </a:pPr>
            <a:endParaRPr lang="ja-JP"/>
          </a:p>
        </c:txPr>
        <c:crossAx val="50081034"/>
        <c:crosses val="autoZero"/>
        <c:crossBetween val="between"/>
      </c:valAx>
      <c:spPr>
        <a:noFill/>
        <a:ln w="6350" cap="flat" cmpd="sng">
          <a:solidFill>
            <a:srgbClr val="A6A6A6"/>
          </a:solidFill>
        </a:ln>
      </c:spPr>
    </c:plotArea>
    <c:plotVisOnly val="1"/>
    <c:dispBlanksAs val="span"/>
    <c:showDLblsOverMax val="0"/>
  </c:chart>
  <c:spPr>
    <a:noFill/>
    <a:ln w="9525"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100" b="1" u="none" baseline="0">
                <a:solidFill>
                  <a:srgbClr val="000000"/>
                </a:solidFill>
                <a:latin typeface="ＭＳ ゴシック"/>
                <a:ea typeface="ＭＳ ゴシック"/>
                <a:cs typeface="ＭＳ ゴシック"/>
              </a:rPr>
              <a:t>①有形固定資産減価償却率(％)</a:t>
            </a:r>
          </a:p>
        </c:rich>
      </c:tx>
      <c:layout>
        <c:manualLayout>
          <c:xMode val="edge"/>
          <c:yMode val="edge"/>
          <c:x val="0.30199999999999999"/>
          <c:y val="0"/>
        </c:manualLayout>
      </c:layout>
      <c:overlay val="0"/>
      <c:spPr>
        <a:noFill/>
      </c:spPr>
    </c:title>
    <c:autoTitleDeleted val="0"/>
    <c:plotArea>
      <c:layout>
        <c:manualLayout>
          <c:layoutTarget val="inner"/>
          <c:xMode val="edge"/>
          <c:yMode val="edge"/>
          <c:x val="0.13575000000000001"/>
          <c:y val="0.158"/>
          <c:w val="0.83425000000000005"/>
          <c:h val="0.56174999999999997"/>
        </c:manualLayout>
      </c:layout>
      <c:barChart>
        <c:barDir val="col"/>
        <c:grouping val="clustered"/>
        <c:varyColors val="0"/>
        <c:ser>
          <c:idx val="0"/>
          <c:order val="0"/>
          <c:tx>
            <c:v>当該値</c:v>
          </c:tx>
          <c:spPr>
            <a:solidFill>
              <a:srgbClr val="3366FF"/>
            </a:solidFill>
            <a:ln w="6350">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51.9</c:v>
                </c:pt>
                <c:pt idx="1">
                  <c:v>53</c:v>
                </c:pt>
                <c:pt idx="2">
                  <c:v>54.4</c:v>
                </c:pt>
                <c:pt idx="3">
                  <c:v>55.8</c:v>
                </c:pt>
                <c:pt idx="4">
                  <c:v>57.4</c:v>
                </c:pt>
              </c:numCache>
            </c:numRef>
          </c:val>
          <c:extLst>
            <c:ext xmlns:c16="http://schemas.microsoft.com/office/drawing/2014/chart" uri="{C3380CC4-5D6E-409C-BE32-E72D297353CC}">
              <c16:uniqueId val="{00000000-1433-444B-8220-BC9E627E629C}"/>
            </c:ext>
          </c:extLst>
        </c:ser>
        <c:dLbls>
          <c:showLegendKey val="0"/>
          <c:showVal val="0"/>
          <c:showCatName val="0"/>
          <c:showSerName val="0"/>
          <c:showPercent val="0"/>
          <c:showBubbleSize val="0"/>
        </c:dLbls>
        <c:gapWidth val="150"/>
        <c:axId val="45013120"/>
        <c:axId val="27025543"/>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データ!$DW$6:$EA$6</c:f>
              <c:numCache>
                <c:formatCode>#,##0.0;"△"#,##0.0</c:formatCode>
                <c:ptCount val="5"/>
                <c:pt idx="0">
                  <c:v>50.2</c:v>
                </c:pt>
                <c:pt idx="1">
                  <c:v>52.7</c:v>
                </c:pt>
                <c:pt idx="2">
                  <c:v>52.8</c:v>
                </c:pt>
                <c:pt idx="3">
                  <c:v>54.2</c:v>
                </c:pt>
                <c:pt idx="4">
                  <c:v>55.4</c:v>
                </c:pt>
              </c:numCache>
            </c:numRef>
          </c:val>
          <c:smooth val="0"/>
          <c:extLst>
            <c:ext xmlns:c16="http://schemas.microsoft.com/office/drawing/2014/chart" uri="{C3380CC4-5D6E-409C-BE32-E72D297353CC}">
              <c16:uniqueId val="{00000001-1433-444B-8220-BC9E627E629C}"/>
            </c:ext>
          </c:extLst>
        </c:ser>
        <c:dLbls>
          <c:showLegendKey val="0"/>
          <c:showVal val="0"/>
          <c:showCatName val="0"/>
          <c:showSerName val="0"/>
          <c:showPercent val="0"/>
          <c:showBubbleSize val="0"/>
        </c:dLbls>
        <c:marker val="1"/>
        <c:smooth val="0"/>
        <c:axId val="45013120"/>
        <c:axId val="27025543"/>
      </c:lineChart>
      <c:catAx>
        <c:axId val="45013120"/>
        <c:scaling>
          <c:orientation val="minMax"/>
        </c:scaling>
        <c:delete val="1"/>
        <c:axPos val="b"/>
        <c:numFmt formatCode="General" sourceLinked="0"/>
        <c:majorTickMark val="none"/>
        <c:minorTickMark val="none"/>
        <c:tickLblPos val="none"/>
        <c:crossAx val="27025543"/>
        <c:crosses val="autoZero"/>
        <c:auto val="0"/>
        <c:lblAlgn val="ctr"/>
        <c:lblOffset val="100"/>
        <c:noMultiLvlLbl val="1"/>
      </c:catAx>
      <c:valAx>
        <c:axId val="27025543"/>
        <c:scaling>
          <c:orientation val="minMax"/>
        </c:scaling>
        <c:delete val="0"/>
        <c:axPos val="l"/>
        <c:majorGridlines>
          <c:spPr>
            <a:ln w="6350" cap="flat" cmpd="sng">
              <a:solidFill>
                <a:srgbClr val="A6A6A6"/>
              </a:solidFill>
            </a:ln>
          </c:spPr>
        </c:majorGridlines>
        <c:numFmt formatCode="#,##0.0;&quot;△&quot;#,##0.0" sourceLinked="1"/>
        <c:majorTickMark val="none"/>
        <c:minorTickMark val="none"/>
        <c:tickLblPos val="nextTo"/>
        <c:spPr>
          <a:noFill/>
          <a:ln w="6350">
            <a:noFill/>
          </a:ln>
        </c:spPr>
        <c:crossAx val="45013120"/>
        <c:crosses val="autoZero"/>
        <c:crossBetween val="between"/>
      </c:valAx>
      <c:spPr>
        <a:noFill/>
        <a:ln w="6350" cap="flat" cmpd="sng">
          <a:solidFill>
            <a:srgbClr val="A6A6A6"/>
          </a:solidFill>
        </a:ln>
      </c:spPr>
    </c:plotArea>
    <c:plotVisOnly val="1"/>
    <c:dispBlanksAs val="span"/>
    <c:showDLblsOverMax val="0"/>
  </c:chart>
  <c:spPr>
    <a:noFill/>
    <a:ln w="9525"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100" b="1" u="none" baseline="0">
                <a:solidFill>
                  <a:srgbClr val="000000"/>
                </a:solidFill>
                <a:latin typeface="ＭＳ ゴシック"/>
                <a:ea typeface="ＭＳ ゴシック"/>
                <a:cs typeface="ＭＳ ゴシック"/>
              </a:rPr>
              <a:t>②器械備品減価償却率(％)</a:t>
            </a:r>
          </a:p>
        </c:rich>
      </c:tx>
      <c:layout>
        <c:manualLayout>
          <c:xMode val="edge"/>
          <c:yMode val="edge"/>
          <c:x val="0.34025"/>
          <c:y val="0"/>
        </c:manualLayout>
      </c:layout>
      <c:overlay val="0"/>
      <c:spPr>
        <a:noFill/>
      </c:spPr>
    </c:title>
    <c:autoTitleDeleted val="0"/>
    <c:plotArea>
      <c:layout>
        <c:manualLayout>
          <c:layoutTarget val="inner"/>
          <c:xMode val="edge"/>
          <c:yMode val="edge"/>
          <c:x val="0.129"/>
          <c:y val="0.158"/>
          <c:w val="0.83174999999999999"/>
          <c:h val="0.56174999999999997"/>
        </c:manualLayout>
      </c:layout>
      <c:barChart>
        <c:barDir val="col"/>
        <c:grouping val="clustered"/>
        <c:varyColors val="0"/>
        <c:ser>
          <c:idx val="0"/>
          <c:order val="0"/>
          <c:tx>
            <c:v>当該値</c:v>
          </c:tx>
          <c:spPr>
            <a:solidFill>
              <a:srgbClr val="3366FF"/>
            </a:solidFill>
            <a:ln w="6350">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85.3</c:v>
                </c:pt>
                <c:pt idx="1">
                  <c:v>83.8</c:v>
                </c:pt>
                <c:pt idx="2">
                  <c:v>83.3</c:v>
                </c:pt>
                <c:pt idx="3">
                  <c:v>82.8</c:v>
                </c:pt>
                <c:pt idx="4">
                  <c:v>84</c:v>
                </c:pt>
              </c:numCache>
            </c:numRef>
          </c:val>
          <c:extLst>
            <c:ext xmlns:c16="http://schemas.microsoft.com/office/drawing/2014/chart" uri="{C3380CC4-5D6E-409C-BE32-E72D297353CC}">
              <c16:uniqueId val="{00000000-EA23-404C-9016-6FFB41741D99}"/>
            </c:ext>
          </c:extLst>
        </c:ser>
        <c:dLbls>
          <c:showLegendKey val="0"/>
          <c:showVal val="0"/>
          <c:showCatName val="0"/>
          <c:showSerName val="0"/>
          <c:showPercent val="0"/>
          <c:showBubbleSize val="0"/>
        </c:dLbls>
        <c:gapWidth val="150"/>
        <c:axId val="56781063"/>
        <c:axId val="25753987"/>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データ!$EH$6:$EL$6</c:f>
              <c:numCache>
                <c:formatCode>#,##0.0;"△"#,##0.0</c:formatCode>
                <c:ptCount val="5"/>
                <c:pt idx="0">
                  <c:v>67.2</c:v>
                </c:pt>
                <c:pt idx="1">
                  <c:v>70.5</c:v>
                </c:pt>
                <c:pt idx="2">
                  <c:v>68.900000000000006</c:v>
                </c:pt>
                <c:pt idx="3">
                  <c:v>70.2</c:v>
                </c:pt>
                <c:pt idx="4">
                  <c:v>72</c:v>
                </c:pt>
              </c:numCache>
            </c:numRef>
          </c:val>
          <c:smooth val="0"/>
          <c:extLst>
            <c:ext xmlns:c16="http://schemas.microsoft.com/office/drawing/2014/chart" uri="{C3380CC4-5D6E-409C-BE32-E72D297353CC}">
              <c16:uniqueId val="{00000001-EA23-404C-9016-6FFB41741D99}"/>
            </c:ext>
          </c:extLst>
        </c:ser>
        <c:dLbls>
          <c:showLegendKey val="0"/>
          <c:showVal val="0"/>
          <c:showCatName val="0"/>
          <c:showSerName val="0"/>
          <c:showPercent val="0"/>
          <c:showBubbleSize val="0"/>
        </c:dLbls>
        <c:marker val="1"/>
        <c:smooth val="0"/>
        <c:axId val="56781063"/>
        <c:axId val="25753987"/>
      </c:lineChart>
      <c:catAx>
        <c:axId val="56781063"/>
        <c:scaling>
          <c:orientation val="minMax"/>
        </c:scaling>
        <c:delete val="1"/>
        <c:axPos val="b"/>
        <c:numFmt formatCode="General" sourceLinked="0"/>
        <c:majorTickMark val="none"/>
        <c:minorTickMark val="none"/>
        <c:tickLblPos val="none"/>
        <c:crossAx val="25753987"/>
        <c:crosses val="autoZero"/>
        <c:auto val="0"/>
        <c:lblAlgn val="ctr"/>
        <c:lblOffset val="100"/>
        <c:noMultiLvlLbl val="1"/>
      </c:catAx>
      <c:valAx>
        <c:axId val="25753987"/>
        <c:scaling>
          <c:orientation val="minMax"/>
        </c:scaling>
        <c:delete val="0"/>
        <c:axPos val="l"/>
        <c:majorGridlines>
          <c:spPr>
            <a:ln w="6350" cap="flat" cmpd="sng">
              <a:solidFill>
                <a:srgbClr val="A6A6A6"/>
              </a:solidFill>
            </a:ln>
          </c:spPr>
        </c:majorGridlines>
        <c:numFmt formatCode="#,##0.0;&quot;△&quot;#,##0.0" sourceLinked="1"/>
        <c:majorTickMark val="none"/>
        <c:minorTickMark val="none"/>
        <c:tickLblPos val="nextTo"/>
        <c:spPr>
          <a:noFill/>
          <a:ln w="6350">
            <a:noFill/>
          </a:ln>
        </c:spPr>
        <c:crossAx val="56781063"/>
        <c:crosses val="autoZero"/>
        <c:crossBetween val="between"/>
      </c:valAx>
      <c:spPr>
        <a:noFill/>
        <a:ln w="6350" cap="flat" cmpd="sng">
          <a:solidFill>
            <a:srgbClr val="A6A6A6"/>
          </a:solidFill>
        </a:ln>
      </c:spPr>
    </c:plotArea>
    <c:plotVisOnly val="1"/>
    <c:dispBlanksAs val="span"/>
    <c:showDLblsOverMax val="0"/>
  </c:chart>
  <c:spPr>
    <a:noFill/>
    <a:ln w="9525"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100" b="1" u="none" baseline="0">
                <a:solidFill>
                  <a:srgbClr val="000000"/>
                </a:solidFill>
                <a:latin typeface="ＭＳ ゴシック"/>
                <a:ea typeface="ＭＳ ゴシック"/>
                <a:cs typeface="ＭＳ ゴシック"/>
              </a:rPr>
              <a:t>③１床当たり有形固定資産(円)</a:t>
            </a:r>
          </a:p>
        </c:rich>
      </c:tx>
      <c:layout>
        <c:manualLayout>
          <c:xMode val="edge"/>
          <c:yMode val="edge"/>
          <c:x val="0.32300000000000001"/>
          <c:y val="0"/>
        </c:manualLayout>
      </c:layout>
      <c:overlay val="0"/>
      <c:spPr>
        <a:noFill/>
      </c:spPr>
    </c:title>
    <c:autoTitleDeleted val="0"/>
    <c:plotArea>
      <c:layout>
        <c:manualLayout>
          <c:layoutTarget val="inner"/>
          <c:xMode val="edge"/>
          <c:yMode val="edge"/>
          <c:x val="0.13125000000000001"/>
          <c:y val="0.158"/>
          <c:w val="0.83450000000000002"/>
          <c:h val="0.56174999999999997"/>
        </c:manualLayout>
      </c:layout>
      <c:barChart>
        <c:barDir val="col"/>
        <c:grouping val="clustered"/>
        <c:varyColors val="0"/>
        <c:ser>
          <c:idx val="0"/>
          <c:order val="0"/>
          <c:tx>
            <c:v>当該値</c:v>
          </c:tx>
          <c:spPr>
            <a:solidFill>
              <a:srgbClr val="3366FF"/>
            </a:solidFill>
            <a:ln w="6350">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39519163</c:v>
                </c:pt>
                <c:pt idx="1">
                  <c:v>40032047</c:v>
                </c:pt>
                <c:pt idx="2">
                  <c:v>40297140</c:v>
                </c:pt>
                <c:pt idx="3">
                  <c:v>40562326</c:v>
                </c:pt>
                <c:pt idx="4">
                  <c:v>40664860</c:v>
                </c:pt>
              </c:numCache>
            </c:numRef>
          </c:val>
          <c:extLst>
            <c:ext xmlns:c16="http://schemas.microsoft.com/office/drawing/2014/chart" uri="{C3380CC4-5D6E-409C-BE32-E72D297353CC}">
              <c16:uniqueId val="{00000000-CB49-4504-8685-99970D5CA1C5}"/>
            </c:ext>
          </c:extLst>
        </c:ser>
        <c:dLbls>
          <c:showLegendKey val="0"/>
          <c:showVal val="0"/>
          <c:showCatName val="0"/>
          <c:showSerName val="0"/>
          <c:showPercent val="0"/>
          <c:showBubbleSize val="0"/>
        </c:dLbls>
        <c:gapWidth val="150"/>
        <c:axId val="35164608"/>
        <c:axId val="60927424"/>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データ!$ES$6:$EW$6</c:f>
              <c:numCache>
                <c:formatCode>#,##0;"△"#,##0</c:formatCode>
                <c:ptCount val="5"/>
                <c:pt idx="0">
                  <c:v>42228890</c:v>
                </c:pt>
                <c:pt idx="1">
                  <c:v>41785853</c:v>
                </c:pt>
                <c:pt idx="2">
                  <c:v>44571078</c:v>
                </c:pt>
                <c:pt idx="3">
                  <c:v>45346697</c:v>
                </c:pt>
                <c:pt idx="4">
                  <c:v>44774257</c:v>
                </c:pt>
              </c:numCache>
            </c:numRef>
          </c:val>
          <c:smooth val="0"/>
          <c:extLst>
            <c:ext xmlns:c16="http://schemas.microsoft.com/office/drawing/2014/chart" uri="{C3380CC4-5D6E-409C-BE32-E72D297353CC}">
              <c16:uniqueId val="{00000001-CB49-4504-8685-99970D5CA1C5}"/>
            </c:ext>
          </c:extLst>
        </c:ser>
        <c:dLbls>
          <c:showLegendKey val="0"/>
          <c:showVal val="0"/>
          <c:showCatName val="0"/>
          <c:showSerName val="0"/>
          <c:showPercent val="0"/>
          <c:showBubbleSize val="0"/>
        </c:dLbls>
        <c:marker val="1"/>
        <c:smooth val="0"/>
        <c:axId val="35164608"/>
        <c:axId val="60927424"/>
      </c:lineChart>
      <c:catAx>
        <c:axId val="35164608"/>
        <c:scaling>
          <c:orientation val="minMax"/>
        </c:scaling>
        <c:delete val="1"/>
        <c:axPos val="b"/>
        <c:numFmt formatCode="General" sourceLinked="0"/>
        <c:majorTickMark val="none"/>
        <c:minorTickMark val="none"/>
        <c:tickLblPos val="none"/>
        <c:crossAx val="60927424"/>
        <c:crosses val="autoZero"/>
        <c:auto val="0"/>
        <c:lblAlgn val="ctr"/>
        <c:lblOffset val="100"/>
        <c:noMultiLvlLbl val="1"/>
      </c:catAx>
      <c:valAx>
        <c:axId val="60927424"/>
        <c:scaling>
          <c:orientation val="minMax"/>
        </c:scaling>
        <c:delete val="0"/>
        <c:axPos val="l"/>
        <c:majorGridlines>
          <c:spPr>
            <a:ln w="6350" cap="flat" cmpd="sng">
              <a:solidFill>
                <a:srgbClr val="A6A6A6"/>
              </a:solidFill>
            </a:ln>
          </c:spPr>
        </c:majorGridlines>
        <c:numFmt formatCode="#,##0;&quot;△&quot;#,##0" sourceLinked="1"/>
        <c:majorTickMark val="none"/>
        <c:minorTickMark val="none"/>
        <c:tickLblPos val="nextTo"/>
        <c:spPr>
          <a:noFill/>
          <a:ln w="6350">
            <a:noFill/>
          </a:ln>
        </c:spPr>
        <c:crossAx val="35164608"/>
        <c:crosses val="autoZero"/>
        <c:crossBetween val="between"/>
      </c:valAx>
      <c:spPr>
        <a:noFill/>
        <a:ln w="6350" cap="flat" cmpd="sng">
          <a:solidFill>
            <a:srgbClr val="A6A6A6"/>
          </a:solidFill>
        </a:ln>
      </c:spPr>
    </c:plotArea>
    <c:plotVisOnly val="1"/>
    <c:dispBlanksAs val="span"/>
    <c:showDLblsOverMax val="0"/>
  </c:chart>
  <c:spPr>
    <a:noFill/>
    <a:ln w="9525"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100" b="1" u="none" baseline="0">
                <a:solidFill>
                  <a:srgbClr val="000000"/>
                </a:solidFill>
                <a:latin typeface="ＭＳ ゴシック"/>
                <a:ea typeface="ＭＳ ゴシック"/>
                <a:cs typeface="ＭＳ ゴシック"/>
              </a:rPr>
              <a:t>⑧材料費対医業収益比率(％)</a:t>
            </a:r>
          </a:p>
        </c:rich>
      </c:tx>
      <c:layout>
        <c:manualLayout>
          <c:xMode val="edge"/>
          <c:yMode val="edge"/>
          <c:x val="0.27250000000000002"/>
          <c:y val="0"/>
        </c:manualLayout>
      </c:layout>
      <c:overlay val="0"/>
      <c:spPr>
        <a:noFill/>
        <a:ln>
          <a:noFill/>
        </a:ln>
      </c:spPr>
    </c:title>
    <c:autoTitleDeleted val="0"/>
    <c:plotArea>
      <c:layout>
        <c:manualLayout>
          <c:layoutTarget val="inner"/>
          <c:xMode val="edge"/>
          <c:yMode val="edge"/>
          <c:x val="0.12575"/>
          <c:y val="0.158"/>
          <c:w val="0.85"/>
          <c:h val="0.56174999999999997"/>
        </c:manualLayout>
      </c:layout>
      <c:barChart>
        <c:barDir val="col"/>
        <c:grouping val="clustered"/>
        <c:varyColors val="0"/>
        <c:ser>
          <c:idx val="0"/>
          <c:order val="0"/>
          <c:tx>
            <c:v>当該値</c:v>
          </c:tx>
          <c:spPr>
            <a:solidFill>
              <a:srgbClr val="3366FF"/>
            </a:solidFill>
            <a:ln w="6350">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13.9</c:v>
                </c:pt>
                <c:pt idx="1">
                  <c:v>13.5</c:v>
                </c:pt>
                <c:pt idx="2">
                  <c:v>14.6</c:v>
                </c:pt>
                <c:pt idx="3">
                  <c:v>12.2</c:v>
                </c:pt>
                <c:pt idx="4">
                  <c:v>12.3</c:v>
                </c:pt>
              </c:numCache>
            </c:numRef>
          </c:val>
          <c:extLst>
            <c:ext xmlns:c16="http://schemas.microsoft.com/office/drawing/2014/chart" uri="{C3380CC4-5D6E-409C-BE32-E72D297353CC}">
              <c16:uniqueId val="{00000000-D93E-4838-A456-679B614B18BE}"/>
            </c:ext>
          </c:extLst>
        </c:ser>
        <c:dLbls>
          <c:showLegendKey val="0"/>
          <c:showVal val="0"/>
          <c:showCatName val="0"/>
          <c:showSerName val="0"/>
          <c:showPercent val="0"/>
          <c:showBubbleSize val="0"/>
        </c:dLbls>
        <c:gapWidth val="150"/>
        <c:axId val="29133257"/>
        <c:axId val="25503326"/>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データ!$DL$6:$DP$6</c:f>
              <c:numCache>
                <c:formatCode>#,##0.0;"△"#,##0.0</c:formatCode>
                <c:ptCount val="5"/>
                <c:pt idx="0">
                  <c:v>19.3</c:v>
                </c:pt>
                <c:pt idx="1">
                  <c:v>17.600000000000001</c:v>
                </c:pt>
                <c:pt idx="2">
                  <c:v>17.399999999999999</c:v>
                </c:pt>
                <c:pt idx="3">
                  <c:v>16</c:v>
                </c:pt>
                <c:pt idx="4">
                  <c:v>16</c:v>
                </c:pt>
              </c:numCache>
            </c:numRef>
          </c:val>
          <c:smooth val="0"/>
          <c:extLst>
            <c:ext xmlns:c16="http://schemas.microsoft.com/office/drawing/2014/chart" uri="{C3380CC4-5D6E-409C-BE32-E72D297353CC}">
              <c16:uniqueId val="{00000001-D93E-4838-A456-679B614B18BE}"/>
            </c:ext>
          </c:extLst>
        </c:ser>
        <c:dLbls>
          <c:showLegendKey val="0"/>
          <c:showVal val="0"/>
          <c:showCatName val="0"/>
          <c:showSerName val="0"/>
          <c:showPercent val="0"/>
          <c:showBubbleSize val="0"/>
        </c:dLbls>
        <c:marker val="1"/>
        <c:smooth val="0"/>
        <c:axId val="29133257"/>
        <c:axId val="25503326"/>
      </c:lineChart>
      <c:catAx>
        <c:axId val="29133257"/>
        <c:scaling>
          <c:orientation val="minMax"/>
        </c:scaling>
        <c:delete val="1"/>
        <c:axPos val="b"/>
        <c:numFmt formatCode="General" sourceLinked="0"/>
        <c:majorTickMark val="none"/>
        <c:minorTickMark val="none"/>
        <c:tickLblPos val="none"/>
        <c:crossAx val="25503326"/>
        <c:crosses val="autoZero"/>
        <c:auto val="0"/>
        <c:lblAlgn val="ctr"/>
        <c:lblOffset val="100"/>
        <c:noMultiLvlLbl val="1"/>
      </c:catAx>
      <c:valAx>
        <c:axId val="25503326"/>
        <c:scaling>
          <c:orientation val="minMax"/>
        </c:scaling>
        <c:delete val="0"/>
        <c:axPos val="l"/>
        <c:majorGridlines>
          <c:spPr>
            <a:ln w="6350" cap="flat" cmpd="sng">
              <a:solidFill>
                <a:srgbClr val="A6A6A6"/>
              </a:solidFill>
            </a:ln>
          </c:spPr>
        </c:majorGridlines>
        <c:numFmt formatCode="#,##0.0;&quot;△&quot;#,##0.0" sourceLinked="1"/>
        <c:majorTickMark val="none"/>
        <c:minorTickMark val="none"/>
        <c:tickLblPos val="nextTo"/>
        <c:spPr>
          <a:noFill/>
          <a:ln w="6350">
            <a:noFill/>
          </a:ln>
        </c:spPr>
        <c:crossAx val="29133257"/>
        <c:crosses val="autoZero"/>
        <c:crossBetween val="between"/>
      </c:valAx>
      <c:spPr>
        <a:noFill/>
        <a:ln w="6350" cap="flat" cmpd="sng">
          <a:solidFill>
            <a:srgbClr val="A6A6A6"/>
          </a:solidFill>
        </a:ln>
      </c:spPr>
    </c:plotArea>
    <c:plotVisOnly val="1"/>
    <c:dispBlanksAs val="span"/>
    <c:showDLblsOverMax val="0"/>
  </c:chart>
  <c:spPr>
    <a:noFill/>
    <a:ln w="9525"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100" b="1" u="none" baseline="0">
                <a:solidFill>
                  <a:srgbClr val="000000"/>
                </a:solidFill>
                <a:latin typeface="ＭＳ ゴシック"/>
                <a:ea typeface="ＭＳ ゴシック"/>
                <a:cs typeface="ＭＳ ゴシック"/>
              </a:rPr>
              <a:t>⑦職員給与費対医業収益比率(％)</a:t>
            </a:r>
          </a:p>
        </c:rich>
      </c:tx>
      <c:layout>
        <c:manualLayout>
          <c:xMode val="edge"/>
          <c:yMode val="edge"/>
          <c:x val="0.24324999999999999"/>
          <c:y val="0"/>
        </c:manualLayout>
      </c:layout>
      <c:overlay val="0"/>
      <c:spPr>
        <a:noFill/>
        <a:ln>
          <a:noFill/>
        </a:ln>
      </c:spPr>
    </c:title>
    <c:autoTitleDeleted val="0"/>
    <c:plotArea>
      <c:layout>
        <c:manualLayout>
          <c:layoutTarget val="inner"/>
          <c:xMode val="edge"/>
          <c:yMode val="edge"/>
          <c:x val="0.1225"/>
          <c:y val="0.158"/>
          <c:w val="0.85275000000000001"/>
          <c:h val="0.56174999999999997"/>
        </c:manualLayout>
      </c:layout>
      <c:barChart>
        <c:barDir val="col"/>
        <c:grouping val="clustered"/>
        <c:varyColors val="0"/>
        <c:ser>
          <c:idx val="0"/>
          <c:order val="0"/>
          <c:tx>
            <c:v>当該値</c:v>
          </c:tx>
          <c:spPr>
            <a:solidFill>
              <a:srgbClr val="3366FF"/>
            </a:solidFill>
            <a:ln w="6350">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88.1</c:v>
                </c:pt>
                <c:pt idx="1">
                  <c:v>79.5</c:v>
                </c:pt>
                <c:pt idx="2">
                  <c:v>75.2</c:v>
                </c:pt>
                <c:pt idx="3">
                  <c:v>82</c:v>
                </c:pt>
                <c:pt idx="4">
                  <c:v>88.9</c:v>
                </c:pt>
              </c:numCache>
            </c:numRef>
          </c:val>
          <c:extLst>
            <c:ext xmlns:c16="http://schemas.microsoft.com/office/drawing/2014/chart" uri="{C3380CC4-5D6E-409C-BE32-E72D297353CC}">
              <c16:uniqueId val="{00000000-0A92-452E-95AB-0BF91C57925F}"/>
            </c:ext>
          </c:extLst>
        </c:ser>
        <c:dLbls>
          <c:showLegendKey val="0"/>
          <c:showVal val="0"/>
          <c:showCatName val="0"/>
          <c:showSerName val="0"/>
          <c:showPercent val="0"/>
          <c:showBubbleSize val="0"/>
        </c:dLbls>
        <c:gapWidth val="150"/>
        <c:axId val="30903363"/>
        <c:axId val="55595133"/>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データ!$DA$6:$DE$6</c:f>
              <c:numCache>
                <c:formatCode>#,##0.0;"△"#,##0.0</c:formatCode>
                <c:ptCount val="5"/>
                <c:pt idx="0">
                  <c:v>75.2</c:v>
                </c:pt>
                <c:pt idx="1">
                  <c:v>79.5</c:v>
                </c:pt>
                <c:pt idx="2">
                  <c:v>81.099999999999994</c:v>
                </c:pt>
                <c:pt idx="3">
                  <c:v>81.599999999999994</c:v>
                </c:pt>
                <c:pt idx="4">
                  <c:v>80.099999999999994</c:v>
                </c:pt>
              </c:numCache>
            </c:numRef>
          </c:val>
          <c:smooth val="0"/>
          <c:extLst>
            <c:ext xmlns:c16="http://schemas.microsoft.com/office/drawing/2014/chart" uri="{C3380CC4-5D6E-409C-BE32-E72D297353CC}">
              <c16:uniqueId val="{00000001-0A92-452E-95AB-0BF91C57925F}"/>
            </c:ext>
          </c:extLst>
        </c:ser>
        <c:dLbls>
          <c:showLegendKey val="0"/>
          <c:showVal val="0"/>
          <c:showCatName val="0"/>
          <c:showSerName val="0"/>
          <c:showPercent val="0"/>
          <c:showBubbleSize val="0"/>
        </c:dLbls>
        <c:marker val="1"/>
        <c:smooth val="0"/>
        <c:axId val="30903363"/>
        <c:axId val="55595133"/>
      </c:lineChart>
      <c:catAx>
        <c:axId val="30903363"/>
        <c:scaling>
          <c:orientation val="minMax"/>
        </c:scaling>
        <c:delete val="1"/>
        <c:axPos val="b"/>
        <c:numFmt formatCode="General" sourceLinked="0"/>
        <c:majorTickMark val="none"/>
        <c:minorTickMark val="none"/>
        <c:tickLblPos val="none"/>
        <c:crossAx val="55595133"/>
        <c:crosses val="autoZero"/>
        <c:auto val="0"/>
        <c:lblAlgn val="ctr"/>
        <c:lblOffset val="100"/>
        <c:noMultiLvlLbl val="1"/>
      </c:catAx>
      <c:valAx>
        <c:axId val="55595133"/>
        <c:scaling>
          <c:orientation val="minMax"/>
        </c:scaling>
        <c:delete val="0"/>
        <c:axPos val="l"/>
        <c:majorGridlines>
          <c:spPr>
            <a:ln w="6350" cap="flat" cmpd="sng">
              <a:solidFill>
                <a:srgbClr val="A6A6A6"/>
              </a:solidFill>
            </a:ln>
          </c:spPr>
        </c:majorGridlines>
        <c:numFmt formatCode="#,##0.0;&quot;△&quot;#,##0.0" sourceLinked="1"/>
        <c:majorTickMark val="none"/>
        <c:minorTickMark val="none"/>
        <c:tickLblPos val="nextTo"/>
        <c:spPr>
          <a:noFill/>
          <a:ln w="6350">
            <a:noFill/>
          </a:ln>
        </c:spPr>
        <c:crossAx val="30903363"/>
        <c:crosses val="autoZero"/>
        <c:crossBetween val="between"/>
      </c:valAx>
      <c:spPr>
        <a:noFill/>
        <a:ln w="6350" cap="flat" cmpd="sng">
          <a:solidFill>
            <a:srgbClr val="A6A6A6"/>
          </a:solidFill>
        </a:ln>
      </c:spPr>
    </c:plotArea>
    <c:plotVisOnly val="1"/>
    <c:dispBlanksAs val="span"/>
    <c:showDLblsOverMax val="0"/>
  </c:chart>
  <c:spPr>
    <a:noFill/>
    <a:ln w="9525"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0.99975</cdr:x>
      <cdr:y>0.14475</cdr:y>
    </cdr:to>
    <cdr:sp macro="" textlink="法適用_病院事業!$H$90">
      <cdr:nvSpPr>
        <cdr:cNvPr id="2" name="テキスト ボックス 17"/>
        <cdr:cNvSpPr txBox="1"/>
      </cdr:nvSpPr>
      <cdr:spPr>
        <a:xfrm xmlns:a="http://schemas.openxmlformats.org/drawingml/2006/main">
          <a:off x="5991225" y="171450"/>
          <a:ext cx="1390650"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b">
          <a:noAutofit/>
        </a:bodyPr>
        <a:lstStyle xmlns:a="http://schemas.openxmlformats.org/drawingml/2006/main"/>
        <a:p xmlns:a="http://schemas.openxmlformats.org/drawingml/2006/main">
          <a:pPr algn="r"/>
          <a:fld id="{503EF9F2-47C4-42AD-9BB5-E78C587F9D24}"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【54.6】</a:t>
          </a:fld>
          <a:endParaRPr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0.99975</cdr:x>
      <cdr:y>0.15275</cdr:y>
    </cdr:to>
    <cdr:sp macro="" textlink="法適用_病院事業!$G$90">
      <cdr:nvSpPr>
        <cdr:cNvPr id="2" name="テキスト ボックス 17"/>
        <cdr:cNvSpPr txBox="1"/>
      </cdr:nvSpPr>
      <cdr:spPr>
        <a:xfrm xmlns:a="http://schemas.openxmlformats.org/drawingml/2006/main">
          <a:off x="3390900" y="200025"/>
          <a:ext cx="781050"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b">
          <a:noAutofit/>
        </a:bodyPr>
        <a:lstStyle xmlns:a="http://schemas.openxmlformats.org/drawingml/2006/main"/>
        <a:p xmlns:a="http://schemas.openxmlformats.org/drawingml/2006/main">
          <a:pPr algn="r"/>
          <a:fld id="{8ABDFB48-6B3E-4A1C-B7D6-4382A7BA10CD}"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【15,586】</a:t>
          </a:fld>
          <a:endParaRPr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0.99975</cdr:x>
      <cdr:y>0.15475</cdr:y>
    </cdr:to>
    <cdr:sp macro="" textlink="法適用_病院事業!$F$90">
      <cdr:nvSpPr>
        <cdr:cNvPr id="2" name="テキスト ボックス 17"/>
        <cdr:cNvSpPr txBox="1"/>
      </cdr:nvSpPr>
      <cdr:spPr>
        <a:xfrm xmlns:a="http://schemas.openxmlformats.org/drawingml/2006/main">
          <a:off x="3390900" y="200025"/>
          <a:ext cx="781050"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b">
          <a:noAutofit/>
        </a:bodyPr>
        <a:lstStyle xmlns:a="http://schemas.openxmlformats.org/drawingml/2006/main"/>
        <a:p xmlns:a="http://schemas.openxmlformats.org/drawingml/2006/main">
          <a:pPr algn="r"/>
          <a:fld id="{297ECE21-35FE-40A4-8A1B-285939B4CE75}"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【53,621】</a:t>
          </a:fld>
          <a:endParaRPr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0.99975</cdr:x>
      <cdr:y>0.14875</cdr:y>
    </cdr:to>
    <cdr:sp macro="" textlink="法適用_病院事業!$E$90">
      <cdr:nvSpPr>
        <cdr:cNvPr id="2" name="テキスト ボックス 17"/>
        <cdr:cNvSpPr txBox="1"/>
      </cdr:nvSpPr>
      <cdr:spPr>
        <a:xfrm xmlns:a="http://schemas.openxmlformats.org/drawingml/2006/main">
          <a:off x="14277975" y="180975"/>
          <a:ext cx="3305175"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b">
          <a:noAutofit/>
        </a:bodyPr>
        <a:lstStyle xmlns:a="http://schemas.openxmlformats.org/drawingml/2006/main"/>
        <a:p xmlns:a="http://schemas.openxmlformats.org/drawingml/2006/main">
          <a:pPr algn="r"/>
          <a:fld id="{EAF39E44-61E7-497B-89DF-76F0573D3DA5}"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【74.7】</a:t>
          </a:fld>
          <a:endParaRPr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0.99975</cdr:x>
      <cdr:y>0.14475</cdr:y>
    </cdr:to>
    <cdr:sp macro="" textlink="法適用_病院事業!$D$90">
      <cdr:nvSpPr>
        <cdr:cNvPr id="2" name="テキスト ボックス 17"/>
        <cdr:cNvSpPr txBox="1"/>
      </cdr:nvSpPr>
      <cdr:spPr>
        <a:xfrm xmlns:a="http://schemas.openxmlformats.org/drawingml/2006/main">
          <a:off x="5991225" y="171450"/>
          <a:ext cx="1390650"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b">
          <a:noAutofit/>
        </a:bodyPr>
        <a:lstStyle xmlns:a="http://schemas.openxmlformats.org/drawingml/2006/main"/>
        <a:p xmlns:a="http://schemas.openxmlformats.org/drawingml/2006/main">
          <a:pPr algn="r"/>
          <a:fld id="{2CE1205A-A68C-4591-80B9-070B832F663C}"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【59.6】</a:t>
          </a:fld>
          <a:endParaRPr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0.99975</cdr:x>
      <cdr:y>0.15275</cdr:y>
    </cdr:to>
    <cdr:sp macro="" textlink="法適用_病院事業!$C$90">
      <cdr:nvSpPr>
        <cdr:cNvPr id="2" name="テキスト ボックス 17"/>
        <cdr:cNvSpPr txBox="1"/>
      </cdr:nvSpPr>
      <cdr:spPr>
        <a:xfrm xmlns:a="http://schemas.openxmlformats.org/drawingml/2006/main">
          <a:off x="3390900" y="190500"/>
          <a:ext cx="781050"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b">
          <a:noAutofit/>
        </a:bodyPr>
        <a:lstStyle xmlns:a="http://schemas.openxmlformats.org/drawingml/2006/main"/>
        <a:p xmlns:a="http://schemas.openxmlformats.org/drawingml/2006/main">
          <a:pPr algn="r"/>
          <a:fld id="{B5DCDB66-74B7-4663-B73F-2F444AF1A1F5}"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【89.5】</a:t>
          </a:fld>
          <a:endParaRPr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0.99975</cdr:x>
      <cdr:y>0.15475</cdr:y>
    </cdr:to>
    <cdr:sp macro="" textlink="法適用_病院事業!$B$90">
      <cdr:nvSpPr>
        <cdr:cNvPr id="2" name="テキスト ボックス 17"/>
        <cdr:cNvSpPr txBox="1"/>
      </cdr:nvSpPr>
      <cdr:spPr>
        <a:xfrm xmlns:a="http://schemas.openxmlformats.org/drawingml/2006/main">
          <a:off x="3390900" y="200025"/>
          <a:ext cx="781050"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b">
          <a:noAutofit/>
        </a:bodyPr>
        <a:lstStyle xmlns:a="http://schemas.openxmlformats.org/drawingml/2006/main"/>
        <a:p xmlns:a="http://schemas.openxmlformats.org/drawingml/2006/main">
          <a:pPr algn="r"/>
          <a:fld id="{6FD7001B-AEE3-4339-9625-170A14744F39}"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【98.2】</a:t>
          </a:fld>
          <a:endParaRPr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0.99975</cdr:x>
      <cdr:y>0.14475</cdr:y>
    </cdr:to>
    <cdr:sp macro="" textlink="法適用_病院事業!$J$90">
      <cdr:nvSpPr>
        <cdr:cNvPr id="2" name="テキスト ボックス 17"/>
        <cdr:cNvSpPr txBox="1"/>
      </cdr:nvSpPr>
      <cdr:spPr>
        <a:xfrm xmlns:a="http://schemas.openxmlformats.org/drawingml/2006/main">
          <a:off x="4400550" y="171450"/>
          <a:ext cx="1019175"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b">
          <a:noAutofit/>
        </a:bodyPr>
        <a:lstStyle xmlns:a="http://schemas.openxmlformats.org/drawingml/2006/main"/>
        <a:p xmlns:a="http://schemas.openxmlformats.org/drawingml/2006/main">
          <a:pPr algn="r"/>
          <a:fld id="{CCE2F86A-D7CA-4403-B846-A2EB620183D6}"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【53.5】</a:t>
          </a:fld>
          <a:endParaRPr lang="ja-JP" altLang="en-US" sz="900">
            <a:solidFill>
              <a:srgbClr val="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0.06125</cdr:y>
    </cdr:from>
    <cdr:to>
      <cdr:x>0.99975</cdr:x>
      <cdr:y>0.14475</cdr:y>
    </cdr:to>
    <cdr:sp macro="" textlink="法適用_病院事業!$K$90">
      <cdr:nvSpPr>
        <cdr:cNvPr id="2" name="テキスト ボックス 17"/>
        <cdr:cNvSpPr txBox="1"/>
      </cdr:nvSpPr>
      <cdr:spPr>
        <a:xfrm xmlns:a="http://schemas.openxmlformats.org/drawingml/2006/main">
          <a:off x="4410075" y="171450"/>
          <a:ext cx="1019175"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b">
          <a:noAutofit/>
        </a:bodyPr>
        <a:lstStyle xmlns:a="http://schemas.openxmlformats.org/drawingml/2006/main"/>
        <a:p xmlns:a="http://schemas.openxmlformats.org/drawingml/2006/main">
          <a:pPr algn="r"/>
          <a:fld id="{4886D729-9D42-4828-9A40-2E402815C95A}"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【70.0】</a:t>
          </a:fld>
          <a:endParaRPr lang="ja-JP" altLang="en-US" sz="900">
            <a:solidFill>
              <a:srgbClr val="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0.99975</cdr:x>
      <cdr:y>0.14475</cdr:y>
    </cdr:to>
    <cdr:sp macro="" textlink="法適用_病院事業!$L$90">
      <cdr:nvSpPr>
        <cdr:cNvPr id="2" name="テキスト ボックス 17"/>
        <cdr:cNvSpPr txBox="1"/>
      </cdr:nvSpPr>
      <cdr:spPr>
        <a:xfrm xmlns:a="http://schemas.openxmlformats.org/drawingml/2006/main">
          <a:off x="18392775" y="171450"/>
          <a:ext cx="4257675"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b">
          <a:noAutofit/>
        </a:bodyPr>
        <a:lstStyle xmlns:a="http://schemas.openxmlformats.org/drawingml/2006/main"/>
        <a:p xmlns:a="http://schemas.openxmlformats.org/drawingml/2006/main">
          <a:pPr algn="r"/>
          <a:fld id="{9C9C8A60-4C1A-4ED2-95A8-8FCFED60E0A9}"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【48,132,898】</a:t>
          </a:fld>
          <a:endParaRPr lang="ja-JP" altLang="en-US" sz="900">
            <a:solidFill>
              <a:srgbClr val="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0.99975</cdr:x>
      <cdr:y>0.14875</cdr:y>
    </cdr:to>
    <cdr:sp macro="" textlink="法適用_病院事業!$I$90">
      <cdr:nvSpPr>
        <cdr:cNvPr id="2" name="テキスト ボックス 17"/>
        <cdr:cNvSpPr txBox="1"/>
      </cdr:nvSpPr>
      <cdr:spPr>
        <a:xfrm xmlns:a="http://schemas.openxmlformats.org/drawingml/2006/main">
          <a:off x="14277975" y="180975"/>
          <a:ext cx="3305175"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b">
          <a:noAutofit/>
        </a:bodyPr>
        <a:lstStyle xmlns:a="http://schemas.openxmlformats.org/drawingml/2006/main"/>
        <a:p xmlns:a="http://schemas.openxmlformats.org/drawingml/2006/main">
          <a:pPr algn="r"/>
          <a:fld id="{BCA6D7C0-3A8B-463E-B2AB-66626EA714E5}"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【25.0】</a:t>
          </a:fld>
          <a:endParaRPr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R1" zoomScale="80" zoomScaleNormal="80" zoomScaleSheetLayoutView="70" workbookViewId="0">
      <selection activeCell="NJ39" sqref="NJ39:NX51"/>
    </sheetView>
  </sheetViews>
  <sheetFormatPr defaultColWidth="2.6328125" defaultRowHeight="13.5" customHeight="1" x14ac:dyDescent="0.2"/>
  <cols>
    <col min="1" max="1" width="2" customWidth="1"/>
    <col min="2" max="2" width="0.90625" customWidth="1"/>
    <col min="3" max="372" width="0.6328125" customWidth="1"/>
    <col min="373" max="373" width="2.1796875" customWidth="1"/>
    <col min="374" max="387" width="3" customWidth="1"/>
    <col min="388" max="388" width="11.90625" customWidth="1"/>
    <col min="393" max="393" width="2.63281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79" t="s">
        <v>
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80" t="str">
        <f>
データ!H6</f>
        <v>
東京都奥多摩町　奥多摩病院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81" t="s">
        <v>
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
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
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
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
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
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
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
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
9</v>
      </c>
      <c r="NK7" s="7"/>
      <c r="NL7" s="7"/>
      <c r="NM7" s="7"/>
      <c r="NN7" s="7"/>
      <c r="NO7" s="7"/>
      <c r="NP7" s="7"/>
      <c r="NQ7" s="7"/>
      <c r="NR7" s="7"/>
      <c r="NS7" s="7"/>
      <c r="NT7" s="7"/>
      <c r="NU7" s="7"/>
      <c r="NV7" s="7"/>
      <c r="NW7" s="8"/>
      <c r="NX7" s="3"/>
    </row>
    <row r="8" spans="1:388" ht="18.75" customHeight="1" x14ac:dyDescent="0.2">
      <c r="A8" s="2"/>
      <c r="B8" s="89" t="str">
        <f>
データ!K6</f>
        <v>
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
データ!L6</f>
        <v>
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
データ!M6</f>
        <v>
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
データ!N6</f>
        <v>
50床未満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
データ!O7</f>
        <v>
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
データ!Y6</f>
        <v>
43</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
データ!Z6</f>
        <v>
-</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
データ!AA6</f>
        <v>
-</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
10</v>
      </c>
      <c r="NK8" s="88"/>
      <c r="NL8" s="9" t="s">
        <v>
11</v>
      </c>
      <c r="NM8" s="10"/>
      <c r="NN8" s="10"/>
      <c r="NO8" s="10"/>
      <c r="NP8" s="10"/>
      <c r="NQ8" s="10"/>
      <c r="NR8" s="10"/>
      <c r="NS8" s="10"/>
      <c r="NT8" s="10"/>
      <c r="NU8" s="10"/>
      <c r="NV8" s="10"/>
      <c r="NW8" s="11"/>
      <c r="NX8" s="3"/>
    </row>
    <row r="9" spans="1:388" ht="18.75" customHeight="1" x14ac:dyDescent="0.2">
      <c r="A9" s="2"/>
      <c r="B9" s="81" t="s">
        <v>
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
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
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
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
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
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
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
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
20</v>
      </c>
      <c r="NK9" s="95"/>
      <c r="NL9" s="12" t="s">
        <v>
21</v>
      </c>
      <c r="NM9" s="13"/>
      <c r="NN9" s="13"/>
      <c r="NO9" s="13"/>
      <c r="NP9" s="13"/>
      <c r="NQ9" s="13"/>
      <c r="NR9" s="13"/>
      <c r="NS9" s="13"/>
      <c r="NT9" s="13"/>
      <c r="NU9" s="14"/>
      <c r="NV9" s="14"/>
      <c r="NW9" s="15"/>
      <c r="NX9" s="3"/>
    </row>
    <row r="10" spans="1:388" ht="18.75" customHeight="1" x14ac:dyDescent="0.2">
      <c r="A10" s="2"/>
      <c r="B10" s="89" t="str">
        <f>
データ!P6</f>
        <v>
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
データ!Q6</f>
        <v>
3</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
データ!R6</f>
        <v>
-</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
データ!S6</f>
        <v>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
データ!T6</f>
        <v>
救</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
データ!AB6</f>
        <v>
-</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
データ!AC6</f>
        <v>
-</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
データ!AD6</f>
        <v>
43</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
22</v>
      </c>
      <c r="NK10" s="93"/>
      <c r="NL10" s="16" t="s">
        <v>
23</v>
      </c>
      <c r="NM10" s="17"/>
      <c r="NN10" s="17"/>
      <c r="NO10" s="17"/>
      <c r="NP10" s="17"/>
      <c r="NQ10" s="17"/>
      <c r="NR10" s="17"/>
      <c r="NS10" s="17"/>
      <c r="NT10" s="17"/>
      <c r="NU10" s="17"/>
      <c r="NV10" s="17"/>
      <c r="NW10" s="18"/>
      <c r="NX10" s="3"/>
    </row>
    <row r="11" spans="1:388" ht="18.75" customHeight="1" x14ac:dyDescent="0.2">
      <c r="A11" s="2"/>
      <c r="B11" s="81" t="s">
        <v>
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
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
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
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
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
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
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2">
      <c r="A12" s="2"/>
      <c r="B12" s="84">
        <f>
データ!U6</f>
        <v>
5038</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
データ!V6</f>
        <v>
2627</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
データ!W6</f>
        <v>
第１種該当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
データ!X6</f>
        <v>
１３：１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
データ!AE6</f>
        <v>
43</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
データ!AF6</f>
        <v>
-</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
データ!AG6</f>
        <v>
43</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5">
      <c r="A13" s="2"/>
      <c r="B13" s="104" t="s">
        <v>
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2">
      <c r="A14" s="2"/>
      <c r="B14" s="104" t="s">
        <v>
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
33</v>
      </c>
      <c r="NK14" s="105"/>
      <c r="NL14" s="105"/>
      <c r="NM14" s="105"/>
      <c r="NN14" s="105"/>
      <c r="NO14" s="105"/>
      <c r="NP14" s="105"/>
      <c r="NQ14" s="105"/>
      <c r="NR14" s="105"/>
      <c r="NS14" s="105"/>
      <c r="NT14" s="105"/>
      <c r="NU14" s="105"/>
      <c r="NV14" s="105"/>
      <c r="NW14" s="105"/>
      <c r="NX14" s="105"/>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2">
      <c r="A16" s="21"/>
      <c r="B16" s="6"/>
      <c r="C16" s="7"/>
      <c r="D16" s="7"/>
      <c r="E16" s="7"/>
      <c r="F16" s="106" t="s">
        <v>
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
35</v>
      </c>
      <c r="NK16" s="109"/>
      <c r="NL16" s="109"/>
      <c r="NM16" s="109"/>
      <c r="NN16" s="110"/>
      <c r="NO16" s="108" t="s">
        <v>
36</v>
      </c>
      <c r="NP16" s="109"/>
      <c r="NQ16" s="109"/>
      <c r="NR16" s="109"/>
      <c r="NS16" s="110"/>
      <c r="NT16" s="108" t="s">
        <v>
37</v>
      </c>
      <c r="NU16" s="109"/>
      <c r="NV16" s="109"/>
      <c r="NW16" s="109"/>
      <c r="NX16" s="110"/>
    </row>
    <row r="17" spans="1:393" ht="13.5" customHeight="1" x14ac:dyDescent="0.2">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
38</v>
      </c>
      <c r="NK18" s="97"/>
      <c r="NL18" s="97"/>
      <c r="NM18" s="100" t="s">
        <v>
39</v>
      </c>
      <c r="NN18" s="101"/>
      <c r="NO18" s="96" t="s">
        <v>
38</v>
      </c>
      <c r="NP18" s="97"/>
      <c r="NQ18" s="97"/>
      <c r="NR18" s="100" t="s">
        <v>
39</v>
      </c>
      <c r="NS18" s="101"/>
      <c r="NT18" s="96" t="s">
        <v>
38</v>
      </c>
      <c r="NU18" s="97"/>
      <c r="NV18" s="97"/>
      <c r="NW18" s="100" t="s">
        <v>
39</v>
      </c>
      <c r="NX18" s="101"/>
      <c r="OC18" s="2" t="s">
        <v>
38</v>
      </c>
    </row>
    <row r="19" spans="1:393"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
40</v>
      </c>
    </row>
    <row r="20" spans="1:393"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
41</v>
      </c>
      <c r="NK20" s="114"/>
      <c r="NL20" s="114"/>
      <c r="NM20" s="114"/>
      <c r="NN20" s="114"/>
      <c r="NO20" s="114"/>
      <c r="NP20" s="114"/>
      <c r="NQ20" s="114"/>
      <c r="NR20" s="114"/>
      <c r="NS20" s="114"/>
      <c r="NT20" s="114"/>
      <c r="NU20" s="114"/>
      <c r="NV20" s="114"/>
      <c r="NW20" s="114"/>
      <c r="NX20" s="114"/>
      <c r="OC20" s="28" t="s">
        <v>
42</v>
      </c>
    </row>
    <row r="21" spans="1:393"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
43</v>
      </c>
    </row>
    <row r="22" spans="1:393"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
149</v>
      </c>
      <c r="NK22" s="117"/>
      <c r="NL22" s="117"/>
      <c r="NM22" s="117"/>
      <c r="NN22" s="117"/>
      <c r="NO22" s="117"/>
      <c r="NP22" s="117"/>
      <c r="NQ22" s="117"/>
      <c r="NR22" s="117"/>
      <c r="NS22" s="117"/>
      <c r="NT22" s="117"/>
      <c r="NU22" s="117"/>
      <c r="NV22" s="117"/>
      <c r="NW22" s="117"/>
      <c r="NX22" s="118"/>
      <c r="OC22" s="28" t="s">
        <v>
44</v>
      </c>
    </row>
    <row r="23" spans="1:393"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
45</v>
      </c>
    </row>
    <row r="24" spans="1:393"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
46</v>
      </c>
    </row>
    <row r="25" spans="1:393"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
47</v>
      </c>
    </row>
    <row r="26" spans="1:393"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
48</v>
      </c>
    </row>
    <row r="27" spans="1:393"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
49</v>
      </c>
    </row>
    <row r="28" spans="1:393"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
50</v>
      </c>
    </row>
    <row r="29" spans="1:393"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
51</v>
      </c>
    </row>
    <row r="30" spans="1:393"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
52</v>
      </c>
    </row>
    <row r="31" spans="1:393"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
53</v>
      </c>
    </row>
    <row r="32" spans="1:393" ht="13.5" customHeight="1" x14ac:dyDescent="0.2">
      <c r="A32" s="2"/>
      <c r="B32" s="25"/>
      <c r="D32" s="5"/>
      <c r="E32" s="5"/>
      <c r="F32" s="5"/>
      <c r="G32" s="29"/>
      <c r="H32" s="29"/>
      <c r="I32" s="29"/>
      <c r="J32" s="29"/>
      <c r="K32" s="29"/>
      <c r="L32" s="29"/>
      <c r="M32" s="29"/>
      <c r="N32" s="29"/>
      <c r="O32" s="29"/>
      <c r="P32" s="125" t="str">
        <f>
データ!$B$11</f>
        <v>
H27</v>
      </c>
      <c r="Q32" s="126"/>
      <c r="R32" s="126"/>
      <c r="S32" s="126"/>
      <c r="T32" s="126"/>
      <c r="U32" s="126"/>
      <c r="V32" s="126"/>
      <c r="W32" s="126"/>
      <c r="X32" s="126"/>
      <c r="Y32" s="126"/>
      <c r="Z32" s="126"/>
      <c r="AA32" s="126"/>
      <c r="AB32" s="126"/>
      <c r="AC32" s="126"/>
      <c r="AD32" s="127"/>
      <c r="AE32" s="125" t="str">
        <f>
データ!$C$11</f>
        <v>
H28</v>
      </c>
      <c r="AF32" s="126"/>
      <c r="AG32" s="126"/>
      <c r="AH32" s="126"/>
      <c r="AI32" s="126"/>
      <c r="AJ32" s="126"/>
      <c r="AK32" s="126"/>
      <c r="AL32" s="126"/>
      <c r="AM32" s="126"/>
      <c r="AN32" s="126"/>
      <c r="AO32" s="126"/>
      <c r="AP32" s="126"/>
      <c r="AQ32" s="126"/>
      <c r="AR32" s="126"/>
      <c r="AS32" s="127"/>
      <c r="AT32" s="125" t="str">
        <f>
データ!$D$11</f>
        <v>
H29</v>
      </c>
      <c r="AU32" s="126"/>
      <c r="AV32" s="126"/>
      <c r="AW32" s="126"/>
      <c r="AX32" s="126"/>
      <c r="AY32" s="126"/>
      <c r="AZ32" s="126"/>
      <c r="BA32" s="126"/>
      <c r="BB32" s="126"/>
      <c r="BC32" s="126"/>
      <c r="BD32" s="126"/>
      <c r="BE32" s="126"/>
      <c r="BF32" s="126"/>
      <c r="BG32" s="126"/>
      <c r="BH32" s="127"/>
      <c r="BI32" s="125" t="str">
        <f>
データ!$E$11</f>
        <v>
H30</v>
      </c>
      <c r="BJ32" s="126"/>
      <c r="BK32" s="126"/>
      <c r="BL32" s="126"/>
      <c r="BM32" s="126"/>
      <c r="BN32" s="126"/>
      <c r="BO32" s="126"/>
      <c r="BP32" s="126"/>
      <c r="BQ32" s="126"/>
      <c r="BR32" s="126"/>
      <c r="BS32" s="126"/>
      <c r="BT32" s="126"/>
      <c r="BU32" s="126"/>
      <c r="BV32" s="126"/>
      <c r="BW32" s="127"/>
      <c r="BX32" s="125" t="str">
        <f>
データ!$F$11</f>
        <v>
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
データ!$B$11</f>
        <v>
H27</v>
      </c>
      <c r="DE32" s="126"/>
      <c r="DF32" s="126"/>
      <c r="DG32" s="126"/>
      <c r="DH32" s="126"/>
      <c r="DI32" s="126"/>
      <c r="DJ32" s="126"/>
      <c r="DK32" s="126"/>
      <c r="DL32" s="126"/>
      <c r="DM32" s="126"/>
      <c r="DN32" s="126"/>
      <c r="DO32" s="126"/>
      <c r="DP32" s="126"/>
      <c r="DQ32" s="126"/>
      <c r="DR32" s="127"/>
      <c r="DS32" s="125" t="str">
        <f>
データ!$C$11</f>
        <v>
H28</v>
      </c>
      <c r="DT32" s="126"/>
      <c r="DU32" s="126"/>
      <c r="DV32" s="126"/>
      <c r="DW32" s="126"/>
      <c r="DX32" s="126"/>
      <c r="DY32" s="126"/>
      <c r="DZ32" s="126"/>
      <c r="EA32" s="126"/>
      <c r="EB32" s="126"/>
      <c r="EC32" s="126"/>
      <c r="ED32" s="126"/>
      <c r="EE32" s="126"/>
      <c r="EF32" s="126"/>
      <c r="EG32" s="127"/>
      <c r="EH32" s="125" t="str">
        <f>
データ!$D$11</f>
        <v>
H29</v>
      </c>
      <c r="EI32" s="126"/>
      <c r="EJ32" s="126"/>
      <c r="EK32" s="126"/>
      <c r="EL32" s="126"/>
      <c r="EM32" s="126"/>
      <c r="EN32" s="126"/>
      <c r="EO32" s="126"/>
      <c r="EP32" s="126"/>
      <c r="EQ32" s="126"/>
      <c r="ER32" s="126"/>
      <c r="ES32" s="126"/>
      <c r="ET32" s="126"/>
      <c r="EU32" s="126"/>
      <c r="EV32" s="127"/>
      <c r="EW32" s="125" t="str">
        <f>
データ!$E$11</f>
        <v>
H30</v>
      </c>
      <c r="EX32" s="126"/>
      <c r="EY32" s="126"/>
      <c r="EZ32" s="126"/>
      <c r="FA32" s="126"/>
      <c r="FB32" s="126"/>
      <c r="FC32" s="126"/>
      <c r="FD32" s="126"/>
      <c r="FE32" s="126"/>
      <c r="FF32" s="126"/>
      <c r="FG32" s="126"/>
      <c r="FH32" s="126"/>
      <c r="FI32" s="126"/>
      <c r="FJ32" s="126"/>
      <c r="FK32" s="127"/>
      <c r="FL32" s="125" t="str">
        <f>
データ!$F$11</f>
        <v>
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
データ!$B$11</f>
        <v>
H27</v>
      </c>
      <c r="GS32" s="126"/>
      <c r="GT32" s="126"/>
      <c r="GU32" s="126"/>
      <c r="GV32" s="126"/>
      <c r="GW32" s="126"/>
      <c r="GX32" s="126"/>
      <c r="GY32" s="126"/>
      <c r="GZ32" s="126"/>
      <c r="HA32" s="126"/>
      <c r="HB32" s="126"/>
      <c r="HC32" s="126"/>
      <c r="HD32" s="126"/>
      <c r="HE32" s="126"/>
      <c r="HF32" s="127"/>
      <c r="HG32" s="125" t="str">
        <f>
データ!$C$11</f>
        <v>
H28</v>
      </c>
      <c r="HH32" s="126"/>
      <c r="HI32" s="126"/>
      <c r="HJ32" s="126"/>
      <c r="HK32" s="126"/>
      <c r="HL32" s="126"/>
      <c r="HM32" s="126"/>
      <c r="HN32" s="126"/>
      <c r="HO32" s="126"/>
      <c r="HP32" s="126"/>
      <c r="HQ32" s="126"/>
      <c r="HR32" s="126"/>
      <c r="HS32" s="126"/>
      <c r="HT32" s="126"/>
      <c r="HU32" s="127"/>
      <c r="HV32" s="125" t="str">
        <f>
データ!$D$11</f>
        <v>
H29</v>
      </c>
      <c r="HW32" s="126"/>
      <c r="HX32" s="126"/>
      <c r="HY32" s="126"/>
      <c r="HZ32" s="126"/>
      <c r="IA32" s="126"/>
      <c r="IB32" s="126"/>
      <c r="IC32" s="126"/>
      <c r="ID32" s="126"/>
      <c r="IE32" s="126"/>
      <c r="IF32" s="126"/>
      <c r="IG32" s="126"/>
      <c r="IH32" s="126"/>
      <c r="II32" s="126"/>
      <c r="IJ32" s="127"/>
      <c r="IK32" s="125" t="str">
        <f>
データ!$E$11</f>
        <v>
H30</v>
      </c>
      <c r="IL32" s="126"/>
      <c r="IM32" s="126"/>
      <c r="IN32" s="126"/>
      <c r="IO32" s="126"/>
      <c r="IP32" s="126"/>
      <c r="IQ32" s="126"/>
      <c r="IR32" s="126"/>
      <c r="IS32" s="126"/>
      <c r="IT32" s="126"/>
      <c r="IU32" s="126"/>
      <c r="IV32" s="126"/>
      <c r="IW32" s="126"/>
      <c r="IX32" s="126"/>
      <c r="IY32" s="127"/>
      <c r="IZ32" s="125" t="str">
        <f>
データ!$F$11</f>
        <v>
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
データ!$B$11</f>
        <v>
H27</v>
      </c>
      <c r="KG32" s="126"/>
      <c r="KH32" s="126"/>
      <c r="KI32" s="126"/>
      <c r="KJ32" s="126"/>
      <c r="KK32" s="126"/>
      <c r="KL32" s="126"/>
      <c r="KM32" s="126"/>
      <c r="KN32" s="126"/>
      <c r="KO32" s="126"/>
      <c r="KP32" s="126"/>
      <c r="KQ32" s="126"/>
      <c r="KR32" s="126"/>
      <c r="KS32" s="126"/>
      <c r="KT32" s="127"/>
      <c r="KU32" s="125" t="str">
        <f>
データ!$C$11</f>
        <v>
H28</v>
      </c>
      <c r="KV32" s="126"/>
      <c r="KW32" s="126"/>
      <c r="KX32" s="126"/>
      <c r="KY32" s="126"/>
      <c r="KZ32" s="126"/>
      <c r="LA32" s="126"/>
      <c r="LB32" s="126"/>
      <c r="LC32" s="126"/>
      <c r="LD32" s="126"/>
      <c r="LE32" s="126"/>
      <c r="LF32" s="126"/>
      <c r="LG32" s="126"/>
      <c r="LH32" s="126"/>
      <c r="LI32" s="127"/>
      <c r="LJ32" s="125" t="str">
        <f>
データ!$D$11</f>
        <v>
H29</v>
      </c>
      <c r="LK32" s="126"/>
      <c r="LL32" s="126"/>
      <c r="LM32" s="126"/>
      <c r="LN32" s="126"/>
      <c r="LO32" s="126"/>
      <c r="LP32" s="126"/>
      <c r="LQ32" s="126"/>
      <c r="LR32" s="126"/>
      <c r="LS32" s="126"/>
      <c r="LT32" s="126"/>
      <c r="LU32" s="126"/>
      <c r="LV32" s="126"/>
      <c r="LW32" s="126"/>
      <c r="LX32" s="127"/>
      <c r="LY32" s="125" t="str">
        <f>
データ!$E$11</f>
        <v>
H30</v>
      </c>
      <c r="LZ32" s="126"/>
      <c r="MA32" s="126"/>
      <c r="MB32" s="126"/>
      <c r="MC32" s="126"/>
      <c r="MD32" s="126"/>
      <c r="ME32" s="126"/>
      <c r="MF32" s="126"/>
      <c r="MG32" s="126"/>
      <c r="MH32" s="126"/>
      <c r="MI32" s="126"/>
      <c r="MJ32" s="126"/>
      <c r="MK32" s="126"/>
      <c r="ML32" s="126"/>
      <c r="MM32" s="127"/>
      <c r="MN32" s="125" t="str">
        <f>
データ!$F$11</f>
        <v>
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
54</v>
      </c>
    </row>
    <row r="33" spans="1:393" ht="13.5" customHeight="1" x14ac:dyDescent="0.2">
      <c r="A33" s="2"/>
      <c r="B33" s="25"/>
      <c r="D33" s="5"/>
      <c r="E33" s="5"/>
      <c r="F33" s="5"/>
      <c r="G33" s="128" t="s">
        <v>
55</v>
      </c>
      <c r="H33" s="128"/>
      <c r="I33" s="128"/>
      <c r="J33" s="128"/>
      <c r="K33" s="128"/>
      <c r="L33" s="128"/>
      <c r="M33" s="128"/>
      <c r="N33" s="128"/>
      <c r="O33" s="128"/>
      <c r="P33" s="129">
        <f>
データ!AH7</f>
        <v>
101.2</v>
      </c>
      <c r="Q33" s="130"/>
      <c r="R33" s="130"/>
      <c r="S33" s="130"/>
      <c r="T33" s="130"/>
      <c r="U33" s="130"/>
      <c r="V33" s="130"/>
      <c r="W33" s="130"/>
      <c r="X33" s="130"/>
      <c r="Y33" s="130"/>
      <c r="Z33" s="130"/>
      <c r="AA33" s="130"/>
      <c r="AB33" s="130"/>
      <c r="AC33" s="130"/>
      <c r="AD33" s="131"/>
      <c r="AE33" s="129">
        <f>
データ!AI7</f>
        <v>
109</v>
      </c>
      <c r="AF33" s="130"/>
      <c r="AG33" s="130"/>
      <c r="AH33" s="130"/>
      <c r="AI33" s="130"/>
      <c r="AJ33" s="130"/>
      <c r="AK33" s="130"/>
      <c r="AL33" s="130"/>
      <c r="AM33" s="130"/>
      <c r="AN33" s="130"/>
      <c r="AO33" s="130"/>
      <c r="AP33" s="130"/>
      <c r="AQ33" s="130"/>
      <c r="AR33" s="130"/>
      <c r="AS33" s="131"/>
      <c r="AT33" s="129">
        <f>
データ!AJ7</f>
        <v>
108.3</v>
      </c>
      <c r="AU33" s="130"/>
      <c r="AV33" s="130"/>
      <c r="AW33" s="130"/>
      <c r="AX33" s="130"/>
      <c r="AY33" s="130"/>
      <c r="AZ33" s="130"/>
      <c r="BA33" s="130"/>
      <c r="BB33" s="130"/>
      <c r="BC33" s="130"/>
      <c r="BD33" s="130"/>
      <c r="BE33" s="130"/>
      <c r="BF33" s="130"/>
      <c r="BG33" s="130"/>
      <c r="BH33" s="131"/>
      <c r="BI33" s="129">
        <f>
データ!AK7</f>
        <v>
106</v>
      </c>
      <c r="BJ33" s="130"/>
      <c r="BK33" s="130"/>
      <c r="BL33" s="130"/>
      <c r="BM33" s="130"/>
      <c r="BN33" s="130"/>
      <c r="BO33" s="130"/>
      <c r="BP33" s="130"/>
      <c r="BQ33" s="130"/>
      <c r="BR33" s="130"/>
      <c r="BS33" s="130"/>
      <c r="BT33" s="130"/>
      <c r="BU33" s="130"/>
      <c r="BV33" s="130"/>
      <c r="BW33" s="131"/>
      <c r="BX33" s="129">
        <f>
データ!AL7</f>
        <v>
102</v>
      </c>
      <c r="BY33" s="130"/>
      <c r="BZ33" s="130"/>
      <c r="CA33" s="130"/>
      <c r="CB33" s="130"/>
      <c r="CC33" s="130"/>
      <c r="CD33" s="130"/>
      <c r="CE33" s="130"/>
      <c r="CF33" s="130"/>
      <c r="CG33" s="130"/>
      <c r="CH33" s="130"/>
      <c r="CI33" s="130"/>
      <c r="CJ33" s="130"/>
      <c r="CK33" s="130"/>
      <c r="CL33" s="131"/>
      <c r="CO33" s="5"/>
      <c r="CP33" s="5"/>
      <c r="CQ33" s="5"/>
      <c r="CR33" s="5"/>
      <c r="CS33" s="5"/>
      <c r="CT33" s="5"/>
      <c r="CU33" s="128" t="s">
        <v>
55</v>
      </c>
      <c r="CV33" s="128"/>
      <c r="CW33" s="128"/>
      <c r="CX33" s="128"/>
      <c r="CY33" s="128"/>
      <c r="CZ33" s="128"/>
      <c r="DA33" s="128"/>
      <c r="DB33" s="128"/>
      <c r="DC33" s="128"/>
      <c r="DD33" s="129">
        <f>
データ!AS7</f>
        <v>
59.1</v>
      </c>
      <c r="DE33" s="130"/>
      <c r="DF33" s="130"/>
      <c r="DG33" s="130"/>
      <c r="DH33" s="130"/>
      <c r="DI33" s="130"/>
      <c r="DJ33" s="130"/>
      <c r="DK33" s="130"/>
      <c r="DL33" s="130"/>
      <c r="DM33" s="130"/>
      <c r="DN33" s="130"/>
      <c r="DO33" s="130"/>
      <c r="DP33" s="130"/>
      <c r="DQ33" s="130"/>
      <c r="DR33" s="131"/>
      <c r="DS33" s="129">
        <f>
データ!AT7</f>
        <v>
66.900000000000006</v>
      </c>
      <c r="DT33" s="130"/>
      <c r="DU33" s="130"/>
      <c r="DV33" s="130"/>
      <c r="DW33" s="130"/>
      <c r="DX33" s="130"/>
      <c r="DY33" s="130"/>
      <c r="DZ33" s="130"/>
      <c r="EA33" s="130"/>
      <c r="EB33" s="130"/>
      <c r="EC33" s="130"/>
      <c r="ED33" s="130"/>
      <c r="EE33" s="130"/>
      <c r="EF33" s="130"/>
      <c r="EG33" s="131"/>
      <c r="EH33" s="129">
        <f>
データ!AU7</f>
        <v>
67.900000000000006</v>
      </c>
      <c r="EI33" s="130"/>
      <c r="EJ33" s="130"/>
      <c r="EK33" s="130"/>
      <c r="EL33" s="130"/>
      <c r="EM33" s="130"/>
      <c r="EN33" s="130"/>
      <c r="EO33" s="130"/>
      <c r="EP33" s="130"/>
      <c r="EQ33" s="130"/>
      <c r="ER33" s="130"/>
      <c r="ES33" s="130"/>
      <c r="ET33" s="130"/>
      <c r="EU33" s="130"/>
      <c r="EV33" s="131"/>
      <c r="EW33" s="129">
        <f>
データ!AV7</f>
        <v>
64.900000000000006</v>
      </c>
      <c r="EX33" s="130"/>
      <c r="EY33" s="130"/>
      <c r="EZ33" s="130"/>
      <c r="FA33" s="130"/>
      <c r="FB33" s="130"/>
      <c r="FC33" s="130"/>
      <c r="FD33" s="130"/>
      <c r="FE33" s="130"/>
      <c r="FF33" s="130"/>
      <c r="FG33" s="130"/>
      <c r="FH33" s="130"/>
      <c r="FI33" s="130"/>
      <c r="FJ33" s="130"/>
      <c r="FK33" s="131"/>
      <c r="FL33" s="129">
        <f>
データ!AW7</f>
        <v>
60.5</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
55</v>
      </c>
      <c r="GJ33" s="128"/>
      <c r="GK33" s="128"/>
      <c r="GL33" s="128"/>
      <c r="GM33" s="128"/>
      <c r="GN33" s="128"/>
      <c r="GO33" s="128"/>
      <c r="GP33" s="128"/>
      <c r="GQ33" s="128"/>
      <c r="GR33" s="129">
        <f>
データ!BD7</f>
        <v>
0</v>
      </c>
      <c r="GS33" s="130"/>
      <c r="GT33" s="130"/>
      <c r="GU33" s="130"/>
      <c r="GV33" s="130"/>
      <c r="GW33" s="130"/>
      <c r="GX33" s="130"/>
      <c r="GY33" s="130"/>
      <c r="GZ33" s="130"/>
      <c r="HA33" s="130"/>
      <c r="HB33" s="130"/>
      <c r="HC33" s="130"/>
      <c r="HD33" s="130"/>
      <c r="HE33" s="130"/>
      <c r="HF33" s="131"/>
      <c r="HG33" s="129">
        <f>
データ!BE7</f>
        <v>
0</v>
      </c>
      <c r="HH33" s="130"/>
      <c r="HI33" s="130"/>
      <c r="HJ33" s="130"/>
      <c r="HK33" s="130"/>
      <c r="HL33" s="130"/>
      <c r="HM33" s="130"/>
      <c r="HN33" s="130"/>
      <c r="HO33" s="130"/>
      <c r="HP33" s="130"/>
      <c r="HQ33" s="130"/>
      <c r="HR33" s="130"/>
      <c r="HS33" s="130"/>
      <c r="HT33" s="130"/>
      <c r="HU33" s="131"/>
      <c r="HV33" s="129">
        <f>
データ!BF7</f>
        <v>
0</v>
      </c>
      <c r="HW33" s="130"/>
      <c r="HX33" s="130"/>
      <c r="HY33" s="130"/>
      <c r="HZ33" s="130"/>
      <c r="IA33" s="130"/>
      <c r="IB33" s="130"/>
      <c r="IC33" s="130"/>
      <c r="ID33" s="130"/>
      <c r="IE33" s="130"/>
      <c r="IF33" s="130"/>
      <c r="IG33" s="130"/>
      <c r="IH33" s="130"/>
      <c r="II33" s="130"/>
      <c r="IJ33" s="131"/>
      <c r="IK33" s="129">
        <f>
データ!BG7</f>
        <v>
0</v>
      </c>
      <c r="IL33" s="130"/>
      <c r="IM33" s="130"/>
      <c r="IN33" s="130"/>
      <c r="IO33" s="130"/>
      <c r="IP33" s="130"/>
      <c r="IQ33" s="130"/>
      <c r="IR33" s="130"/>
      <c r="IS33" s="130"/>
      <c r="IT33" s="130"/>
      <c r="IU33" s="130"/>
      <c r="IV33" s="130"/>
      <c r="IW33" s="130"/>
      <c r="IX33" s="130"/>
      <c r="IY33" s="131"/>
      <c r="IZ33" s="129">
        <f>
データ!BH7</f>
        <v>
0</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
55</v>
      </c>
      <c r="JX33" s="128"/>
      <c r="JY33" s="128"/>
      <c r="JZ33" s="128"/>
      <c r="KA33" s="128"/>
      <c r="KB33" s="128"/>
      <c r="KC33" s="128"/>
      <c r="KD33" s="128"/>
      <c r="KE33" s="128"/>
      <c r="KF33" s="129">
        <f>
データ!BO7</f>
        <v>
43.9</v>
      </c>
      <c r="KG33" s="130"/>
      <c r="KH33" s="130"/>
      <c r="KI33" s="130"/>
      <c r="KJ33" s="130"/>
      <c r="KK33" s="130"/>
      <c r="KL33" s="130"/>
      <c r="KM33" s="130"/>
      <c r="KN33" s="130"/>
      <c r="KO33" s="130"/>
      <c r="KP33" s="130"/>
      <c r="KQ33" s="130"/>
      <c r="KR33" s="130"/>
      <c r="KS33" s="130"/>
      <c r="KT33" s="131"/>
      <c r="KU33" s="129">
        <f>
データ!BP7</f>
        <v>
50.7</v>
      </c>
      <c r="KV33" s="130"/>
      <c r="KW33" s="130"/>
      <c r="KX33" s="130"/>
      <c r="KY33" s="130"/>
      <c r="KZ33" s="130"/>
      <c r="LA33" s="130"/>
      <c r="LB33" s="130"/>
      <c r="LC33" s="130"/>
      <c r="LD33" s="130"/>
      <c r="LE33" s="130"/>
      <c r="LF33" s="130"/>
      <c r="LG33" s="130"/>
      <c r="LH33" s="130"/>
      <c r="LI33" s="131"/>
      <c r="LJ33" s="129">
        <f>
データ!BQ7</f>
        <v>
54.5</v>
      </c>
      <c r="LK33" s="130"/>
      <c r="LL33" s="130"/>
      <c r="LM33" s="130"/>
      <c r="LN33" s="130"/>
      <c r="LO33" s="130"/>
      <c r="LP33" s="130"/>
      <c r="LQ33" s="130"/>
      <c r="LR33" s="130"/>
      <c r="LS33" s="130"/>
      <c r="LT33" s="130"/>
      <c r="LU33" s="130"/>
      <c r="LV33" s="130"/>
      <c r="LW33" s="130"/>
      <c r="LX33" s="131"/>
      <c r="LY33" s="129">
        <f>
データ!BR7</f>
        <v>
50.1</v>
      </c>
      <c r="LZ33" s="130"/>
      <c r="MA33" s="130"/>
      <c r="MB33" s="130"/>
      <c r="MC33" s="130"/>
      <c r="MD33" s="130"/>
      <c r="ME33" s="130"/>
      <c r="MF33" s="130"/>
      <c r="MG33" s="130"/>
      <c r="MH33" s="130"/>
      <c r="MI33" s="130"/>
      <c r="MJ33" s="130"/>
      <c r="MK33" s="130"/>
      <c r="ML33" s="130"/>
      <c r="MM33" s="131"/>
      <c r="MN33" s="129">
        <f>
データ!BS7</f>
        <v>
40</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
56</v>
      </c>
    </row>
    <row r="34" spans="1:393" ht="13.5" customHeight="1" x14ac:dyDescent="0.2">
      <c r="A34" s="2"/>
      <c r="B34" s="25"/>
      <c r="D34" s="5"/>
      <c r="E34" s="5"/>
      <c r="F34" s="5"/>
      <c r="G34" s="128" t="s">
        <v>
57</v>
      </c>
      <c r="H34" s="128"/>
      <c r="I34" s="128"/>
      <c r="J34" s="128"/>
      <c r="K34" s="128"/>
      <c r="L34" s="128"/>
      <c r="M34" s="128"/>
      <c r="N34" s="128"/>
      <c r="O34" s="128"/>
      <c r="P34" s="129">
        <f>
データ!AM7</f>
        <v>
97.7</v>
      </c>
      <c r="Q34" s="130"/>
      <c r="R34" s="130"/>
      <c r="S34" s="130"/>
      <c r="T34" s="130"/>
      <c r="U34" s="130"/>
      <c r="V34" s="130"/>
      <c r="W34" s="130"/>
      <c r="X34" s="130"/>
      <c r="Y34" s="130"/>
      <c r="Z34" s="130"/>
      <c r="AA34" s="130"/>
      <c r="AB34" s="130"/>
      <c r="AC34" s="130"/>
      <c r="AD34" s="131"/>
      <c r="AE34" s="129">
        <f>
データ!AN7</f>
        <v>
96.2</v>
      </c>
      <c r="AF34" s="130"/>
      <c r="AG34" s="130"/>
      <c r="AH34" s="130"/>
      <c r="AI34" s="130"/>
      <c r="AJ34" s="130"/>
      <c r="AK34" s="130"/>
      <c r="AL34" s="130"/>
      <c r="AM34" s="130"/>
      <c r="AN34" s="130"/>
      <c r="AO34" s="130"/>
      <c r="AP34" s="130"/>
      <c r="AQ34" s="130"/>
      <c r="AR34" s="130"/>
      <c r="AS34" s="131"/>
      <c r="AT34" s="129">
        <f>
データ!AO7</f>
        <v>
94.8</v>
      </c>
      <c r="AU34" s="130"/>
      <c r="AV34" s="130"/>
      <c r="AW34" s="130"/>
      <c r="AX34" s="130"/>
      <c r="AY34" s="130"/>
      <c r="AZ34" s="130"/>
      <c r="BA34" s="130"/>
      <c r="BB34" s="130"/>
      <c r="BC34" s="130"/>
      <c r="BD34" s="130"/>
      <c r="BE34" s="130"/>
      <c r="BF34" s="130"/>
      <c r="BG34" s="130"/>
      <c r="BH34" s="131"/>
      <c r="BI34" s="129">
        <f>
データ!AP7</f>
        <v>
96.1</v>
      </c>
      <c r="BJ34" s="130"/>
      <c r="BK34" s="130"/>
      <c r="BL34" s="130"/>
      <c r="BM34" s="130"/>
      <c r="BN34" s="130"/>
      <c r="BO34" s="130"/>
      <c r="BP34" s="130"/>
      <c r="BQ34" s="130"/>
      <c r="BR34" s="130"/>
      <c r="BS34" s="130"/>
      <c r="BT34" s="130"/>
      <c r="BU34" s="130"/>
      <c r="BV34" s="130"/>
      <c r="BW34" s="131"/>
      <c r="BX34" s="129">
        <f>
データ!AQ7</f>
        <v>
96.7</v>
      </c>
      <c r="BY34" s="130"/>
      <c r="BZ34" s="130"/>
      <c r="CA34" s="130"/>
      <c r="CB34" s="130"/>
      <c r="CC34" s="130"/>
      <c r="CD34" s="130"/>
      <c r="CE34" s="130"/>
      <c r="CF34" s="130"/>
      <c r="CG34" s="130"/>
      <c r="CH34" s="130"/>
      <c r="CI34" s="130"/>
      <c r="CJ34" s="130"/>
      <c r="CK34" s="130"/>
      <c r="CL34" s="131"/>
      <c r="CO34" s="5"/>
      <c r="CP34" s="5"/>
      <c r="CQ34" s="5"/>
      <c r="CR34" s="5"/>
      <c r="CS34" s="5"/>
      <c r="CT34" s="5"/>
      <c r="CU34" s="128" t="s">
        <v>
57</v>
      </c>
      <c r="CV34" s="128"/>
      <c r="CW34" s="128"/>
      <c r="CX34" s="128"/>
      <c r="CY34" s="128"/>
      <c r="CZ34" s="128"/>
      <c r="DA34" s="128"/>
      <c r="DB34" s="128"/>
      <c r="DC34" s="128"/>
      <c r="DD34" s="129">
        <f>
データ!AX7</f>
        <v>
72.2</v>
      </c>
      <c r="DE34" s="130"/>
      <c r="DF34" s="130"/>
      <c r="DG34" s="130"/>
      <c r="DH34" s="130"/>
      <c r="DI34" s="130"/>
      <c r="DJ34" s="130"/>
      <c r="DK34" s="130"/>
      <c r="DL34" s="130"/>
      <c r="DM34" s="130"/>
      <c r="DN34" s="130"/>
      <c r="DO34" s="130"/>
      <c r="DP34" s="130"/>
      <c r="DQ34" s="130"/>
      <c r="DR34" s="131"/>
      <c r="DS34" s="129">
        <f>
データ!AY7</f>
        <v>
69.5</v>
      </c>
      <c r="DT34" s="130"/>
      <c r="DU34" s="130"/>
      <c r="DV34" s="130"/>
      <c r="DW34" s="130"/>
      <c r="DX34" s="130"/>
      <c r="DY34" s="130"/>
      <c r="DZ34" s="130"/>
      <c r="EA34" s="130"/>
      <c r="EB34" s="130"/>
      <c r="EC34" s="130"/>
      <c r="ED34" s="130"/>
      <c r="EE34" s="130"/>
      <c r="EF34" s="130"/>
      <c r="EG34" s="131"/>
      <c r="EH34" s="129">
        <f>
データ!AZ7</f>
        <v>
67.7</v>
      </c>
      <c r="EI34" s="130"/>
      <c r="EJ34" s="130"/>
      <c r="EK34" s="130"/>
      <c r="EL34" s="130"/>
      <c r="EM34" s="130"/>
      <c r="EN34" s="130"/>
      <c r="EO34" s="130"/>
      <c r="EP34" s="130"/>
      <c r="EQ34" s="130"/>
      <c r="ER34" s="130"/>
      <c r="ES34" s="130"/>
      <c r="ET34" s="130"/>
      <c r="EU34" s="130"/>
      <c r="EV34" s="131"/>
      <c r="EW34" s="129">
        <f>
データ!BA7</f>
        <v>
66.8</v>
      </c>
      <c r="EX34" s="130"/>
      <c r="EY34" s="130"/>
      <c r="EZ34" s="130"/>
      <c r="FA34" s="130"/>
      <c r="FB34" s="130"/>
      <c r="FC34" s="130"/>
      <c r="FD34" s="130"/>
      <c r="FE34" s="130"/>
      <c r="FF34" s="130"/>
      <c r="FG34" s="130"/>
      <c r="FH34" s="130"/>
      <c r="FI34" s="130"/>
      <c r="FJ34" s="130"/>
      <c r="FK34" s="131"/>
      <c r="FL34" s="129">
        <f>
データ!BB7</f>
        <v>
67.8</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
57</v>
      </c>
      <c r="GJ34" s="128"/>
      <c r="GK34" s="128"/>
      <c r="GL34" s="128"/>
      <c r="GM34" s="128"/>
      <c r="GN34" s="128"/>
      <c r="GO34" s="128"/>
      <c r="GP34" s="128"/>
      <c r="GQ34" s="128"/>
      <c r="GR34" s="129">
        <f>
データ!BI7</f>
        <v>
139.9</v>
      </c>
      <c r="GS34" s="130"/>
      <c r="GT34" s="130"/>
      <c r="GU34" s="130"/>
      <c r="GV34" s="130"/>
      <c r="GW34" s="130"/>
      <c r="GX34" s="130"/>
      <c r="GY34" s="130"/>
      <c r="GZ34" s="130"/>
      <c r="HA34" s="130"/>
      <c r="HB34" s="130"/>
      <c r="HC34" s="130"/>
      <c r="HD34" s="130"/>
      <c r="HE34" s="130"/>
      <c r="HF34" s="131"/>
      <c r="HG34" s="129">
        <f>
データ!BJ7</f>
        <v>
156.6</v>
      </c>
      <c r="HH34" s="130"/>
      <c r="HI34" s="130"/>
      <c r="HJ34" s="130"/>
      <c r="HK34" s="130"/>
      <c r="HL34" s="130"/>
      <c r="HM34" s="130"/>
      <c r="HN34" s="130"/>
      <c r="HO34" s="130"/>
      <c r="HP34" s="130"/>
      <c r="HQ34" s="130"/>
      <c r="HR34" s="130"/>
      <c r="HS34" s="130"/>
      <c r="HT34" s="130"/>
      <c r="HU34" s="131"/>
      <c r="HV34" s="129">
        <f>
データ!BK7</f>
        <v>
106</v>
      </c>
      <c r="HW34" s="130"/>
      <c r="HX34" s="130"/>
      <c r="HY34" s="130"/>
      <c r="HZ34" s="130"/>
      <c r="IA34" s="130"/>
      <c r="IB34" s="130"/>
      <c r="IC34" s="130"/>
      <c r="ID34" s="130"/>
      <c r="IE34" s="130"/>
      <c r="IF34" s="130"/>
      <c r="IG34" s="130"/>
      <c r="IH34" s="130"/>
      <c r="II34" s="130"/>
      <c r="IJ34" s="131"/>
      <c r="IK34" s="129">
        <f>
データ!BL7</f>
        <v>
118.7</v>
      </c>
      <c r="IL34" s="130"/>
      <c r="IM34" s="130"/>
      <c r="IN34" s="130"/>
      <c r="IO34" s="130"/>
      <c r="IP34" s="130"/>
      <c r="IQ34" s="130"/>
      <c r="IR34" s="130"/>
      <c r="IS34" s="130"/>
      <c r="IT34" s="130"/>
      <c r="IU34" s="130"/>
      <c r="IV34" s="130"/>
      <c r="IW34" s="130"/>
      <c r="IX34" s="130"/>
      <c r="IY34" s="131"/>
      <c r="IZ34" s="129">
        <f>
データ!BM7</f>
        <v>
121.7</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
57</v>
      </c>
      <c r="JX34" s="128"/>
      <c r="JY34" s="128"/>
      <c r="JZ34" s="128"/>
      <c r="KA34" s="128"/>
      <c r="KB34" s="128"/>
      <c r="KC34" s="128"/>
      <c r="KD34" s="128"/>
      <c r="KE34" s="128"/>
      <c r="KF34" s="129">
        <f>
データ!BT7</f>
        <v>
64.900000000000006</v>
      </c>
      <c r="KG34" s="130"/>
      <c r="KH34" s="130"/>
      <c r="KI34" s="130"/>
      <c r="KJ34" s="130"/>
      <c r="KK34" s="130"/>
      <c r="KL34" s="130"/>
      <c r="KM34" s="130"/>
      <c r="KN34" s="130"/>
      <c r="KO34" s="130"/>
      <c r="KP34" s="130"/>
      <c r="KQ34" s="130"/>
      <c r="KR34" s="130"/>
      <c r="KS34" s="130"/>
      <c r="KT34" s="131"/>
      <c r="KU34" s="129">
        <f>
データ!BU7</f>
        <v>
63.4</v>
      </c>
      <c r="KV34" s="130"/>
      <c r="KW34" s="130"/>
      <c r="KX34" s="130"/>
      <c r="KY34" s="130"/>
      <c r="KZ34" s="130"/>
      <c r="LA34" s="130"/>
      <c r="LB34" s="130"/>
      <c r="LC34" s="130"/>
      <c r="LD34" s="130"/>
      <c r="LE34" s="130"/>
      <c r="LF34" s="130"/>
      <c r="LG34" s="130"/>
      <c r="LH34" s="130"/>
      <c r="LI34" s="131"/>
      <c r="LJ34" s="129">
        <f>
データ!BV7</f>
        <v>
62.3</v>
      </c>
      <c r="LK34" s="130"/>
      <c r="LL34" s="130"/>
      <c r="LM34" s="130"/>
      <c r="LN34" s="130"/>
      <c r="LO34" s="130"/>
      <c r="LP34" s="130"/>
      <c r="LQ34" s="130"/>
      <c r="LR34" s="130"/>
      <c r="LS34" s="130"/>
      <c r="LT34" s="130"/>
      <c r="LU34" s="130"/>
      <c r="LV34" s="130"/>
      <c r="LW34" s="130"/>
      <c r="LX34" s="131"/>
      <c r="LY34" s="129">
        <f>
データ!BW7</f>
        <v>
59.4</v>
      </c>
      <c r="LZ34" s="130"/>
      <c r="MA34" s="130"/>
      <c r="MB34" s="130"/>
      <c r="MC34" s="130"/>
      <c r="MD34" s="130"/>
      <c r="ME34" s="130"/>
      <c r="MF34" s="130"/>
      <c r="MG34" s="130"/>
      <c r="MH34" s="130"/>
      <c r="MI34" s="130"/>
      <c r="MJ34" s="130"/>
      <c r="MK34" s="130"/>
      <c r="ML34" s="130"/>
      <c r="MM34" s="131"/>
      <c r="MN34" s="129">
        <f>
データ!BX7</f>
        <v>
61.4</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
58</v>
      </c>
    </row>
    <row r="35" spans="1:393"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
59</v>
      </c>
      <c r="NK35" s="114"/>
      <c r="NL35" s="114"/>
      <c r="NM35" s="114"/>
      <c r="NN35" s="114"/>
      <c r="NO35" s="114"/>
      <c r="NP35" s="114"/>
      <c r="NQ35" s="114"/>
      <c r="NR35" s="114"/>
      <c r="NS35" s="114"/>
      <c r="NT35" s="114"/>
      <c r="NU35" s="114"/>
      <c r="NV35" s="114"/>
      <c r="NW35" s="114"/>
      <c r="NX35" s="114"/>
      <c r="OC35" s="28" t="s">
        <v>
60</v>
      </c>
    </row>
    <row r="36" spans="1:393"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
61</v>
      </c>
    </row>
    <row r="37" spans="1:393"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
62</v>
      </c>
      <c r="NK37" s="133"/>
      <c r="NL37" s="133"/>
      <c r="NM37" s="133"/>
      <c r="NN37" s="133"/>
      <c r="NO37" s="133"/>
      <c r="NP37" s="133"/>
      <c r="NQ37" s="133"/>
      <c r="NR37" s="133"/>
      <c r="NS37" s="133"/>
      <c r="NT37" s="133"/>
      <c r="NU37" s="133"/>
      <c r="NV37" s="133"/>
      <c r="NW37" s="133"/>
      <c r="NX37" s="134"/>
      <c r="OC37" s="28" t="s">
        <v>
63</v>
      </c>
    </row>
    <row r="38" spans="1:393"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
64</v>
      </c>
    </row>
    <row r="39" spans="1:393"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61" t="s">
        <v>
152</v>
      </c>
      <c r="NK39" s="162"/>
      <c r="NL39" s="162"/>
      <c r="NM39" s="162"/>
      <c r="NN39" s="162"/>
      <c r="NO39" s="162"/>
      <c r="NP39" s="162"/>
      <c r="NQ39" s="162"/>
      <c r="NR39" s="162"/>
      <c r="NS39" s="162"/>
      <c r="NT39" s="162"/>
      <c r="NU39" s="162"/>
      <c r="NV39" s="162"/>
      <c r="NW39" s="162"/>
      <c r="NX39" s="163"/>
      <c r="OC39" s="28" t="s">
        <v>
65</v>
      </c>
    </row>
    <row r="40" spans="1:393"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61"/>
      <c r="NK40" s="162"/>
      <c r="NL40" s="162"/>
      <c r="NM40" s="162"/>
      <c r="NN40" s="162"/>
      <c r="NO40" s="162"/>
      <c r="NP40" s="162"/>
      <c r="NQ40" s="162"/>
      <c r="NR40" s="162"/>
      <c r="NS40" s="162"/>
      <c r="NT40" s="162"/>
      <c r="NU40" s="162"/>
      <c r="NV40" s="162"/>
      <c r="NW40" s="162"/>
      <c r="NX40" s="163"/>
      <c r="OC40" s="28" t="s">
        <v>
66</v>
      </c>
    </row>
    <row r="41" spans="1:393"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61"/>
      <c r="NK41" s="162"/>
      <c r="NL41" s="162"/>
      <c r="NM41" s="162"/>
      <c r="NN41" s="162"/>
      <c r="NO41" s="162"/>
      <c r="NP41" s="162"/>
      <c r="NQ41" s="162"/>
      <c r="NR41" s="162"/>
      <c r="NS41" s="162"/>
      <c r="NT41" s="162"/>
      <c r="NU41" s="162"/>
      <c r="NV41" s="162"/>
      <c r="NW41" s="162"/>
      <c r="NX41" s="163"/>
      <c r="OC41" s="28" t="s">
        <v>
67</v>
      </c>
    </row>
    <row r="42" spans="1:393"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61"/>
      <c r="NK42" s="162"/>
      <c r="NL42" s="162"/>
      <c r="NM42" s="162"/>
      <c r="NN42" s="162"/>
      <c r="NO42" s="162"/>
      <c r="NP42" s="162"/>
      <c r="NQ42" s="162"/>
      <c r="NR42" s="162"/>
      <c r="NS42" s="162"/>
      <c r="NT42" s="162"/>
      <c r="NU42" s="162"/>
      <c r="NV42" s="162"/>
      <c r="NW42" s="162"/>
      <c r="NX42" s="163"/>
      <c r="OC42" s="28" t="s">
        <v>
68</v>
      </c>
    </row>
    <row r="43" spans="1:393"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61"/>
      <c r="NK43" s="162"/>
      <c r="NL43" s="162"/>
      <c r="NM43" s="162"/>
      <c r="NN43" s="162"/>
      <c r="NO43" s="162"/>
      <c r="NP43" s="162"/>
      <c r="NQ43" s="162"/>
      <c r="NR43" s="162"/>
      <c r="NS43" s="162"/>
      <c r="NT43" s="162"/>
      <c r="NU43" s="162"/>
      <c r="NV43" s="162"/>
      <c r="NW43" s="162"/>
      <c r="NX43" s="163"/>
      <c r="OC43" s="28" t="s">
        <v>
69</v>
      </c>
    </row>
    <row r="44" spans="1:393"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61"/>
      <c r="NK44" s="162"/>
      <c r="NL44" s="162"/>
      <c r="NM44" s="162"/>
      <c r="NN44" s="162"/>
      <c r="NO44" s="162"/>
      <c r="NP44" s="162"/>
      <c r="NQ44" s="162"/>
      <c r="NR44" s="162"/>
      <c r="NS44" s="162"/>
      <c r="NT44" s="162"/>
      <c r="NU44" s="162"/>
      <c r="NV44" s="162"/>
      <c r="NW44" s="162"/>
      <c r="NX44" s="163"/>
      <c r="OC44" s="28" t="s">
        <v>
70</v>
      </c>
    </row>
    <row r="45" spans="1:393"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61"/>
      <c r="NK45" s="162"/>
      <c r="NL45" s="162"/>
      <c r="NM45" s="162"/>
      <c r="NN45" s="162"/>
      <c r="NO45" s="162"/>
      <c r="NP45" s="162"/>
      <c r="NQ45" s="162"/>
      <c r="NR45" s="162"/>
      <c r="NS45" s="162"/>
      <c r="NT45" s="162"/>
      <c r="NU45" s="162"/>
      <c r="NV45" s="162"/>
      <c r="NW45" s="162"/>
      <c r="NX45" s="163"/>
      <c r="OC45" s="28" t="s">
        <v>
71</v>
      </c>
    </row>
    <row r="46" spans="1:393"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61"/>
      <c r="NK46" s="162"/>
      <c r="NL46" s="162"/>
      <c r="NM46" s="162"/>
      <c r="NN46" s="162"/>
      <c r="NO46" s="162"/>
      <c r="NP46" s="162"/>
      <c r="NQ46" s="162"/>
      <c r="NR46" s="162"/>
      <c r="NS46" s="162"/>
      <c r="NT46" s="162"/>
      <c r="NU46" s="162"/>
      <c r="NV46" s="162"/>
      <c r="NW46" s="162"/>
      <c r="NX46" s="163"/>
      <c r="OC46" s="28" t="s">
        <v>
72</v>
      </c>
    </row>
    <row r="47" spans="1:393"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61"/>
      <c r="NK47" s="162"/>
      <c r="NL47" s="162"/>
      <c r="NM47" s="162"/>
      <c r="NN47" s="162"/>
      <c r="NO47" s="162"/>
      <c r="NP47" s="162"/>
      <c r="NQ47" s="162"/>
      <c r="NR47" s="162"/>
      <c r="NS47" s="162"/>
      <c r="NT47" s="162"/>
      <c r="NU47" s="162"/>
      <c r="NV47" s="162"/>
      <c r="NW47" s="162"/>
      <c r="NX47" s="163"/>
      <c r="OC47" s="28" t="s">
        <v>
73</v>
      </c>
    </row>
    <row r="48" spans="1:393"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61"/>
      <c r="NK48" s="162"/>
      <c r="NL48" s="162"/>
      <c r="NM48" s="162"/>
      <c r="NN48" s="162"/>
      <c r="NO48" s="162"/>
      <c r="NP48" s="162"/>
      <c r="NQ48" s="162"/>
      <c r="NR48" s="162"/>
      <c r="NS48" s="162"/>
      <c r="NT48" s="162"/>
      <c r="NU48" s="162"/>
      <c r="NV48" s="162"/>
      <c r="NW48" s="162"/>
      <c r="NX48" s="163"/>
      <c r="OC48" s="28" t="s">
        <v>
74</v>
      </c>
    </row>
    <row r="49" spans="1:393"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61"/>
      <c r="NK49" s="162"/>
      <c r="NL49" s="162"/>
      <c r="NM49" s="162"/>
      <c r="NN49" s="162"/>
      <c r="NO49" s="162"/>
      <c r="NP49" s="162"/>
      <c r="NQ49" s="162"/>
      <c r="NR49" s="162"/>
      <c r="NS49" s="162"/>
      <c r="NT49" s="162"/>
      <c r="NU49" s="162"/>
      <c r="NV49" s="162"/>
      <c r="NW49" s="162"/>
      <c r="NX49" s="163"/>
      <c r="OC49" s="28" t="s">
        <v>
75</v>
      </c>
    </row>
    <row r="50" spans="1:393"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61"/>
      <c r="NK50" s="162"/>
      <c r="NL50" s="162"/>
      <c r="NM50" s="162"/>
      <c r="NN50" s="162"/>
      <c r="NO50" s="162"/>
      <c r="NP50" s="162"/>
      <c r="NQ50" s="162"/>
      <c r="NR50" s="162"/>
      <c r="NS50" s="162"/>
      <c r="NT50" s="162"/>
      <c r="NU50" s="162"/>
      <c r="NV50" s="162"/>
      <c r="NW50" s="162"/>
      <c r="NX50" s="163"/>
      <c r="OC50" s="28" t="s">
        <v>
76</v>
      </c>
    </row>
    <row r="51" spans="1:393"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64"/>
      <c r="NK51" s="165"/>
      <c r="NL51" s="165"/>
      <c r="NM51" s="165"/>
      <c r="NN51" s="165"/>
      <c r="NO51" s="165"/>
      <c r="NP51" s="165"/>
      <c r="NQ51" s="165"/>
      <c r="NR51" s="165"/>
      <c r="NS51" s="165"/>
      <c r="NT51" s="165"/>
      <c r="NU51" s="165"/>
      <c r="NV51" s="165"/>
      <c r="NW51" s="165"/>
      <c r="NX51" s="166"/>
      <c r="OC51" s="28" t="s">
        <v>
77</v>
      </c>
    </row>
    <row r="52" spans="1:393"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
78</v>
      </c>
      <c r="NK52" s="133"/>
      <c r="NL52" s="133"/>
      <c r="NM52" s="133"/>
      <c r="NN52" s="133"/>
      <c r="NO52" s="133"/>
      <c r="NP52" s="133"/>
      <c r="NQ52" s="133"/>
      <c r="NR52" s="133"/>
      <c r="NS52" s="133"/>
      <c r="NT52" s="133"/>
      <c r="NU52" s="133"/>
      <c r="NV52" s="133"/>
      <c r="NW52" s="133"/>
      <c r="NX52" s="134"/>
      <c r="OC52" s="28" t="s">
        <v>
79</v>
      </c>
    </row>
    <row r="53" spans="1:393"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2">
      <c r="A54" s="2"/>
      <c r="B54" s="25"/>
      <c r="C54" s="5"/>
      <c r="D54" s="5"/>
      <c r="E54" s="5"/>
      <c r="F54" s="5"/>
      <c r="G54" s="29"/>
      <c r="H54" s="29"/>
      <c r="I54" s="29"/>
      <c r="J54" s="29"/>
      <c r="K54" s="29"/>
      <c r="L54" s="29"/>
      <c r="M54" s="29"/>
      <c r="N54" s="29"/>
      <c r="O54" s="29"/>
      <c r="P54" s="125" t="str">
        <f>
データ!$B$11</f>
        <v>
H27</v>
      </c>
      <c r="Q54" s="126"/>
      <c r="R54" s="126"/>
      <c r="S54" s="126"/>
      <c r="T54" s="126"/>
      <c r="U54" s="126"/>
      <c r="V54" s="126"/>
      <c r="W54" s="126"/>
      <c r="X54" s="126"/>
      <c r="Y54" s="126"/>
      <c r="Z54" s="126"/>
      <c r="AA54" s="126"/>
      <c r="AB54" s="126"/>
      <c r="AC54" s="126"/>
      <c r="AD54" s="127"/>
      <c r="AE54" s="125" t="str">
        <f>
データ!$C$11</f>
        <v>
H28</v>
      </c>
      <c r="AF54" s="126"/>
      <c r="AG54" s="126"/>
      <c r="AH54" s="126"/>
      <c r="AI54" s="126"/>
      <c r="AJ54" s="126"/>
      <c r="AK54" s="126"/>
      <c r="AL54" s="126"/>
      <c r="AM54" s="126"/>
      <c r="AN54" s="126"/>
      <c r="AO54" s="126"/>
      <c r="AP54" s="126"/>
      <c r="AQ54" s="126"/>
      <c r="AR54" s="126"/>
      <c r="AS54" s="127"/>
      <c r="AT54" s="125" t="str">
        <f>
データ!$D$11</f>
        <v>
H29</v>
      </c>
      <c r="AU54" s="126"/>
      <c r="AV54" s="126"/>
      <c r="AW54" s="126"/>
      <c r="AX54" s="126"/>
      <c r="AY54" s="126"/>
      <c r="AZ54" s="126"/>
      <c r="BA54" s="126"/>
      <c r="BB54" s="126"/>
      <c r="BC54" s="126"/>
      <c r="BD54" s="126"/>
      <c r="BE54" s="126"/>
      <c r="BF54" s="126"/>
      <c r="BG54" s="126"/>
      <c r="BH54" s="127"/>
      <c r="BI54" s="125" t="str">
        <f>
データ!$E$11</f>
        <v>
H30</v>
      </c>
      <c r="BJ54" s="126"/>
      <c r="BK54" s="126"/>
      <c r="BL54" s="126"/>
      <c r="BM54" s="126"/>
      <c r="BN54" s="126"/>
      <c r="BO54" s="126"/>
      <c r="BP54" s="126"/>
      <c r="BQ54" s="126"/>
      <c r="BR54" s="126"/>
      <c r="BS54" s="126"/>
      <c r="BT54" s="126"/>
      <c r="BU54" s="126"/>
      <c r="BV54" s="126"/>
      <c r="BW54" s="127"/>
      <c r="BX54" s="125" t="str">
        <f>
データ!$F$11</f>
        <v>
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
データ!$B$11</f>
        <v>
H27</v>
      </c>
      <c r="DE54" s="126"/>
      <c r="DF54" s="126"/>
      <c r="DG54" s="126"/>
      <c r="DH54" s="126"/>
      <c r="DI54" s="126"/>
      <c r="DJ54" s="126"/>
      <c r="DK54" s="126"/>
      <c r="DL54" s="126"/>
      <c r="DM54" s="126"/>
      <c r="DN54" s="126"/>
      <c r="DO54" s="126"/>
      <c r="DP54" s="126"/>
      <c r="DQ54" s="126"/>
      <c r="DR54" s="127"/>
      <c r="DS54" s="125" t="str">
        <f>
データ!$C$11</f>
        <v>
H28</v>
      </c>
      <c r="DT54" s="126"/>
      <c r="DU54" s="126"/>
      <c r="DV54" s="126"/>
      <c r="DW54" s="126"/>
      <c r="DX54" s="126"/>
      <c r="DY54" s="126"/>
      <c r="DZ54" s="126"/>
      <c r="EA54" s="126"/>
      <c r="EB54" s="126"/>
      <c r="EC54" s="126"/>
      <c r="ED54" s="126"/>
      <c r="EE54" s="126"/>
      <c r="EF54" s="126"/>
      <c r="EG54" s="127"/>
      <c r="EH54" s="125" t="str">
        <f>
データ!$D$11</f>
        <v>
H29</v>
      </c>
      <c r="EI54" s="126"/>
      <c r="EJ54" s="126"/>
      <c r="EK54" s="126"/>
      <c r="EL54" s="126"/>
      <c r="EM54" s="126"/>
      <c r="EN54" s="126"/>
      <c r="EO54" s="126"/>
      <c r="EP54" s="126"/>
      <c r="EQ54" s="126"/>
      <c r="ER54" s="126"/>
      <c r="ES54" s="126"/>
      <c r="ET54" s="126"/>
      <c r="EU54" s="126"/>
      <c r="EV54" s="127"/>
      <c r="EW54" s="125" t="str">
        <f>
データ!$E$11</f>
        <v>
H30</v>
      </c>
      <c r="EX54" s="126"/>
      <c r="EY54" s="126"/>
      <c r="EZ54" s="126"/>
      <c r="FA54" s="126"/>
      <c r="FB54" s="126"/>
      <c r="FC54" s="126"/>
      <c r="FD54" s="126"/>
      <c r="FE54" s="126"/>
      <c r="FF54" s="126"/>
      <c r="FG54" s="126"/>
      <c r="FH54" s="126"/>
      <c r="FI54" s="126"/>
      <c r="FJ54" s="126"/>
      <c r="FK54" s="127"/>
      <c r="FL54" s="125" t="str">
        <f>
データ!$F$11</f>
        <v>
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
データ!$B$11</f>
        <v>
H27</v>
      </c>
      <c r="GS54" s="126"/>
      <c r="GT54" s="126"/>
      <c r="GU54" s="126"/>
      <c r="GV54" s="126"/>
      <c r="GW54" s="126"/>
      <c r="GX54" s="126"/>
      <c r="GY54" s="126"/>
      <c r="GZ54" s="126"/>
      <c r="HA54" s="126"/>
      <c r="HB54" s="126"/>
      <c r="HC54" s="126"/>
      <c r="HD54" s="126"/>
      <c r="HE54" s="126"/>
      <c r="HF54" s="127"/>
      <c r="HG54" s="125" t="str">
        <f>
データ!$C$11</f>
        <v>
H28</v>
      </c>
      <c r="HH54" s="126"/>
      <c r="HI54" s="126"/>
      <c r="HJ54" s="126"/>
      <c r="HK54" s="126"/>
      <c r="HL54" s="126"/>
      <c r="HM54" s="126"/>
      <c r="HN54" s="126"/>
      <c r="HO54" s="126"/>
      <c r="HP54" s="126"/>
      <c r="HQ54" s="126"/>
      <c r="HR54" s="126"/>
      <c r="HS54" s="126"/>
      <c r="HT54" s="126"/>
      <c r="HU54" s="127"/>
      <c r="HV54" s="125" t="str">
        <f>
データ!$D$11</f>
        <v>
H29</v>
      </c>
      <c r="HW54" s="126"/>
      <c r="HX54" s="126"/>
      <c r="HY54" s="126"/>
      <c r="HZ54" s="126"/>
      <c r="IA54" s="126"/>
      <c r="IB54" s="126"/>
      <c r="IC54" s="126"/>
      <c r="ID54" s="126"/>
      <c r="IE54" s="126"/>
      <c r="IF54" s="126"/>
      <c r="IG54" s="126"/>
      <c r="IH54" s="126"/>
      <c r="II54" s="126"/>
      <c r="IJ54" s="127"/>
      <c r="IK54" s="125" t="str">
        <f>
データ!$E$11</f>
        <v>
H30</v>
      </c>
      <c r="IL54" s="126"/>
      <c r="IM54" s="126"/>
      <c r="IN54" s="126"/>
      <c r="IO54" s="126"/>
      <c r="IP54" s="126"/>
      <c r="IQ54" s="126"/>
      <c r="IR54" s="126"/>
      <c r="IS54" s="126"/>
      <c r="IT54" s="126"/>
      <c r="IU54" s="126"/>
      <c r="IV54" s="126"/>
      <c r="IW54" s="126"/>
      <c r="IX54" s="126"/>
      <c r="IY54" s="127"/>
      <c r="IZ54" s="125" t="str">
        <f>
データ!$F$11</f>
        <v>
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
データ!$B$11</f>
        <v>
H27</v>
      </c>
      <c r="KG54" s="126"/>
      <c r="KH54" s="126"/>
      <c r="KI54" s="126"/>
      <c r="KJ54" s="126"/>
      <c r="KK54" s="126"/>
      <c r="KL54" s="126"/>
      <c r="KM54" s="126"/>
      <c r="KN54" s="126"/>
      <c r="KO54" s="126"/>
      <c r="KP54" s="126"/>
      <c r="KQ54" s="126"/>
      <c r="KR54" s="126"/>
      <c r="KS54" s="126"/>
      <c r="KT54" s="127"/>
      <c r="KU54" s="125" t="str">
        <f>
データ!$C$11</f>
        <v>
H28</v>
      </c>
      <c r="KV54" s="126"/>
      <c r="KW54" s="126"/>
      <c r="KX54" s="126"/>
      <c r="KY54" s="126"/>
      <c r="KZ54" s="126"/>
      <c r="LA54" s="126"/>
      <c r="LB54" s="126"/>
      <c r="LC54" s="126"/>
      <c r="LD54" s="126"/>
      <c r="LE54" s="126"/>
      <c r="LF54" s="126"/>
      <c r="LG54" s="126"/>
      <c r="LH54" s="126"/>
      <c r="LI54" s="127"/>
      <c r="LJ54" s="125" t="str">
        <f>
データ!$D$11</f>
        <v>
H29</v>
      </c>
      <c r="LK54" s="126"/>
      <c r="LL54" s="126"/>
      <c r="LM54" s="126"/>
      <c r="LN54" s="126"/>
      <c r="LO54" s="126"/>
      <c r="LP54" s="126"/>
      <c r="LQ54" s="126"/>
      <c r="LR54" s="126"/>
      <c r="LS54" s="126"/>
      <c r="LT54" s="126"/>
      <c r="LU54" s="126"/>
      <c r="LV54" s="126"/>
      <c r="LW54" s="126"/>
      <c r="LX54" s="127"/>
      <c r="LY54" s="125" t="str">
        <f>
データ!$E$11</f>
        <v>
H30</v>
      </c>
      <c r="LZ54" s="126"/>
      <c r="MA54" s="126"/>
      <c r="MB54" s="126"/>
      <c r="MC54" s="126"/>
      <c r="MD54" s="126"/>
      <c r="ME54" s="126"/>
      <c r="MF54" s="126"/>
      <c r="MG54" s="126"/>
      <c r="MH54" s="126"/>
      <c r="MI54" s="126"/>
      <c r="MJ54" s="126"/>
      <c r="MK54" s="126"/>
      <c r="ML54" s="126"/>
      <c r="MM54" s="127"/>
      <c r="MN54" s="125" t="str">
        <f>
データ!$F$11</f>
        <v>
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
150</v>
      </c>
      <c r="NK54" s="120"/>
      <c r="NL54" s="120"/>
      <c r="NM54" s="120"/>
      <c r="NN54" s="120"/>
      <c r="NO54" s="120"/>
      <c r="NP54" s="120"/>
      <c r="NQ54" s="120"/>
      <c r="NR54" s="120"/>
      <c r="NS54" s="120"/>
      <c r="NT54" s="120"/>
      <c r="NU54" s="120"/>
      <c r="NV54" s="120"/>
      <c r="NW54" s="120"/>
      <c r="NX54" s="121"/>
    </row>
    <row r="55" spans="1:393" ht="13.5" customHeight="1" x14ac:dyDescent="0.2">
      <c r="A55" s="2"/>
      <c r="B55" s="25"/>
      <c r="C55" s="5"/>
      <c r="D55" s="5"/>
      <c r="E55" s="5"/>
      <c r="F55" s="5"/>
      <c r="G55" s="128" t="s">
        <v>
55</v>
      </c>
      <c r="H55" s="128"/>
      <c r="I55" s="128"/>
      <c r="J55" s="128"/>
      <c r="K55" s="128"/>
      <c r="L55" s="128"/>
      <c r="M55" s="128"/>
      <c r="N55" s="128"/>
      <c r="O55" s="128"/>
      <c r="P55" s="138">
        <f>
データ!BZ7</f>
        <v>
21137</v>
      </c>
      <c r="Q55" s="139"/>
      <c r="R55" s="139"/>
      <c r="S55" s="139"/>
      <c r="T55" s="139"/>
      <c r="U55" s="139"/>
      <c r="V55" s="139"/>
      <c r="W55" s="139"/>
      <c r="X55" s="139"/>
      <c r="Y55" s="139"/>
      <c r="Z55" s="139"/>
      <c r="AA55" s="139"/>
      <c r="AB55" s="139"/>
      <c r="AC55" s="139"/>
      <c r="AD55" s="140"/>
      <c r="AE55" s="138">
        <f>
データ!CA7</f>
        <v>
20044</v>
      </c>
      <c r="AF55" s="139"/>
      <c r="AG55" s="139"/>
      <c r="AH55" s="139"/>
      <c r="AI55" s="139"/>
      <c r="AJ55" s="139"/>
      <c r="AK55" s="139"/>
      <c r="AL55" s="139"/>
      <c r="AM55" s="139"/>
      <c r="AN55" s="139"/>
      <c r="AO55" s="139"/>
      <c r="AP55" s="139"/>
      <c r="AQ55" s="139"/>
      <c r="AR55" s="139"/>
      <c r="AS55" s="140"/>
      <c r="AT55" s="138">
        <f>
データ!CB7</f>
        <v>
21019</v>
      </c>
      <c r="AU55" s="139"/>
      <c r="AV55" s="139"/>
      <c r="AW55" s="139"/>
      <c r="AX55" s="139"/>
      <c r="AY55" s="139"/>
      <c r="AZ55" s="139"/>
      <c r="BA55" s="139"/>
      <c r="BB55" s="139"/>
      <c r="BC55" s="139"/>
      <c r="BD55" s="139"/>
      <c r="BE55" s="139"/>
      <c r="BF55" s="139"/>
      <c r="BG55" s="139"/>
      <c r="BH55" s="140"/>
      <c r="BI55" s="138">
        <f>
データ!CC7</f>
        <v>
20896</v>
      </c>
      <c r="BJ55" s="139"/>
      <c r="BK55" s="139"/>
      <c r="BL55" s="139"/>
      <c r="BM55" s="139"/>
      <c r="BN55" s="139"/>
      <c r="BO55" s="139"/>
      <c r="BP55" s="139"/>
      <c r="BQ55" s="139"/>
      <c r="BR55" s="139"/>
      <c r="BS55" s="139"/>
      <c r="BT55" s="139"/>
      <c r="BU55" s="139"/>
      <c r="BV55" s="139"/>
      <c r="BW55" s="140"/>
      <c r="BX55" s="138">
        <f>
データ!CD7</f>
        <v>
22920</v>
      </c>
      <c r="BY55" s="139"/>
      <c r="BZ55" s="139"/>
      <c r="CA55" s="139"/>
      <c r="CB55" s="139"/>
      <c r="CC55" s="139"/>
      <c r="CD55" s="139"/>
      <c r="CE55" s="139"/>
      <c r="CF55" s="139"/>
      <c r="CG55" s="139"/>
      <c r="CH55" s="139"/>
      <c r="CI55" s="139"/>
      <c r="CJ55" s="139"/>
      <c r="CK55" s="139"/>
      <c r="CL55" s="140"/>
      <c r="CO55" s="5"/>
      <c r="CP55" s="5"/>
      <c r="CQ55" s="5"/>
      <c r="CR55" s="5"/>
      <c r="CS55" s="5"/>
      <c r="CT55" s="5"/>
      <c r="CU55" s="128" t="s">
        <v>
55</v>
      </c>
      <c r="CV55" s="128"/>
      <c r="CW55" s="128"/>
      <c r="CX55" s="128"/>
      <c r="CY55" s="128"/>
      <c r="CZ55" s="128"/>
      <c r="DA55" s="128"/>
      <c r="DB55" s="128"/>
      <c r="DC55" s="128"/>
      <c r="DD55" s="138">
        <f>
データ!CK7</f>
        <v>
7110</v>
      </c>
      <c r="DE55" s="139"/>
      <c r="DF55" s="139"/>
      <c r="DG55" s="139"/>
      <c r="DH55" s="139"/>
      <c r="DI55" s="139"/>
      <c r="DJ55" s="139"/>
      <c r="DK55" s="139"/>
      <c r="DL55" s="139"/>
      <c r="DM55" s="139"/>
      <c r="DN55" s="139"/>
      <c r="DO55" s="139"/>
      <c r="DP55" s="139"/>
      <c r="DQ55" s="139"/>
      <c r="DR55" s="140"/>
      <c r="DS55" s="138">
        <f>
データ!CL7</f>
        <v>
7560</v>
      </c>
      <c r="DT55" s="139"/>
      <c r="DU55" s="139"/>
      <c r="DV55" s="139"/>
      <c r="DW55" s="139"/>
      <c r="DX55" s="139"/>
      <c r="DY55" s="139"/>
      <c r="DZ55" s="139"/>
      <c r="EA55" s="139"/>
      <c r="EB55" s="139"/>
      <c r="EC55" s="139"/>
      <c r="ED55" s="139"/>
      <c r="EE55" s="139"/>
      <c r="EF55" s="139"/>
      <c r="EG55" s="140"/>
      <c r="EH55" s="138">
        <f>
データ!CM7</f>
        <v>
8107</v>
      </c>
      <c r="EI55" s="139"/>
      <c r="EJ55" s="139"/>
      <c r="EK55" s="139"/>
      <c r="EL55" s="139"/>
      <c r="EM55" s="139"/>
      <c r="EN55" s="139"/>
      <c r="EO55" s="139"/>
      <c r="EP55" s="139"/>
      <c r="EQ55" s="139"/>
      <c r="ER55" s="139"/>
      <c r="ES55" s="139"/>
      <c r="ET55" s="139"/>
      <c r="EU55" s="139"/>
      <c r="EV55" s="140"/>
      <c r="EW55" s="138">
        <f>
データ!CN7</f>
        <v>
7170</v>
      </c>
      <c r="EX55" s="139"/>
      <c r="EY55" s="139"/>
      <c r="EZ55" s="139"/>
      <c r="FA55" s="139"/>
      <c r="FB55" s="139"/>
      <c r="FC55" s="139"/>
      <c r="FD55" s="139"/>
      <c r="FE55" s="139"/>
      <c r="FF55" s="139"/>
      <c r="FG55" s="139"/>
      <c r="FH55" s="139"/>
      <c r="FI55" s="139"/>
      <c r="FJ55" s="139"/>
      <c r="FK55" s="140"/>
      <c r="FL55" s="138">
        <f>
データ!CO7</f>
        <v>
7502</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
55</v>
      </c>
      <c r="GJ55" s="128"/>
      <c r="GK55" s="128"/>
      <c r="GL55" s="128"/>
      <c r="GM55" s="128"/>
      <c r="GN55" s="128"/>
      <c r="GO55" s="128"/>
      <c r="GP55" s="128"/>
      <c r="GQ55" s="128"/>
      <c r="GR55" s="129">
        <f>
データ!CV7</f>
        <v>
88.1</v>
      </c>
      <c r="GS55" s="130"/>
      <c r="GT55" s="130"/>
      <c r="GU55" s="130"/>
      <c r="GV55" s="130"/>
      <c r="GW55" s="130"/>
      <c r="GX55" s="130"/>
      <c r="GY55" s="130"/>
      <c r="GZ55" s="130"/>
      <c r="HA55" s="130"/>
      <c r="HB55" s="130"/>
      <c r="HC55" s="130"/>
      <c r="HD55" s="130"/>
      <c r="HE55" s="130"/>
      <c r="HF55" s="131"/>
      <c r="HG55" s="129">
        <f>
データ!CW7</f>
        <v>
79.5</v>
      </c>
      <c r="HH55" s="130"/>
      <c r="HI55" s="130"/>
      <c r="HJ55" s="130"/>
      <c r="HK55" s="130"/>
      <c r="HL55" s="130"/>
      <c r="HM55" s="130"/>
      <c r="HN55" s="130"/>
      <c r="HO55" s="130"/>
      <c r="HP55" s="130"/>
      <c r="HQ55" s="130"/>
      <c r="HR55" s="130"/>
      <c r="HS55" s="130"/>
      <c r="HT55" s="130"/>
      <c r="HU55" s="131"/>
      <c r="HV55" s="129">
        <f>
データ!CX7</f>
        <v>
75.2</v>
      </c>
      <c r="HW55" s="130"/>
      <c r="HX55" s="130"/>
      <c r="HY55" s="130"/>
      <c r="HZ55" s="130"/>
      <c r="IA55" s="130"/>
      <c r="IB55" s="130"/>
      <c r="IC55" s="130"/>
      <c r="ID55" s="130"/>
      <c r="IE55" s="130"/>
      <c r="IF55" s="130"/>
      <c r="IG55" s="130"/>
      <c r="IH55" s="130"/>
      <c r="II55" s="130"/>
      <c r="IJ55" s="131"/>
      <c r="IK55" s="129">
        <f>
データ!CY7</f>
        <v>
82</v>
      </c>
      <c r="IL55" s="130"/>
      <c r="IM55" s="130"/>
      <c r="IN55" s="130"/>
      <c r="IO55" s="130"/>
      <c r="IP55" s="130"/>
      <c r="IQ55" s="130"/>
      <c r="IR55" s="130"/>
      <c r="IS55" s="130"/>
      <c r="IT55" s="130"/>
      <c r="IU55" s="130"/>
      <c r="IV55" s="130"/>
      <c r="IW55" s="130"/>
      <c r="IX55" s="130"/>
      <c r="IY55" s="131"/>
      <c r="IZ55" s="129">
        <f>
データ!CZ7</f>
        <v>
88.9</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
55</v>
      </c>
      <c r="JX55" s="128"/>
      <c r="JY55" s="128"/>
      <c r="JZ55" s="128"/>
      <c r="KA55" s="128"/>
      <c r="KB55" s="128"/>
      <c r="KC55" s="128"/>
      <c r="KD55" s="128"/>
      <c r="KE55" s="128"/>
      <c r="KF55" s="129">
        <f>
データ!DG7</f>
        <v>
13.9</v>
      </c>
      <c r="KG55" s="130"/>
      <c r="KH55" s="130"/>
      <c r="KI55" s="130"/>
      <c r="KJ55" s="130"/>
      <c r="KK55" s="130"/>
      <c r="KL55" s="130"/>
      <c r="KM55" s="130"/>
      <c r="KN55" s="130"/>
      <c r="KO55" s="130"/>
      <c r="KP55" s="130"/>
      <c r="KQ55" s="130"/>
      <c r="KR55" s="130"/>
      <c r="KS55" s="130"/>
      <c r="KT55" s="131"/>
      <c r="KU55" s="129">
        <f>
データ!DH7</f>
        <v>
13.5</v>
      </c>
      <c r="KV55" s="130"/>
      <c r="KW55" s="130"/>
      <c r="KX55" s="130"/>
      <c r="KY55" s="130"/>
      <c r="KZ55" s="130"/>
      <c r="LA55" s="130"/>
      <c r="LB55" s="130"/>
      <c r="LC55" s="130"/>
      <c r="LD55" s="130"/>
      <c r="LE55" s="130"/>
      <c r="LF55" s="130"/>
      <c r="LG55" s="130"/>
      <c r="LH55" s="130"/>
      <c r="LI55" s="131"/>
      <c r="LJ55" s="129">
        <f>
データ!DI7</f>
        <v>
14.6</v>
      </c>
      <c r="LK55" s="130"/>
      <c r="LL55" s="130"/>
      <c r="LM55" s="130"/>
      <c r="LN55" s="130"/>
      <c r="LO55" s="130"/>
      <c r="LP55" s="130"/>
      <c r="LQ55" s="130"/>
      <c r="LR55" s="130"/>
      <c r="LS55" s="130"/>
      <c r="LT55" s="130"/>
      <c r="LU55" s="130"/>
      <c r="LV55" s="130"/>
      <c r="LW55" s="130"/>
      <c r="LX55" s="131"/>
      <c r="LY55" s="129">
        <f>
データ!DJ7</f>
        <v>
12.2</v>
      </c>
      <c r="LZ55" s="130"/>
      <c r="MA55" s="130"/>
      <c r="MB55" s="130"/>
      <c r="MC55" s="130"/>
      <c r="MD55" s="130"/>
      <c r="ME55" s="130"/>
      <c r="MF55" s="130"/>
      <c r="MG55" s="130"/>
      <c r="MH55" s="130"/>
      <c r="MI55" s="130"/>
      <c r="MJ55" s="130"/>
      <c r="MK55" s="130"/>
      <c r="ML55" s="130"/>
      <c r="MM55" s="131"/>
      <c r="MN55" s="129">
        <f>
データ!DK7</f>
        <v>
12.3</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2">
      <c r="A56" s="2"/>
      <c r="B56" s="25"/>
      <c r="C56" s="5"/>
      <c r="D56" s="5"/>
      <c r="E56" s="5"/>
      <c r="F56" s="5"/>
      <c r="G56" s="128" t="s">
        <v>
57</v>
      </c>
      <c r="H56" s="128"/>
      <c r="I56" s="128"/>
      <c r="J56" s="128"/>
      <c r="K56" s="128"/>
      <c r="L56" s="128"/>
      <c r="M56" s="128"/>
      <c r="N56" s="128"/>
      <c r="O56" s="128"/>
      <c r="P56" s="138">
        <f>
データ!CE7</f>
        <v>
25920</v>
      </c>
      <c r="Q56" s="139"/>
      <c r="R56" s="139"/>
      <c r="S56" s="139"/>
      <c r="T56" s="139"/>
      <c r="U56" s="139"/>
      <c r="V56" s="139"/>
      <c r="W56" s="139"/>
      <c r="X56" s="139"/>
      <c r="Y56" s="139"/>
      <c r="Z56" s="139"/>
      <c r="AA56" s="139"/>
      <c r="AB56" s="139"/>
      <c r="AC56" s="139"/>
      <c r="AD56" s="140"/>
      <c r="AE56" s="138">
        <f>
データ!CF7</f>
        <v>
24479</v>
      </c>
      <c r="AF56" s="139"/>
      <c r="AG56" s="139"/>
      <c r="AH56" s="139"/>
      <c r="AI56" s="139"/>
      <c r="AJ56" s="139"/>
      <c r="AK56" s="139"/>
      <c r="AL56" s="139"/>
      <c r="AM56" s="139"/>
      <c r="AN56" s="139"/>
      <c r="AO56" s="139"/>
      <c r="AP56" s="139"/>
      <c r="AQ56" s="139"/>
      <c r="AR56" s="139"/>
      <c r="AS56" s="140"/>
      <c r="AT56" s="138">
        <f>
データ!CG7</f>
        <v>
25136</v>
      </c>
      <c r="AU56" s="139"/>
      <c r="AV56" s="139"/>
      <c r="AW56" s="139"/>
      <c r="AX56" s="139"/>
      <c r="AY56" s="139"/>
      <c r="AZ56" s="139"/>
      <c r="BA56" s="139"/>
      <c r="BB56" s="139"/>
      <c r="BC56" s="139"/>
      <c r="BD56" s="139"/>
      <c r="BE56" s="139"/>
      <c r="BF56" s="139"/>
      <c r="BG56" s="139"/>
      <c r="BH56" s="140"/>
      <c r="BI56" s="138">
        <f>
データ!CH7</f>
        <v>
26485</v>
      </c>
      <c r="BJ56" s="139"/>
      <c r="BK56" s="139"/>
      <c r="BL56" s="139"/>
      <c r="BM56" s="139"/>
      <c r="BN56" s="139"/>
      <c r="BO56" s="139"/>
      <c r="BP56" s="139"/>
      <c r="BQ56" s="139"/>
      <c r="BR56" s="139"/>
      <c r="BS56" s="139"/>
      <c r="BT56" s="139"/>
      <c r="BU56" s="139"/>
      <c r="BV56" s="139"/>
      <c r="BW56" s="140"/>
      <c r="BX56" s="138">
        <f>
データ!CI7</f>
        <v>
27761</v>
      </c>
      <c r="BY56" s="139"/>
      <c r="BZ56" s="139"/>
      <c r="CA56" s="139"/>
      <c r="CB56" s="139"/>
      <c r="CC56" s="139"/>
      <c r="CD56" s="139"/>
      <c r="CE56" s="139"/>
      <c r="CF56" s="139"/>
      <c r="CG56" s="139"/>
      <c r="CH56" s="139"/>
      <c r="CI56" s="139"/>
      <c r="CJ56" s="139"/>
      <c r="CK56" s="139"/>
      <c r="CL56" s="140"/>
      <c r="CO56" s="5"/>
      <c r="CP56" s="5"/>
      <c r="CQ56" s="5"/>
      <c r="CR56" s="5"/>
      <c r="CS56" s="5"/>
      <c r="CT56" s="5"/>
      <c r="CU56" s="128" t="s">
        <v>
57</v>
      </c>
      <c r="CV56" s="128"/>
      <c r="CW56" s="128"/>
      <c r="CX56" s="128"/>
      <c r="CY56" s="128"/>
      <c r="CZ56" s="128"/>
      <c r="DA56" s="128"/>
      <c r="DB56" s="128"/>
      <c r="DC56" s="128"/>
      <c r="DD56" s="138">
        <f>
データ!CP7</f>
        <v>
8159</v>
      </c>
      <c r="DE56" s="139"/>
      <c r="DF56" s="139"/>
      <c r="DG56" s="139"/>
      <c r="DH56" s="139"/>
      <c r="DI56" s="139"/>
      <c r="DJ56" s="139"/>
      <c r="DK56" s="139"/>
      <c r="DL56" s="139"/>
      <c r="DM56" s="139"/>
      <c r="DN56" s="139"/>
      <c r="DO56" s="139"/>
      <c r="DP56" s="139"/>
      <c r="DQ56" s="139"/>
      <c r="DR56" s="140"/>
      <c r="DS56" s="138">
        <f>
データ!CQ7</f>
        <v>
8000</v>
      </c>
      <c r="DT56" s="139"/>
      <c r="DU56" s="139"/>
      <c r="DV56" s="139"/>
      <c r="DW56" s="139"/>
      <c r="DX56" s="139"/>
      <c r="DY56" s="139"/>
      <c r="DZ56" s="139"/>
      <c r="EA56" s="139"/>
      <c r="EB56" s="139"/>
      <c r="EC56" s="139"/>
      <c r="ED56" s="139"/>
      <c r="EE56" s="139"/>
      <c r="EF56" s="139"/>
      <c r="EG56" s="140"/>
      <c r="EH56" s="138">
        <f>
データ!CR7</f>
        <v>
8023</v>
      </c>
      <c r="EI56" s="139"/>
      <c r="EJ56" s="139"/>
      <c r="EK56" s="139"/>
      <c r="EL56" s="139"/>
      <c r="EM56" s="139"/>
      <c r="EN56" s="139"/>
      <c r="EO56" s="139"/>
      <c r="EP56" s="139"/>
      <c r="EQ56" s="139"/>
      <c r="ER56" s="139"/>
      <c r="ES56" s="139"/>
      <c r="ET56" s="139"/>
      <c r="EU56" s="139"/>
      <c r="EV56" s="140"/>
      <c r="EW56" s="138">
        <f>
データ!CS7</f>
        <v>
8109</v>
      </c>
      <c r="EX56" s="139"/>
      <c r="EY56" s="139"/>
      <c r="EZ56" s="139"/>
      <c r="FA56" s="139"/>
      <c r="FB56" s="139"/>
      <c r="FC56" s="139"/>
      <c r="FD56" s="139"/>
      <c r="FE56" s="139"/>
      <c r="FF56" s="139"/>
      <c r="FG56" s="139"/>
      <c r="FH56" s="139"/>
      <c r="FI56" s="139"/>
      <c r="FJ56" s="139"/>
      <c r="FK56" s="140"/>
      <c r="FL56" s="138">
        <f>
データ!CT7</f>
        <v>
8307</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
57</v>
      </c>
      <c r="GJ56" s="128"/>
      <c r="GK56" s="128"/>
      <c r="GL56" s="128"/>
      <c r="GM56" s="128"/>
      <c r="GN56" s="128"/>
      <c r="GO56" s="128"/>
      <c r="GP56" s="128"/>
      <c r="GQ56" s="128"/>
      <c r="GR56" s="129">
        <f>
データ!DA7</f>
        <v>
75.2</v>
      </c>
      <c r="GS56" s="130"/>
      <c r="GT56" s="130"/>
      <c r="GU56" s="130"/>
      <c r="GV56" s="130"/>
      <c r="GW56" s="130"/>
      <c r="GX56" s="130"/>
      <c r="GY56" s="130"/>
      <c r="GZ56" s="130"/>
      <c r="HA56" s="130"/>
      <c r="HB56" s="130"/>
      <c r="HC56" s="130"/>
      <c r="HD56" s="130"/>
      <c r="HE56" s="130"/>
      <c r="HF56" s="131"/>
      <c r="HG56" s="129">
        <f>
データ!DB7</f>
        <v>
79.5</v>
      </c>
      <c r="HH56" s="130"/>
      <c r="HI56" s="130"/>
      <c r="HJ56" s="130"/>
      <c r="HK56" s="130"/>
      <c r="HL56" s="130"/>
      <c r="HM56" s="130"/>
      <c r="HN56" s="130"/>
      <c r="HO56" s="130"/>
      <c r="HP56" s="130"/>
      <c r="HQ56" s="130"/>
      <c r="HR56" s="130"/>
      <c r="HS56" s="130"/>
      <c r="HT56" s="130"/>
      <c r="HU56" s="131"/>
      <c r="HV56" s="129">
        <f>
データ!DC7</f>
        <v>
81.099999999999994</v>
      </c>
      <c r="HW56" s="130"/>
      <c r="HX56" s="130"/>
      <c r="HY56" s="130"/>
      <c r="HZ56" s="130"/>
      <c r="IA56" s="130"/>
      <c r="IB56" s="130"/>
      <c r="IC56" s="130"/>
      <c r="ID56" s="130"/>
      <c r="IE56" s="130"/>
      <c r="IF56" s="130"/>
      <c r="IG56" s="130"/>
      <c r="IH56" s="130"/>
      <c r="II56" s="130"/>
      <c r="IJ56" s="131"/>
      <c r="IK56" s="129">
        <f>
データ!DD7</f>
        <v>
81.599999999999994</v>
      </c>
      <c r="IL56" s="130"/>
      <c r="IM56" s="130"/>
      <c r="IN56" s="130"/>
      <c r="IO56" s="130"/>
      <c r="IP56" s="130"/>
      <c r="IQ56" s="130"/>
      <c r="IR56" s="130"/>
      <c r="IS56" s="130"/>
      <c r="IT56" s="130"/>
      <c r="IU56" s="130"/>
      <c r="IV56" s="130"/>
      <c r="IW56" s="130"/>
      <c r="IX56" s="130"/>
      <c r="IY56" s="131"/>
      <c r="IZ56" s="129">
        <f>
データ!DE7</f>
        <v>
80.099999999999994</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
57</v>
      </c>
      <c r="JX56" s="128"/>
      <c r="JY56" s="128"/>
      <c r="JZ56" s="128"/>
      <c r="KA56" s="128"/>
      <c r="KB56" s="128"/>
      <c r="KC56" s="128"/>
      <c r="KD56" s="128"/>
      <c r="KE56" s="128"/>
      <c r="KF56" s="129">
        <f>
データ!DL7</f>
        <v>
19.3</v>
      </c>
      <c r="KG56" s="130"/>
      <c r="KH56" s="130"/>
      <c r="KI56" s="130"/>
      <c r="KJ56" s="130"/>
      <c r="KK56" s="130"/>
      <c r="KL56" s="130"/>
      <c r="KM56" s="130"/>
      <c r="KN56" s="130"/>
      <c r="KO56" s="130"/>
      <c r="KP56" s="130"/>
      <c r="KQ56" s="130"/>
      <c r="KR56" s="130"/>
      <c r="KS56" s="130"/>
      <c r="KT56" s="131"/>
      <c r="KU56" s="129">
        <f>
データ!DM7</f>
        <v>
17.600000000000001</v>
      </c>
      <c r="KV56" s="130"/>
      <c r="KW56" s="130"/>
      <c r="KX56" s="130"/>
      <c r="KY56" s="130"/>
      <c r="KZ56" s="130"/>
      <c r="LA56" s="130"/>
      <c r="LB56" s="130"/>
      <c r="LC56" s="130"/>
      <c r="LD56" s="130"/>
      <c r="LE56" s="130"/>
      <c r="LF56" s="130"/>
      <c r="LG56" s="130"/>
      <c r="LH56" s="130"/>
      <c r="LI56" s="131"/>
      <c r="LJ56" s="129">
        <f>
データ!DN7</f>
        <v>
17.399999999999999</v>
      </c>
      <c r="LK56" s="130"/>
      <c r="LL56" s="130"/>
      <c r="LM56" s="130"/>
      <c r="LN56" s="130"/>
      <c r="LO56" s="130"/>
      <c r="LP56" s="130"/>
      <c r="LQ56" s="130"/>
      <c r="LR56" s="130"/>
      <c r="LS56" s="130"/>
      <c r="LT56" s="130"/>
      <c r="LU56" s="130"/>
      <c r="LV56" s="130"/>
      <c r="LW56" s="130"/>
      <c r="LX56" s="131"/>
      <c r="LY56" s="129">
        <f>
データ!DO7</f>
        <v>
16</v>
      </c>
      <c r="LZ56" s="130"/>
      <c r="MA56" s="130"/>
      <c r="MB56" s="130"/>
      <c r="MC56" s="130"/>
      <c r="MD56" s="130"/>
      <c r="ME56" s="130"/>
      <c r="MF56" s="130"/>
      <c r="MG56" s="130"/>
      <c r="MH56" s="130"/>
      <c r="MI56" s="130"/>
      <c r="MJ56" s="130"/>
      <c r="MK56" s="130"/>
      <c r="ML56" s="130"/>
      <c r="MM56" s="131"/>
      <c r="MN56" s="129">
        <f>
データ!DP7</f>
        <v>
16</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2">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2">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2">
      <c r="A62" s="27"/>
      <c r="B62" s="22"/>
      <c r="C62" s="23"/>
      <c r="D62" s="23"/>
      <c r="E62" s="23"/>
      <c r="F62" s="106" t="s">
        <v>
80</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2">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
81</v>
      </c>
      <c r="NK68" s="133"/>
      <c r="NL68" s="133"/>
      <c r="NM68" s="133"/>
      <c r="NN68" s="133"/>
      <c r="NO68" s="133"/>
      <c r="NP68" s="133"/>
      <c r="NQ68" s="133"/>
      <c r="NR68" s="133"/>
      <c r="NS68" s="133"/>
      <c r="NT68" s="133"/>
      <c r="NU68" s="133"/>
      <c r="NV68" s="133"/>
      <c r="NW68" s="133"/>
      <c r="NX68" s="134"/>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
151</v>
      </c>
      <c r="NK70" s="142"/>
      <c r="NL70" s="142"/>
      <c r="NM70" s="142"/>
      <c r="NN70" s="142"/>
      <c r="NO70" s="142"/>
      <c r="NP70" s="142"/>
      <c r="NQ70" s="142"/>
      <c r="NR70" s="142"/>
      <c r="NS70" s="142"/>
      <c r="NT70" s="142"/>
      <c r="NU70" s="142"/>
      <c r="NV70" s="142"/>
      <c r="NW70" s="142"/>
      <c r="NX70" s="143"/>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x14ac:dyDescent="0.2">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x14ac:dyDescent="0.2">
      <c r="A78" s="2"/>
      <c r="B78" s="25"/>
      <c r="C78" s="5"/>
      <c r="D78" s="5"/>
      <c r="E78" s="5"/>
      <c r="F78" s="5"/>
      <c r="G78" s="36"/>
      <c r="H78" s="36"/>
      <c r="I78" s="5"/>
      <c r="J78" s="29"/>
      <c r="K78" s="29"/>
      <c r="L78" s="29"/>
      <c r="M78" s="29"/>
      <c r="N78" s="29"/>
      <c r="O78" s="29"/>
      <c r="P78" s="29"/>
      <c r="Q78" s="29"/>
      <c r="R78" s="37"/>
      <c r="S78" s="37"/>
      <c r="T78" s="37"/>
      <c r="U78" s="147" t="str">
        <f>
データ!$B$11</f>
        <v>
H27</v>
      </c>
      <c r="V78" s="147"/>
      <c r="W78" s="147"/>
      <c r="X78" s="147"/>
      <c r="Y78" s="147"/>
      <c r="Z78" s="147"/>
      <c r="AA78" s="147"/>
      <c r="AB78" s="147"/>
      <c r="AC78" s="147"/>
      <c r="AD78" s="147"/>
      <c r="AE78" s="147"/>
      <c r="AF78" s="147"/>
      <c r="AG78" s="147"/>
      <c r="AH78" s="147"/>
      <c r="AI78" s="147"/>
      <c r="AJ78" s="147"/>
      <c r="AK78" s="147"/>
      <c r="AL78" s="147"/>
      <c r="AM78" s="147"/>
      <c r="AN78" s="147" t="str">
        <f>
データ!$C$11</f>
        <v>
H28</v>
      </c>
      <c r="AO78" s="147"/>
      <c r="AP78" s="147"/>
      <c r="AQ78" s="147"/>
      <c r="AR78" s="147"/>
      <c r="AS78" s="147"/>
      <c r="AT78" s="147"/>
      <c r="AU78" s="147"/>
      <c r="AV78" s="147"/>
      <c r="AW78" s="147"/>
      <c r="AX78" s="147"/>
      <c r="AY78" s="147"/>
      <c r="AZ78" s="147"/>
      <c r="BA78" s="147"/>
      <c r="BB78" s="147"/>
      <c r="BC78" s="147"/>
      <c r="BD78" s="147"/>
      <c r="BE78" s="147"/>
      <c r="BF78" s="147"/>
      <c r="BG78" s="147" t="str">
        <f>
データ!$D$11</f>
        <v>
H29</v>
      </c>
      <c r="BH78" s="147"/>
      <c r="BI78" s="147"/>
      <c r="BJ78" s="147"/>
      <c r="BK78" s="147"/>
      <c r="BL78" s="147"/>
      <c r="BM78" s="147"/>
      <c r="BN78" s="147"/>
      <c r="BO78" s="147"/>
      <c r="BP78" s="147"/>
      <c r="BQ78" s="147"/>
      <c r="BR78" s="147"/>
      <c r="BS78" s="147"/>
      <c r="BT78" s="147"/>
      <c r="BU78" s="147"/>
      <c r="BV78" s="147"/>
      <c r="BW78" s="147"/>
      <c r="BX78" s="147"/>
      <c r="BY78" s="147"/>
      <c r="BZ78" s="147" t="str">
        <f>
データ!$E$11</f>
        <v>
H30</v>
      </c>
      <c r="CA78" s="147"/>
      <c r="CB78" s="147"/>
      <c r="CC78" s="147"/>
      <c r="CD78" s="147"/>
      <c r="CE78" s="147"/>
      <c r="CF78" s="147"/>
      <c r="CG78" s="147"/>
      <c r="CH78" s="147"/>
      <c r="CI78" s="147"/>
      <c r="CJ78" s="147"/>
      <c r="CK78" s="147"/>
      <c r="CL78" s="147"/>
      <c r="CM78" s="147"/>
      <c r="CN78" s="147"/>
      <c r="CO78" s="147"/>
      <c r="CP78" s="147"/>
      <c r="CQ78" s="147"/>
      <c r="CR78" s="147"/>
      <c r="CS78" s="147" t="str">
        <f>
データ!$F$11</f>
        <v>
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
データ!$B$11</f>
        <v>
H27</v>
      </c>
      <c r="EP78" s="147"/>
      <c r="EQ78" s="147"/>
      <c r="ER78" s="147"/>
      <c r="ES78" s="147"/>
      <c r="ET78" s="147"/>
      <c r="EU78" s="147"/>
      <c r="EV78" s="147"/>
      <c r="EW78" s="147"/>
      <c r="EX78" s="147"/>
      <c r="EY78" s="147"/>
      <c r="EZ78" s="147"/>
      <c r="FA78" s="147"/>
      <c r="FB78" s="147"/>
      <c r="FC78" s="147"/>
      <c r="FD78" s="147"/>
      <c r="FE78" s="147"/>
      <c r="FF78" s="147"/>
      <c r="FG78" s="147"/>
      <c r="FH78" s="147" t="str">
        <f>
データ!$C$11</f>
        <v>
H28</v>
      </c>
      <c r="FI78" s="147"/>
      <c r="FJ78" s="147"/>
      <c r="FK78" s="147"/>
      <c r="FL78" s="147"/>
      <c r="FM78" s="147"/>
      <c r="FN78" s="147"/>
      <c r="FO78" s="147"/>
      <c r="FP78" s="147"/>
      <c r="FQ78" s="147"/>
      <c r="FR78" s="147"/>
      <c r="FS78" s="147"/>
      <c r="FT78" s="147"/>
      <c r="FU78" s="147"/>
      <c r="FV78" s="147"/>
      <c r="FW78" s="147"/>
      <c r="FX78" s="147"/>
      <c r="FY78" s="147"/>
      <c r="FZ78" s="147"/>
      <c r="GA78" s="147" t="str">
        <f>
データ!$D$11</f>
        <v>
H29</v>
      </c>
      <c r="GB78" s="147"/>
      <c r="GC78" s="147"/>
      <c r="GD78" s="147"/>
      <c r="GE78" s="147"/>
      <c r="GF78" s="147"/>
      <c r="GG78" s="147"/>
      <c r="GH78" s="147"/>
      <c r="GI78" s="147"/>
      <c r="GJ78" s="147"/>
      <c r="GK78" s="147"/>
      <c r="GL78" s="147"/>
      <c r="GM78" s="147"/>
      <c r="GN78" s="147"/>
      <c r="GO78" s="147"/>
      <c r="GP78" s="147"/>
      <c r="GQ78" s="147"/>
      <c r="GR78" s="147"/>
      <c r="GS78" s="147"/>
      <c r="GT78" s="147" t="str">
        <f>
データ!$E$11</f>
        <v>
H30</v>
      </c>
      <c r="GU78" s="147"/>
      <c r="GV78" s="147"/>
      <c r="GW78" s="147"/>
      <c r="GX78" s="147"/>
      <c r="GY78" s="147"/>
      <c r="GZ78" s="147"/>
      <c r="HA78" s="147"/>
      <c r="HB78" s="147"/>
      <c r="HC78" s="147"/>
      <c r="HD78" s="147"/>
      <c r="HE78" s="147"/>
      <c r="HF78" s="147"/>
      <c r="HG78" s="147"/>
      <c r="HH78" s="147"/>
      <c r="HI78" s="147"/>
      <c r="HJ78" s="147"/>
      <c r="HK78" s="147"/>
      <c r="HL78" s="147"/>
      <c r="HM78" s="147" t="str">
        <f>
データ!$F$11</f>
        <v>
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
データ!$B$11</f>
        <v>
H27</v>
      </c>
      <c r="JK78" s="147"/>
      <c r="JL78" s="147"/>
      <c r="JM78" s="147"/>
      <c r="JN78" s="147"/>
      <c r="JO78" s="147"/>
      <c r="JP78" s="147"/>
      <c r="JQ78" s="147"/>
      <c r="JR78" s="147"/>
      <c r="JS78" s="147"/>
      <c r="JT78" s="147"/>
      <c r="JU78" s="147"/>
      <c r="JV78" s="147"/>
      <c r="JW78" s="147"/>
      <c r="JX78" s="147"/>
      <c r="JY78" s="147"/>
      <c r="JZ78" s="147"/>
      <c r="KA78" s="147"/>
      <c r="KB78" s="147"/>
      <c r="KC78" s="147" t="str">
        <f>
データ!$C$11</f>
        <v>
H28</v>
      </c>
      <c r="KD78" s="147"/>
      <c r="KE78" s="147"/>
      <c r="KF78" s="147"/>
      <c r="KG78" s="147"/>
      <c r="KH78" s="147"/>
      <c r="KI78" s="147"/>
      <c r="KJ78" s="147"/>
      <c r="KK78" s="147"/>
      <c r="KL78" s="147"/>
      <c r="KM78" s="147"/>
      <c r="KN78" s="147"/>
      <c r="KO78" s="147"/>
      <c r="KP78" s="147"/>
      <c r="KQ78" s="147"/>
      <c r="KR78" s="147"/>
      <c r="KS78" s="147"/>
      <c r="KT78" s="147"/>
      <c r="KU78" s="147"/>
      <c r="KV78" s="147" t="str">
        <f>
データ!$D$11</f>
        <v>
H29</v>
      </c>
      <c r="KW78" s="147"/>
      <c r="KX78" s="147"/>
      <c r="KY78" s="147"/>
      <c r="KZ78" s="147"/>
      <c r="LA78" s="147"/>
      <c r="LB78" s="147"/>
      <c r="LC78" s="147"/>
      <c r="LD78" s="147"/>
      <c r="LE78" s="147"/>
      <c r="LF78" s="147"/>
      <c r="LG78" s="147"/>
      <c r="LH78" s="147"/>
      <c r="LI78" s="147"/>
      <c r="LJ78" s="147"/>
      <c r="LK78" s="147"/>
      <c r="LL78" s="147"/>
      <c r="LM78" s="147"/>
      <c r="LN78" s="147"/>
      <c r="LO78" s="147" t="str">
        <f>
データ!$E$11</f>
        <v>
H30</v>
      </c>
      <c r="LP78" s="147"/>
      <c r="LQ78" s="147"/>
      <c r="LR78" s="147"/>
      <c r="LS78" s="147"/>
      <c r="LT78" s="147"/>
      <c r="LU78" s="147"/>
      <c r="LV78" s="147"/>
      <c r="LW78" s="147"/>
      <c r="LX78" s="147"/>
      <c r="LY78" s="147"/>
      <c r="LZ78" s="147"/>
      <c r="MA78" s="147"/>
      <c r="MB78" s="147"/>
      <c r="MC78" s="147"/>
      <c r="MD78" s="147"/>
      <c r="ME78" s="147"/>
      <c r="MF78" s="147"/>
      <c r="MG78" s="147"/>
      <c r="MH78" s="147" t="str">
        <f>
データ!$F$11</f>
        <v>
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x14ac:dyDescent="0.2">
      <c r="A79" s="2"/>
      <c r="B79" s="25"/>
      <c r="C79" s="5"/>
      <c r="D79" s="5"/>
      <c r="E79" s="5"/>
      <c r="F79" s="5"/>
      <c r="G79" s="36"/>
      <c r="H79" s="36"/>
      <c r="I79" s="40"/>
      <c r="J79" s="148" t="s">
        <v>
55</v>
      </c>
      <c r="K79" s="149"/>
      <c r="L79" s="149"/>
      <c r="M79" s="149"/>
      <c r="N79" s="149"/>
      <c r="O79" s="149"/>
      <c r="P79" s="149"/>
      <c r="Q79" s="149"/>
      <c r="R79" s="149"/>
      <c r="S79" s="149"/>
      <c r="T79" s="150"/>
      <c r="U79" s="151">
        <f>
データ!DR7</f>
        <v>
51.9</v>
      </c>
      <c r="V79" s="151"/>
      <c r="W79" s="151"/>
      <c r="X79" s="151"/>
      <c r="Y79" s="151"/>
      <c r="Z79" s="151"/>
      <c r="AA79" s="151"/>
      <c r="AB79" s="151"/>
      <c r="AC79" s="151"/>
      <c r="AD79" s="151"/>
      <c r="AE79" s="151"/>
      <c r="AF79" s="151"/>
      <c r="AG79" s="151"/>
      <c r="AH79" s="151"/>
      <c r="AI79" s="151"/>
      <c r="AJ79" s="151"/>
      <c r="AK79" s="151"/>
      <c r="AL79" s="151"/>
      <c r="AM79" s="151"/>
      <c r="AN79" s="151">
        <f>
データ!DS7</f>
        <v>
53</v>
      </c>
      <c r="AO79" s="151"/>
      <c r="AP79" s="151"/>
      <c r="AQ79" s="151"/>
      <c r="AR79" s="151"/>
      <c r="AS79" s="151"/>
      <c r="AT79" s="151"/>
      <c r="AU79" s="151"/>
      <c r="AV79" s="151"/>
      <c r="AW79" s="151"/>
      <c r="AX79" s="151"/>
      <c r="AY79" s="151"/>
      <c r="AZ79" s="151"/>
      <c r="BA79" s="151"/>
      <c r="BB79" s="151"/>
      <c r="BC79" s="151"/>
      <c r="BD79" s="151"/>
      <c r="BE79" s="151"/>
      <c r="BF79" s="151"/>
      <c r="BG79" s="151">
        <f>
データ!DT7</f>
        <v>
54.4</v>
      </c>
      <c r="BH79" s="151"/>
      <c r="BI79" s="151"/>
      <c r="BJ79" s="151"/>
      <c r="BK79" s="151"/>
      <c r="BL79" s="151"/>
      <c r="BM79" s="151"/>
      <c r="BN79" s="151"/>
      <c r="BO79" s="151"/>
      <c r="BP79" s="151"/>
      <c r="BQ79" s="151"/>
      <c r="BR79" s="151"/>
      <c r="BS79" s="151"/>
      <c r="BT79" s="151"/>
      <c r="BU79" s="151"/>
      <c r="BV79" s="151"/>
      <c r="BW79" s="151"/>
      <c r="BX79" s="151"/>
      <c r="BY79" s="151"/>
      <c r="BZ79" s="151">
        <f>
データ!DU7</f>
        <v>
55.8</v>
      </c>
      <c r="CA79" s="151"/>
      <c r="CB79" s="151"/>
      <c r="CC79" s="151"/>
      <c r="CD79" s="151"/>
      <c r="CE79" s="151"/>
      <c r="CF79" s="151"/>
      <c r="CG79" s="151"/>
      <c r="CH79" s="151"/>
      <c r="CI79" s="151"/>
      <c r="CJ79" s="151"/>
      <c r="CK79" s="151"/>
      <c r="CL79" s="151"/>
      <c r="CM79" s="151"/>
      <c r="CN79" s="151"/>
      <c r="CO79" s="151"/>
      <c r="CP79" s="151"/>
      <c r="CQ79" s="151"/>
      <c r="CR79" s="151"/>
      <c r="CS79" s="151">
        <f>
データ!DV7</f>
        <v>
57.4</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
55</v>
      </c>
      <c r="EE79" s="149"/>
      <c r="EF79" s="149"/>
      <c r="EG79" s="149"/>
      <c r="EH79" s="149"/>
      <c r="EI79" s="149"/>
      <c r="EJ79" s="149"/>
      <c r="EK79" s="149"/>
      <c r="EL79" s="149"/>
      <c r="EM79" s="149"/>
      <c r="EN79" s="150"/>
      <c r="EO79" s="151">
        <f>
データ!EC7</f>
        <v>
85.3</v>
      </c>
      <c r="EP79" s="151"/>
      <c r="EQ79" s="151"/>
      <c r="ER79" s="151"/>
      <c r="ES79" s="151"/>
      <c r="ET79" s="151"/>
      <c r="EU79" s="151"/>
      <c r="EV79" s="151"/>
      <c r="EW79" s="151"/>
      <c r="EX79" s="151"/>
      <c r="EY79" s="151"/>
      <c r="EZ79" s="151"/>
      <c r="FA79" s="151"/>
      <c r="FB79" s="151"/>
      <c r="FC79" s="151"/>
      <c r="FD79" s="151"/>
      <c r="FE79" s="151"/>
      <c r="FF79" s="151"/>
      <c r="FG79" s="151"/>
      <c r="FH79" s="151">
        <f>
データ!ED7</f>
        <v>
83.8</v>
      </c>
      <c r="FI79" s="151"/>
      <c r="FJ79" s="151"/>
      <c r="FK79" s="151"/>
      <c r="FL79" s="151"/>
      <c r="FM79" s="151"/>
      <c r="FN79" s="151"/>
      <c r="FO79" s="151"/>
      <c r="FP79" s="151"/>
      <c r="FQ79" s="151"/>
      <c r="FR79" s="151"/>
      <c r="FS79" s="151"/>
      <c r="FT79" s="151"/>
      <c r="FU79" s="151"/>
      <c r="FV79" s="151"/>
      <c r="FW79" s="151"/>
      <c r="FX79" s="151"/>
      <c r="FY79" s="151"/>
      <c r="FZ79" s="151"/>
      <c r="GA79" s="151">
        <f>
データ!EE7</f>
        <v>
83.3</v>
      </c>
      <c r="GB79" s="151"/>
      <c r="GC79" s="151"/>
      <c r="GD79" s="151"/>
      <c r="GE79" s="151"/>
      <c r="GF79" s="151"/>
      <c r="GG79" s="151"/>
      <c r="GH79" s="151"/>
      <c r="GI79" s="151"/>
      <c r="GJ79" s="151"/>
      <c r="GK79" s="151"/>
      <c r="GL79" s="151"/>
      <c r="GM79" s="151"/>
      <c r="GN79" s="151"/>
      <c r="GO79" s="151"/>
      <c r="GP79" s="151"/>
      <c r="GQ79" s="151"/>
      <c r="GR79" s="151"/>
      <c r="GS79" s="151"/>
      <c r="GT79" s="151">
        <f>
データ!EF7</f>
        <v>
82.8</v>
      </c>
      <c r="GU79" s="151"/>
      <c r="GV79" s="151"/>
      <c r="GW79" s="151"/>
      <c r="GX79" s="151"/>
      <c r="GY79" s="151"/>
      <c r="GZ79" s="151"/>
      <c r="HA79" s="151"/>
      <c r="HB79" s="151"/>
      <c r="HC79" s="151"/>
      <c r="HD79" s="151"/>
      <c r="HE79" s="151"/>
      <c r="HF79" s="151"/>
      <c r="HG79" s="151"/>
      <c r="HH79" s="151"/>
      <c r="HI79" s="151"/>
      <c r="HJ79" s="151"/>
      <c r="HK79" s="151"/>
      <c r="HL79" s="151"/>
      <c r="HM79" s="151">
        <f>
データ!EG7</f>
        <v>
84</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
55</v>
      </c>
      <c r="IZ79" s="149"/>
      <c r="JA79" s="149"/>
      <c r="JB79" s="149"/>
      <c r="JC79" s="149"/>
      <c r="JD79" s="149"/>
      <c r="JE79" s="149"/>
      <c r="JF79" s="149"/>
      <c r="JG79" s="149"/>
      <c r="JH79" s="149"/>
      <c r="JI79" s="150"/>
      <c r="JJ79" s="152">
        <f>
データ!EN7</f>
        <v>
39519163</v>
      </c>
      <c r="JK79" s="152"/>
      <c r="JL79" s="152"/>
      <c r="JM79" s="152"/>
      <c r="JN79" s="152"/>
      <c r="JO79" s="152"/>
      <c r="JP79" s="152"/>
      <c r="JQ79" s="152"/>
      <c r="JR79" s="152"/>
      <c r="JS79" s="152"/>
      <c r="JT79" s="152"/>
      <c r="JU79" s="152"/>
      <c r="JV79" s="152"/>
      <c r="JW79" s="152"/>
      <c r="JX79" s="152"/>
      <c r="JY79" s="152"/>
      <c r="JZ79" s="152"/>
      <c r="KA79" s="152"/>
      <c r="KB79" s="152"/>
      <c r="KC79" s="152">
        <f>
データ!EO7</f>
        <v>
40032047</v>
      </c>
      <c r="KD79" s="152"/>
      <c r="KE79" s="152"/>
      <c r="KF79" s="152"/>
      <c r="KG79" s="152"/>
      <c r="KH79" s="152"/>
      <c r="KI79" s="152"/>
      <c r="KJ79" s="152"/>
      <c r="KK79" s="152"/>
      <c r="KL79" s="152"/>
      <c r="KM79" s="152"/>
      <c r="KN79" s="152"/>
      <c r="KO79" s="152"/>
      <c r="KP79" s="152"/>
      <c r="KQ79" s="152"/>
      <c r="KR79" s="152"/>
      <c r="KS79" s="152"/>
      <c r="KT79" s="152"/>
      <c r="KU79" s="152"/>
      <c r="KV79" s="152">
        <f>
データ!EP7</f>
        <v>
40297140</v>
      </c>
      <c r="KW79" s="152"/>
      <c r="KX79" s="152"/>
      <c r="KY79" s="152"/>
      <c r="KZ79" s="152"/>
      <c r="LA79" s="152"/>
      <c r="LB79" s="152"/>
      <c r="LC79" s="152"/>
      <c r="LD79" s="152"/>
      <c r="LE79" s="152"/>
      <c r="LF79" s="152"/>
      <c r="LG79" s="152"/>
      <c r="LH79" s="152"/>
      <c r="LI79" s="152"/>
      <c r="LJ79" s="152"/>
      <c r="LK79" s="152"/>
      <c r="LL79" s="152"/>
      <c r="LM79" s="152"/>
      <c r="LN79" s="152"/>
      <c r="LO79" s="152">
        <f>
データ!EQ7</f>
        <v>
40562326</v>
      </c>
      <c r="LP79" s="152"/>
      <c r="LQ79" s="152"/>
      <c r="LR79" s="152"/>
      <c r="LS79" s="152"/>
      <c r="LT79" s="152"/>
      <c r="LU79" s="152"/>
      <c r="LV79" s="152"/>
      <c r="LW79" s="152"/>
      <c r="LX79" s="152"/>
      <c r="LY79" s="152"/>
      <c r="LZ79" s="152"/>
      <c r="MA79" s="152"/>
      <c r="MB79" s="152"/>
      <c r="MC79" s="152"/>
      <c r="MD79" s="152"/>
      <c r="ME79" s="152"/>
      <c r="MF79" s="152"/>
      <c r="MG79" s="152"/>
      <c r="MH79" s="152">
        <f>
データ!ER7</f>
        <v>
40664860</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x14ac:dyDescent="0.2">
      <c r="A80" s="2"/>
      <c r="B80" s="25"/>
      <c r="C80" s="5"/>
      <c r="D80" s="5"/>
      <c r="E80" s="5"/>
      <c r="F80" s="5"/>
      <c r="G80" s="5"/>
      <c r="H80" s="5"/>
      <c r="I80" s="40"/>
      <c r="J80" s="148" t="s">
        <v>
57</v>
      </c>
      <c r="K80" s="149"/>
      <c r="L80" s="149"/>
      <c r="M80" s="149"/>
      <c r="N80" s="149"/>
      <c r="O80" s="149"/>
      <c r="P80" s="149"/>
      <c r="Q80" s="149"/>
      <c r="R80" s="149"/>
      <c r="S80" s="149"/>
      <c r="T80" s="150"/>
      <c r="U80" s="151">
        <f>
データ!DW7</f>
        <v>
50.2</v>
      </c>
      <c r="V80" s="151"/>
      <c r="W80" s="151"/>
      <c r="X80" s="151"/>
      <c r="Y80" s="151"/>
      <c r="Z80" s="151"/>
      <c r="AA80" s="151"/>
      <c r="AB80" s="151"/>
      <c r="AC80" s="151"/>
      <c r="AD80" s="151"/>
      <c r="AE80" s="151"/>
      <c r="AF80" s="151"/>
      <c r="AG80" s="151"/>
      <c r="AH80" s="151"/>
      <c r="AI80" s="151"/>
      <c r="AJ80" s="151"/>
      <c r="AK80" s="151"/>
      <c r="AL80" s="151"/>
      <c r="AM80" s="151"/>
      <c r="AN80" s="151">
        <f>
データ!DX7</f>
        <v>
52.7</v>
      </c>
      <c r="AO80" s="151"/>
      <c r="AP80" s="151"/>
      <c r="AQ80" s="151"/>
      <c r="AR80" s="151"/>
      <c r="AS80" s="151"/>
      <c r="AT80" s="151"/>
      <c r="AU80" s="151"/>
      <c r="AV80" s="151"/>
      <c r="AW80" s="151"/>
      <c r="AX80" s="151"/>
      <c r="AY80" s="151"/>
      <c r="AZ80" s="151"/>
      <c r="BA80" s="151"/>
      <c r="BB80" s="151"/>
      <c r="BC80" s="151"/>
      <c r="BD80" s="151"/>
      <c r="BE80" s="151"/>
      <c r="BF80" s="151"/>
      <c r="BG80" s="151">
        <f>
データ!DY7</f>
        <v>
52.8</v>
      </c>
      <c r="BH80" s="151"/>
      <c r="BI80" s="151"/>
      <c r="BJ80" s="151"/>
      <c r="BK80" s="151"/>
      <c r="BL80" s="151"/>
      <c r="BM80" s="151"/>
      <c r="BN80" s="151"/>
      <c r="BO80" s="151"/>
      <c r="BP80" s="151"/>
      <c r="BQ80" s="151"/>
      <c r="BR80" s="151"/>
      <c r="BS80" s="151"/>
      <c r="BT80" s="151"/>
      <c r="BU80" s="151"/>
      <c r="BV80" s="151"/>
      <c r="BW80" s="151"/>
      <c r="BX80" s="151"/>
      <c r="BY80" s="151"/>
      <c r="BZ80" s="151">
        <f>
データ!DZ7</f>
        <v>
54.2</v>
      </c>
      <c r="CA80" s="151"/>
      <c r="CB80" s="151"/>
      <c r="CC80" s="151"/>
      <c r="CD80" s="151"/>
      <c r="CE80" s="151"/>
      <c r="CF80" s="151"/>
      <c r="CG80" s="151"/>
      <c r="CH80" s="151"/>
      <c r="CI80" s="151"/>
      <c r="CJ80" s="151"/>
      <c r="CK80" s="151"/>
      <c r="CL80" s="151"/>
      <c r="CM80" s="151"/>
      <c r="CN80" s="151"/>
      <c r="CO80" s="151"/>
      <c r="CP80" s="151"/>
      <c r="CQ80" s="151"/>
      <c r="CR80" s="151"/>
      <c r="CS80" s="151">
        <f>
データ!EA7</f>
        <v>
55.4</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
57</v>
      </c>
      <c r="EE80" s="149"/>
      <c r="EF80" s="149"/>
      <c r="EG80" s="149"/>
      <c r="EH80" s="149"/>
      <c r="EI80" s="149"/>
      <c r="EJ80" s="149"/>
      <c r="EK80" s="149"/>
      <c r="EL80" s="149"/>
      <c r="EM80" s="149"/>
      <c r="EN80" s="150"/>
      <c r="EO80" s="151">
        <f>
データ!EH7</f>
        <v>
67.2</v>
      </c>
      <c r="EP80" s="151"/>
      <c r="EQ80" s="151"/>
      <c r="ER80" s="151"/>
      <c r="ES80" s="151"/>
      <c r="ET80" s="151"/>
      <c r="EU80" s="151"/>
      <c r="EV80" s="151"/>
      <c r="EW80" s="151"/>
      <c r="EX80" s="151"/>
      <c r="EY80" s="151"/>
      <c r="EZ80" s="151"/>
      <c r="FA80" s="151"/>
      <c r="FB80" s="151"/>
      <c r="FC80" s="151"/>
      <c r="FD80" s="151"/>
      <c r="FE80" s="151"/>
      <c r="FF80" s="151"/>
      <c r="FG80" s="151"/>
      <c r="FH80" s="151">
        <f>
データ!EI7</f>
        <v>
70.5</v>
      </c>
      <c r="FI80" s="151"/>
      <c r="FJ80" s="151"/>
      <c r="FK80" s="151"/>
      <c r="FL80" s="151"/>
      <c r="FM80" s="151"/>
      <c r="FN80" s="151"/>
      <c r="FO80" s="151"/>
      <c r="FP80" s="151"/>
      <c r="FQ80" s="151"/>
      <c r="FR80" s="151"/>
      <c r="FS80" s="151"/>
      <c r="FT80" s="151"/>
      <c r="FU80" s="151"/>
      <c r="FV80" s="151"/>
      <c r="FW80" s="151"/>
      <c r="FX80" s="151"/>
      <c r="FY80" s="151"/>
      <c r="FZ80" s="151"/>
      <c r="GA80" s="151">
        <f>
データ!EJ7</f>
        <v>
68.900000000000006</v>
      </c>
      <c r="GB80" s="151"/>
      <c r="GC80" s="151"/>
      <c r="GD80" s="151"/>
      <c r="GE80" s="151"/>
      <c r="GF80" s="151"/>
      <c r="GG80" s="151"/>
      <c r="GH80" s="151"/>
      <c r="GI80" s="151"/>
      <c r="GJ80" s="151"/>
      <c r="GK80" s="151"/>
      <c r="GL80" s="151"/>
      <c r="GM80" s="151"/>
      <c r="GN80" s="151"/>
      <c r="GO80" s="151"/>
      <c r="GP80" s="151"/>
      <c r="GQ80" s="151"/>
      <c r="GR80" s="151"/>
      <c r="GS80" s="151"/>
      <c r="GT80" s="151">
        <f>
データ!EK7</f>
        <v>
70.2</v>
      </c>
      <c r="GU80" s="151"/>
      <c r="GV80" s="151"/>
      <c r="GW80" s="151"/>
      <c r="GX80" s="151"/>
      <c r="GY80" s="151"/>
      <c r="GZ80" s="151"/>
      <c r="HA80" s="151"/>
      <c r="HB80" s="151"/>
      <c r="HC80" s="151"/>
      <c r="HD80" s="151"/>
      <c r="HE80" s="151"/>
      <c r="HF80" s="151"/>
      <c r="HG80" s="151"/>
      <c r="HH80" s="151"/>
      <c r="HI80" s="151"/>
      <c r="HJ80" s="151"/>
      <c r="HK80" s="151"/>
      <c r="HL80" s="151"/>
      <c r="HM80" s="151">
        <f>
データ!EL7</f>
        <v>
72</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
57</v>
      </c>
      <c r="IZ80" s="149"/>
      <c r="JA80" s="149"/>
      <c r="JB80" s="149"/>
      <c r="JC80" s="149"/>
      <c r="JD80" s="149"/>
      <c r="JE80" s="149"/>
      <c r="JF80" s="149"/>
      <c r="JG80" s="149"/>
      <c r="JH80" s="149"/>
      <c r="JI80" s="150"/>
      <c r="JJ80" s="152">
        <f>
データ!ES7</f>
        <v>
42228890</v>
      </c>
      <c r="JK80" s="152"/>
      <c r="JL80" s="152"/>
      <c r="JM80" s="152"/>
      <c r="JN80" s="152"/>
      <c r="JO80" s="152"/>
      <c r="JP80" s="152"/>
      <c r="JQ80" s="152"/>
      <c r="JR80" s="152"/>
      <c r="JS80" s="152"/>
      <c r="JT80" s="152"/>
      <c r="JU80" s="152"/>
      <c r="JV80" s="152"/>
      <c r="JW80" s="152"/>
      <c r="JX80" s="152"/>
      <c r="JY80" s="152"/>
      <c r="JZ80" s="152"/>
      <c r="KA80" s="152"/>
      <c r="KB80" s="152"/>
      <c r="KC80" s="152">
        <f>
データ!ET7</f>
        <v>
41785853</v>
      </c>
      <c r="KD80" s="152"/>
      <c r="KE80" s="152"/>
      <c r="KF80" s="152"/>
      <c r="KG80" s="152"/>
      <c r="KH80" s="152"/>
      <c r="KI80" s="152"/>
      <c r="KJ80" s="152"/>
      <c r="KK80" s="152"/>
      <c r="KL80" s="152"/>
      <c r="KM80" s="152"/>
      <c r="KN80" s="152"/>
      <c r="KO80" s="152"/>
      <c r="KP80" s="152"/>
      <c r="KQ80" s="152"/>
      <c r="KR80" s="152"/>
      <c r="KS80" s="152"/>
      <c r="KT80" s="152"/>
      <c r="KU80" s="152"/>
      <c r="KV80" s="152">
        <f>
データ!EU7</f>
        <v>
44571078</v>
      </c>
      <c r="KW80" s="152"/>
      <c r="KX80" s="152"/>
      <c r="KY80" s="152"/>
      <c r="KZ80" s="152"/>
      <c r="LA80" s="152"/>
      <c r="LB80" s="152"/>
      <c r="LC80" s="152"/>
      <c r="LD80" s="152"/>
      <c r="LE80" s="152"/>
      <c r="LF80" s="152"/>
      <c r="LG80" s="152"/>
      <c r="LH80" s="152"/>
      <c r="LI80" s="152"/>
      <c r="LJ80" s="152"/>
      <c r="LK80" s="152"/>
      <c r="LL80" s="152"/>
      <c r="LM80" s="152"/>
      <c r="LN80" s="152"/>
      <c r="LO80" s="152">
        <f>
データ!EV7</f>
        <v>
45346697</v>
      </c>
      <c r="LP80" s="152"/>
      <c r="LQ80" s="152"/>
      <c r="LR80" s="152"/>
      <c r="LS80" s="152"/>
      <c r="LT80" s="152"/>
      <c r="LU80" s="152"/>
      <c r="LV80" s="152"/>
      <c r="LW80" s="152"/>
      <c r="LX80" s="152"/>
      <c r="LY80" s="152"/>
      <c r="LZ80" s="152"/>
      <c r="MA80" s="152"/>
      <c r="MB80" s="152"/>
      <c r="MC80" s="152"/>
      <c r="MD80" s="152"/>
      <c r="ME80" s="152"/>
      <c r="MF80" s="152"/>
      <c r="MG80" s="152"/>
      <c r="MH80" s="152">
        <f>
データ!EW7</f>
        <v>
44774257</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x14ac:dyDescent="0.2">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ht="13" x14ac:dyDescent="0.2">
      <c r="B85" t="s">
        <v>
82</v>
      </c>
      <c r="C85" s="2"/>
      <c r="BH85" s="2"/>
      <c r="GR85" s="2"/>
      <c r="IV85" s="2"/>
      <c r="LD85" s="2"/>
    </row>
    <row r="86" spans="1:388" ht="13" x14ac:dyDescent="0.2">
      <c r="C86" s="2"/>
      <c r="BH86" s="2"/>
      <c r="GR86" s="2"/>
      <c r="IV86" s="2"/>
      <c r="LD86" s="2"/>
    </row>
    <row r="87" spans="1:388" ht="13" x14ac:dyDescent="0.2">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ht="13" x14ac:dyDescent="0.2">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t="13" hidden="1" x14ac:dyDescent="0.2">
      <c r="A89" s="44"/>
      <c r="B89" s="45" t="s">
        <v>
83</v>
      </c>
      <c r="C89" s="45" t="s">
        <v>
84</v>
      </c>
      <c r="D89" s="45" t="s">
        <v>
85</v>
      </c>
      <c r="E89" s="45" t="s">
        <v>
86</v>
      </c>
      <c r="F89" s="45" t="s">
        <v>
87</v>
      </c>
      <c r="G89" s="45" t="s">
        <v>
88</v>
      </c>
      <c r="H89" s="45" t="s">
        <v>
89</v>
      </c>
      <c r="I89" s="45" t="s">
        <v>
90</v>
      </c>
      <c r="J89" s="45" t="s">
        <v>
83</v>
      </c>
      <c r="K89" s="45" t="s">
        <v>
84</v>
      </c>
      <c r="L89" s="45" t="s">
        <v>
85</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t="13" hidden="1" x14ac:dyDescent="0.2">
      <c r="A90" s="44"/>
      <c r="B90" s="45" t="str">
        <f>
データ!AR6</f>
        <v>
【98.2】</v>
      </c>
      <c r="C90" s="45" t="str">
        <f>
データ!BC6</f>
        <v>
【89.5】</v>
      </c>
      <c r="D90" s="45" t="str">
        <f>
データ!BN6</f>
        <v>
【59.6】</v>
      </c>
      <c r="E90" s="45" t="str">
        <f>
データ!BY6</f>
        <v>
【74.7】</v>
      </c>
      <c r="F90" s="45" t="str">
        <f>
データ!CJ6</f>
        <v>
【53,621】</v>
      </c>
      <c r="G90" s="45" t="str">
        <f>
データ!CU6</f>
        <v>
【15,586】</v>
      </c>
      <c r="H90" s="45" t="str">
        <f>
データ!DF6</f>
        <v>
【54.6】</v>
      </c>
      <c r="I90" s="45" t="str">
        <f>
データ!DQ6</f>
        <v>
【25.0】</v>
      </c>
      <c r="J90" s="45" t="str">
        <f>
データ!EB6</f>
        <v>
【53.5】</v>
      </c>
      <c r="K90" s="45" t="str">
        <f>
データ!EM6</f>
        <v>
【70.0】</v>
      </c>
      <c r="L90" s="45" t="str">
        <f>
データ!EX6</f>
        <v>
【48,132,898】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ht="13"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MWTH/3AIB7J9jkm0Xr+iUxxCzyHypYzzpJoRYTjJJpimJVwV6mcYoFx4L0OB0lLrNPW89bV9RV4GhEeff2Bd5w==" saltValue="DsLJE+pxBrz5y9B4kSsRjg=="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4"/>
  <dataValidations count="1">
    <dataValidation type="list" allowBlank="1" showInputMessage="1" showErrorMessage="1" sqref="NO18 NJ18 NT18">
      <formula1>
$OC$18:$OC$52</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ustomHeight="1" x14ac:dyDescent="0.2"/>
  <cols>
    <col min="1" max="1" width="14.6328125" customWidth="1"/>
    <col min="2" max="7" width="11.90625" customWidth="1"/>
    <col min="8" max="10" width="15.90625" bestFit="1" customWidth="1"/>
    <col min="11" max="153" width="11.90625" customWidth="1"/>
    <col min="154" max="154" width="10.90625" customWidth="1"/>
  </cols>
  <sheetData>
    <row r="1" spans="1:154" ht="13" x14ac:dyDescent="0.2">
      <c r="A1" t="s">
        <v>
91</v>
      </c>
      <c r="AH1" s="47">
        <v>
1</v>
      </c>
      <c r="AI1" s="47">
        <v>
1</v>
      </c>
      <c r="AJ1" s="47">
        <v>
1</v>
      </c>
      <c r="AK1" s="47">
        <v>
1</v>
      </c>
      <c r="AL1" s="47">
        <v>
1</v>
      </c>
      <c r="AM1" s="47">
        <v>
1</v>
      </c>
      <c r="AN1" s="47">
        <v>
1</v>
      </c>
      <c r="AO1" s="47">
        <v>
1</v>
      </c>
      <c r="AP1" s="47">
        <v>
1</v>
      </c>
      <c r="AQ1" s="47">
        <v>
1</v>
      </c>
      <c r="AR1" s="47"/>
      <c r="AS1" s="47">
        <v>
1</v>
      </c>
      <c r="AT1" s="47">
        <v>
1</v>
      </c>
      <c r="AU1" s="47">
        <v>
1</v>
      </c>
      <c r="AV1" s="47">
        <v>
1</v>
      </c>
      <c r="AW1" s="47">
        <v>
1</v>
      </c>
      <c r="AX1" s="47">
        <v>
1</v>
      </c>
      <c r="AY1" s="47">
        <v>
1</v>
      </c>
      <c r="AZ1" s="47">
        <v>
1</v>
      </c>
      <c r="BA1" s="47">
        <v>
1</v>
      </c>
      <c r="BB1" s="47">
        <v>
1</v>
      </c>
      <c r="BC1" s="47"/>
      <c r="BD1" s="47">
        <v>
1</v>
      </c>
      <c r="BE1" s="47">
        <v>
1</v>
      </c>
      <c r="BF1" s="47">
        <v>
1</v>
      </c>
      <c r="BG1" s="47">
        <v>
1</v>
      </c>
      <c r="BH1" s="47">
        <v>
1</v>
      </c>
      <c r="BI1" s="47">
        <v>
1</v>
      </c>
      <c r="BJ1" s="47">
        <v>
1</v>
      </c>
      <c r="BK1" s="47">
        <v>
1</v>
      </c>
      <c r="BL1" s="47">
        <v>
1</v>
      </c>
      <c r="BM1" s="47">
        <v>
1</v>
      </c>
      <c r="BN1" s="47"/>
      <c r="BO1" s="47">
        <v>
1</v>
      </c>
      <c r="BP1" s="47">
        <v>
1</v>
      </c>
      <c r="BQ1" s="47">
        <v>
1</v>
      </c>
      <c r="BR1" s="47">
        <v>
1</v>
      </c>
      <c r="BS1" s="47">
        <v>
1</v>
      </c>
      <c r="BT1" s="47">
        <v>
1</v>
      </c>
      <c r="BU1" s="47">
        <v>
1</v>
      </c>
      <c r="BV1" s="47">
        <v>
1</v>
      </c>
      <c r="BW1" s="47">
        <v>
1</v>
      </c>
      <c r="BX1" s="47">
        <v>
1</v>
      </c>
      <c r="BY1" s="47"/>
      <c r="BZ1" s="47">
        <v>
1</v>
      </c>
      <c r="CA1" s="47">
        <v>
1</v>
      </c>
      <c r="CB1" s="47">
        <v>
1</v>
      </c>
      <c r="CC1" s="47">
        <v>
1</v>
      </c>
      <c r="CD1" s="47">
        <v>
1</v>
      </c>
      <c r="CE1" s="47">
        <v>
1</v>
      </c>
      <c r="CF1" s="47">
        <v>
1</v>
      </c>
      <c r="CG1" s="47">
        <v>
1</v>
      </c>
      <c r="CH1" s="47">
        <v>
1</v>
      </c>
      <c r="CI1" s="47">
        <v>
1</v>
      </c>
      <c r="CJ1" s="47"/>
      <c r="CK1" s="47">
        <v>
1</v>
      </c>
      <c r="CL1" s="47">
        <v>
1</v>
      </c>
      <c r="CM1" s="47">
        <v>
1</v>
      </c>
      <c r="CN1" s="47">
        <v>
1</v>
      </c>
      <c r="CO1" s="47">
        <v>
1</v>
      </c>
      <c r="CP1" s="47">
        <v>
1</v>
      </c>
      <c r="CQ1" s="47">
        <v>
1</v>
      </c>
      <c r="CR1" s="47">
        <v>
1</v>
      </c>
      <c r="CS1" s="47">
        <v>
1</v>
      </c>
      <c r="CT1" s="47">
        <v>
1</v>
      </c>
      <c r="CU1" s="47"/>
      <c r="CV1" s="47">
        <v>
1</v>
      </c>
      <c r="CW1" s="47">
        <v>
1</v>
      </c>
      <c r="CX1" s="47">
        <v>
1</v>
      </c>
      <c r="CY1" s="47">
        <v>
1</v>
      </c>
      <c r="CZ1" s="47">
        <v>
1</v>
      </c>
      <c r="DA1" s="47">
        <v>
1</v>
      </c>
      <c r="DB1" s="47">
        <v>
1</v>
      </c>
      <c r="DC1" s="47">
        <v>
1</v>
      </c>
      <c r="DD1" s="47">
        <v>
1</v>
      </c>
      <c r="DE1" s="47">
        <v>
1</v>
      </c>
      <c r="DF1" s="47"/>
      <c r="DG1" s="47">
        <v>
1</v>
      </c>
      <c r="DH1" s="47">
        <v>
1</v>
      </c>
      <c r="DI1" s="47">
        <v>
1</v>
      </c>
      <c r="DJ1" s="47">
        <v>
1</v>
      </c>
      <c r="DK1" s="47">
        <v>
1</v>
      </c>
      <c r="DL1" s="47">
        <v>
1</v>
      </c>
      <c r="DM1" s="47">
        <v>
1</v>
      </c>
      <c r="DN1" s="47">
        <v>
1</v>
      </c>
      <c r="DO1" s="47">
        <v>
1</v>
      </c>
      <c r="DP1" s="47">
        <v>
1</v>
      </c>
      <c r="DQ1" s="47"/>
      <c r="DR1" s="47">
        <v>
1</v>
      </c>
      <c r="DS1" s="47">
        <v>
1</v>
      </c>
      <c r="DT1" s="47">
        <v>
1</v>
      </c>
      <c r="DU1" s="47">
        <v>
1</v>
      </c>
      <c r="DV1" s="47">
        <v>
1</v>
      </c>
      <c r="DW1" s="47">
        <v>
1</v>
      </c>
      <c r="DX1" s="47">
        <v>
1</v>
      </c>
      <c r="DY1" s="47">
        <v>
1</v>
      </c>
      <c r="DZ1" s="47">
        <v>
1</v>
      </c>
      <c r="EA1" s="47">
        <v>
1</v>
      </c>
      <c r="EB1" s="47"/>
      <c r="EC1" s="47">
        <v>
1</v>
      </c>
      <c r="ED1" s="47">
        <v>
1</v>
      </c>
      <c r="EE1" s="47">
        <v>
1</v>
      </c>
      <c r="EF1" s="47">
        <v>
1</v>
      </c>
      <c r="EG1" s="47">
        <v>
1</v>
      </c>
      <c r="EH1" s="47">
        <v>
1</v>
      </c>
      <c r="EI1" s="47">
        <v>
1</v>
      </c>
      <c r="EJ1" s="47">
        <v>
1</v>
      </c>
      <c r="EK1" s="47">
        <v>
1</v>
      </c>
      <c r="EL1" s="47">
        <v>
1</v>
      </c>
      <c r="EM1" s="47"/>
      <c r="EN1" s="47">
        <v>
1</v>
      </c>
      <c r="EO1" s="47">
        <v>
1</v>
      </c>
      <c r="EP1" s="47">
        <v>
1</v>
      </c>
      <c r="EQ1" s="47">
        <v>
1</v>
      </c>
      <c r="ER1" s="47">
        <v>
1</v>
      </c>
      <c r="ES1" s="47">
        <v>
1</v>
      </c>
      <c r="ET1" s="47">
        <v>
1</v>
      </c>
      <c r="EU1" s="47">
        <v>
1</v>
      </c>
      <c r="EV1" s="47">
        <v>
1</v>
      </c>
      <c r="EW1" s="47">
        <v>
1</v>
      </c>
      <c r="EX1" s="47"/>
    </row>
    <row r="2" spans="1:154" ht="13" x14ac:dyDescent="0.2">
      <c r="A2" s="48" t="s">
        <v>
92</v>
      </c>
      <c r="B2" s="48">
        <f>
COLUMN()-1</f>
        <v>
1</v>
      </c>
      <c r="C2" s="48">
        <f t="shared" ref="C2:EM2" si="0">
COLUMN()-1</f>
        <v>
2</v>
      </c>
      <c r="D2" s="48">
        <f t="shared" si="0"/>
        <v>
3</v>
      </c>
      <c r="E2" s="48">
        <f t="shared" si="0"/>
        <v>
4</v>
      </c>
      <c r="F2" s="48">
        <f t="shared" si="0"/>
        <v>
5</v>
      </c>
      <c r="G2" s="48">
        <f t="shared" si="0"/>
        <v>
6</v>
      </c>
      <c r="H2" s="48">
        <f t="shared" si="0"/>
        <v>
7</v>
      </c>
      <c r="I2" s="48">
        <f t="shared" si="0"/>
        <v>
8</v>
      </c>
      <c r="J2" s="48">
        <f t="shared" si="0"/>
        <v>
9</v>
      </c>
      <c r="K2" s="48">
        <f t="shared" si="0"/>
        <v>
10</v>
      </c>
      <c r="L2" s="48">
        <f t="shared" si="0"/>
        <v>
11</v>
      </c>
      <c r="M2" s="48">
        <f t="shared" si="0"/>
        <v>
12</v>
      </c>
      <c r="N2" s="48">
        <f t="shared" si="0"/>
        <v>
13</v>
      </c>
      <c r="O2" s="48">
        <f t="shared" si="0"/>
        <v>
14</v>
      </c>
      <c r="P2" s="48">
        <f t="shared" si="0"/>
        <v>
15</v>
      </c>
      <c r="Q2" s="48">
        <f t="shared" si="0"/>
        <v>
16</v>
      </c>
      <c r="R2" s="48">
        <f t="shared" si="0"/>
        <v>
17</v>
      </c>
      <c r="S2" s="48">
        <f t="shared" si="0"/>
        <v>
18</v>
      </c>
      <c r="T2" s="48">
        <f t="shared" si="0"/>
        <v>
19</v>
      </c>
      <c r="U2" s="48">
        <f t="shared" si="0"/>
        <v>
20</v>
      </c>
      <c r="V2" s="48">
        <f t="shared" si="0"/>
        <v>
21</v>
      </c>
      <c r="W2" s="48">
        <f t="shared" si="0"/>
        <v>
22</v>
      </c>
      <c r="X2" s="48">
        <f t="shared" si="0"/>
        <v>
23</v>
      </c>
      <c r="Y2" s="48">
        <f t="shared" si="0"/>
        <v>
24</v>
      </c>
      <c r="Z2" s="48">
        <f t="shared" si="0"/>
        <v>
25</v>
      </c>
      <c r="AA2" s="48">
        <f t="shared" si="0"/>
        <v>
26</v>
      </c>
      <c r="AB2" s="48">
        <f t="shared" si="0"/>
        <v>
27</v>
      </c>
      <c r="AC2" s="48">
        <f t="shared" si="0"/>
        <v>
28</v>
      </c>
      <c r="AD2" s="48">
        <f t="shared" si="0"/>
        <v>
29</v>
      </c>
      <c r="AE2" s="48">
        <f t="shared" si="0"/>
        <v>
30</v>
      </c>
      <c r="AF2" s="48">
        <f t="shared" si="0"/>
        <v>
31</v>
      </c>
      <c r="AG2" s="48">
        <f t="shared" si="0"/>
        <v>
32</v>
      </c>
      <c r="AH2" s="48">
        <f t="shared" si="0"/>
        <v>
33</v>
      </c>
      <c r="AI2" s="48">
        <f t="shared" si="0"/>
        <v>
34</v>
      </c>
      <c r="AJ2" s="48">
        <f t="shared" si="0"/>
        <v>
35</v>
      </c>
      <c r="AK2" s="48">
        <f t="shared" si="0"/>
        <v>
36</v>
      </c>
      <c r="AL2" s="48">
        <f t="shared" si="0"/>
        <v>
37</v>
      </c>
      <c r="AM2" s="48">
        <f t="shared" si="0"/>
        <v>
38</v>
      </c>
      <c r="AN2" s="48">
        <f t="shared" si="0"/>
        <v>
39</v>
      </c>
      <c r="AO2" s="48">
        <f t="shared" si="0"/>
        <v>
40</v>
      </c>
      <c r="AP2" s="48">
        <f t="shared" si="0"/>
        <v>
41</v>
      </c>
      <c r="AQ2" s="48">
        <f t="shared" si="0"/>
        <v>
42</v>
      </c>
      <c r="AR2" s="48">
        <f t="shared" si="0"/>
        <v>
43</v>
      </c>
      <c r="AS2" s="48">
        <f t="shared" si="0"/>
        <v>
44</v>
      </c>
      <c r="AT2" s="48">
        <f t="shared" si="0"/>
        <v>
45</v>
      </c>
      <c r="AU2" s="48">
        <f t="shared" si="0"/>
        <v>
46</v>
      </c>
      <c r="AV2" s="48">
        <f t="shared" si="0"/>
        <v>
47</v>
      </c>
      <c r="AW2" s="48">
        <f t="shared" si="0"/>
        <v>
48</v>
      </c>
      <c r="AX2" s="48">
        <f t="shared" si="0"/>
        <v>
49</v>
      </c>
      <c r="AY2" s="48">
        <f t="shared" si="0"/>
        <v>
50</v>
      </c>
      <c r="AZ2" s="48">
        <f t="shared" si="0"/>
        <v>
51</v>
      </c>
      <c r="BA2" s="48">
        <f t="shared" si="0"/>
        <v>
52</v>
      </c>
      <c r="BB2" s="48">
        <f t="shared" si="0"/>
        <v>
53</v>
      </c>
      <c r="BC2" s="48">
        <f t="shared" si="0"/>
        <v>
54</v>
      </c>
      <c r="BD2" s="48">
        <f t="shared" si="0"/>
        <v>
55</v>
      </c>
      <c r="BE2" s="48">
        <f t="shared" si="0"/>
        <v>
56</v>
      </c>
      <c r="BF2" s="48">
        <f t="shared" si="0"/>
        <v>
57</v>
      </c>
      <c r="BG2" s="48">
        <f t="shared" si="0"/>
        <v>
58</v>
      </c>
      <c r="BH2" s="48">
        <f t="shared" si="0"/>
        <v>
59</v>
      </c>
      <c r="BI2" s="48">
        <f t="shared" si="0"/>
        <v>
60</v>
      </c>
      <c r="BJ2" s="48">
        <f t="shared" si="0"/>
        <v>
61</v>
      </c>
      <c r="BK2" s="48">
        <f t="shared" si="0"/>
        <v>
62</v>
      </c>
      <c r="BL2" s="48">
        <f t="shared" si="0"/>
        <v>
63</v>
      </c>
      <c r="BM2" s="48">
        <f t="shared" si="0"/>
        <v>
64</v>
      </c>
      <c r="BN2" s="48">
        <f t="shared" si="0"/>
        <v>
65</v>
      </c>
      <c r="BO2" s="48">
        <f t="shared" si="0"/>
        <v>
66</v>
      </c>
      <c r="BP2" s="48">
        <f t="shared" si="0"/>
        <v>
67</v>
      </c>
      <c r="BQ2" s="48">
        <f t="shared" si="0"/>
        <v>
68</v>
      </c>
      <c r="BR2" s="48">
        <f t="shared" si="0"/>
        <v>
69</v>
      </c>
      <c r="BS2" s="48">
        <f t="shared" si="0"/>
        <v>
70</v>
      </c>
      <c r="BT2" s="48">
        <f t="shared" si="0"/>
        <v>
71</v>
      </c>
      <c r="BU2" s="48">
        <f t="shared" si="0"/>
        <v>
72</v>
      </c>
      <c r="BV2" s="48">
        <f t="shared" si="0"/>
        <v>
73</v>
      </c>
      <c r="BW2" s="48">
        <f t="shared" si="0"/>
        <v>
74</v>
      </c>
      <c r="BX2" s="48">
        <f t="shared" si="0"/>
        <v>
75</v>
      </c>
      <c r="BY2" s="48">
        <f t="shared" si="0"/>
        <v>
76</v>
      </c>
      <c r="BZ2" s="48">
        <f t="shared" si="0"/>
        <v>
77</v>
      </c>
      <c r="CA2" s="48">
        <f t="shared" si="0"/>
        <v>
78</v>
      </c>
      <c r="CB2" s="48">
        <f t="shared" si="0"/>
        <v>
79</v>
      </c>
      <c r="CC2" s="48">
        <f t="shared" si="0"/>
        <v>
80</v>
      </c>
      <c r="CD2" s="48">
        <f t="shared" si="0"/>
        <v>
81</v>
      </c>
      <c r="CE2" s="48">
        <f t="shared" si="0"/>
        <v>
82</v>
      </c>
      <c r="CF2" s="48">
        <f t="shared" si="0"/>
        <v>
83</v>
      </c>
      <c r="CG2" s="48">
        <f t="shared" si="0"/>
        <v>
84</v>
      </c>
      <c r="CH2" s="48">
        <f t="shared" si="0"/>
        <v>
85</v>
      </c>
      <c r="CI2" s="48">
        <f t="shared" si="0"/>
        <v>
86</v>
      </c>
      <c r="CJ2" s="48">
        <f t="shared" si="0"/>
        <v>
87</v>
      </c>
      <c r="CK2" s="48">
        <f t="shared" si="0"/>
        <v>
88</v>
      </c>
      <c r="CL2" s="48">
        <f t="shared" si="0"/>
        <v>
89</v>
      </c>
      <c r="CM2" s="48">
        <f t="shared" si="0"/>
        <v>
90</v>
      </c>
      <c r="CN2" s="48">
        <f t="shared" si="0"/>
        <v>
91</v>
      </c>
      <c r="CO2" s="48">
        <f t="shared" si="0"/>
        <v>
92</v>
      </c>
      <c r="CP2" s="48">
        <f t="shared" si="0"/>
        <v>
93</v>
      </c>
      <c r="CQ2" s="48">
        <f t="shared" si="0"/>
        <v>
94</v>
      </c>
      <c r="CR2" s="48">
        <f t="shared" si="0"/>
        <v>
95</v>
      </c>
      <c r="CS2" s="48">
        <f t="shared" si="0"/>
        <v>
96</v>
      </c>
      <c r="CT2" s="48">
        <f t="shared" si="0"/>
        <v>
97</v>
      </c>
      <c r="CU2" s="48">
        <f t="shared" si="0"/>
        <v>
98</v>
      </c>
      <c r="CV2" s="48">
        <f t="shared" si="0"/>
        <v>
99</v>
      </c>
      <c r="CW2" s="48">
        <f t="shared" si="0"/>
        <v>
100</v>
      </c>
      <c r="CX2" s="48">
        <f t="shared" si="0"/>
        <v>
101</v>
      </c>
      <c r="CY2" s="48">
        <f t="shared" si="0"/>
        <v>
102</v>
      </c>
      <c r="CZ2" s="48">
        <f t="shared" si="0"/>
        <v>
103</v>
      </c>
      <c r="DA2" s="48">
        <f t="shared" si="0"/>
        <v>
104</v>
      </c>
      <c r="DB2" s="48">
        <f t="shared" si="0"/>
        <v>
105</v>
      </c>
      <c r="DC2" s="48">
        <f t="shared" si="0"/>
        <v>
106</v>
      </c>
      <c r="DD2" s="48">
        <f t="shared" si="0"/>
        <v>
107</v>
      </c>
      <c r="DE2" s="48">
        <f t="shared" si="0"/>
        <v>
108</v>
      </c>
      <c r="DF2" s="48">
        <f t="shared" si="0"/>
        <v>
109</v>
      </c>
      <c r="DG2" s="48">
        <f t="shared" si="0"/>
        <v>
110</v>
      </c>
      <c r="DH2" s="48">
        <f t="shared" si="0"/>
        <v>
111</v>
      </c>
      <c r="DI2" s="48">
        <f t="shared" si="0"/>
        <v>
112</v>
      </c>
      <c r="DJ2" s="48">
        <f t="shared" si="0"/>
        <v>
113</v>
      </c>
      <c r="DK2" s="48">
        <f t="shared" si="0"/>
        <v>
114</v>
      </c>
      <c r="DL2" s="48">
        <f t="shared" si="0"/>
        <v>
115</v>
      </c>
      <c r="DM2" s="48">
        <f t="shared" si="0"/>
        <v>
116</v>
      </c>
      <c r="DN2" s="48">
        <f t="shared" si="0"/>
        <v>
117</v>
      </c>
      <c r="DO2" s="48">
        <f t="shared" si="0"/>
        <v>
118</v>
      </c>
      <c r="DP2" s="48">
        <f t="shared" si="0"/>
        <v>
119</v>
      </c>
      <c r="DQ2" s="48">
        <f t="shared" si="0"/>
        <v>
120</v>
      </c>
      <c r="DR2" s="48">
        <f t="shared" si="0"/>
        <v>
121</v>
      </c>
      <c r="DS2" s="48">
        <f t="shared" si="0"/>
        <v>
122</v>
      </c>
      <c r="DT2" s="48">
        <f t="shared" si="0"/>
        <v>
123</v>
      </c>
      <c r="DU2" s="48">
        <f t="shared" si="0"/>
        <v>
124</v>
      </c>
      <c r="DV2" s="48">
        <f t="shared" si="0"/>
        <v>
125</v>
      </c>
      <c r="DW2" s="48">
        <f t="shared" si="0"/>
        <v>
126</v>
      </c>
      <c r="DX2" s="48">
        <f t="shared" si="0"/>
        <v>
127</v>
      </c>
      <c r="DY2" s="48">
        <f t="shared" si="0"/>
        <v>
128</v>
      </c>
      <c r="DZ2" s="48">
        <f t="shared" si="0"/>
        <v>
129</v>
      </c>
      <c r="EA2" s="48">
        <f t="shared" si="0"/>
        <v>
130</v>
      </c>
      <c r="EB2" s="48">
        <f t="shared" si="0"/>
        <v>
131</v>
      </c>
      <c r="EC2" s="48">
        <f t="shared" si="0"/>
        <v>
132</v>
      </c>
      <c r="ED2" s="48">
        <f t="shared" si="0"/>
        <v>
133</v>
      </c>
      <c r="EE2" s="48">
        <f t="shared" si="0"/>
        <v>
134</v>
      </c>
      <c r="EF2" s="48">
        <f t="shared" si="0"/>
        <v>
135</v>
      </c>
      <c r="EG2" s="48">
        <f t="shared" si="0"/>
        <v>
136</v>
      </c>
      <c r="EH2" s="48">
        <f t="shared" si="0"/>
        <v>
137</v>
      </c>
      <c r="EI2" s="48">
        <f t="shared" si="0"/>
        <v>
138</v>
      </c>
      <c r="EJ2" s="48">
        <f t="shared" si="0"/>
        <v>
139</v>
      </c>
      <c r="EK2" s="48">
        <f t="shared" si="0"/>
        <v>
140</v>
      </c>
      <c r="EL2" s="48">
        <f t="shared" si="0"/>
        <v>
141</v>
      </c>
      <c r="EM2" s="48">
        <f t="shared" si="0"/>
        <v>
142</v>
      </c>
      <c r="EN2" s="48">
        <f t="shared" ref="EN2:EX2" si="1">
COLUMN()-1</f>
        <v>
143</v>
      </c>
      <c r="EO2" s="48">
        <f t="shared" si="1"/>
        <v>
144</v>
      </c>
      <c r="EP2" s="48">
        <f t="shared" si="1"/>
        <v>
145</v>
      </c>
      <c r="EQ2" s="48">
        <f t="shared" si="1"/>
        <v>
146</v>
      </c>
      <c r="ER2" s="48">
        <f t="shared" si="1"/>
        <v>
147</v>
      </c>
      <c r="ES2" s="48">
        <f t="shared" si="1"/>
        <v>
148</v>
      </c>
      <c r="ET2" s="48">
        <f t="shared" si="1"/>
        <v>
149</v>
      </c>
      <c r="EU2" s="48">
        <f t="shared" si="1"/>
        <v>
150</v>
      </c>
      <c r="EV2" s="48">
        <f t="shared" si="1"/>
        <v>
151</v>
      </c>
      <c r="EW2" s="48">
        <f t="shared" si="1"/>
        <v>
152</v>
      </c>
      <c r="EX2" s="48">
        <f t="shared" si="1"/>
        <v>
153</v>
      </c>
    </row>
    <row r="3" spans="1:154" ht="13.25" customHeight="1" x14ac:dyDescent="0.2">
      <c r="A3" s="48" t="s">
        <v>
93</v>
      </c>
      <c r="B3" s="49" t="s">
        <v>
39</v>
      </c>
      <c r="C3" s="49" t="s">
        <v>
94</v>
      </c>
      <c r="D3" s="49" t="s">
        <v>
95</v>
      </c>
      <c r="E3" s="49" t="s">
        <v>
96</v>
      </c>
      <c r="F3" s="49" t="s">
        <v>
97</v>
      </c>
      <c r="G3" s="49" t="s">
        <v>
98</v>
      </c>
      <c r="H3" s="50" t="s">
        <v>
99</v>
      </c>
      <c r="I3" s="51"/>
      <c r="J3" s="51"/>
      <c r="K3" s="51"/>
      <c r="L3" s="51"/>
      <c r="M3" s="51"/>
      <c r="N3" s="51"/>
      <c r="O3" s="51"/>
      <c r="P3" s="51"/>
      <c r="Q3" s="51"/>
      <c r="R3" s="51"/>
      <c r="S3" s="51"/>
      <c r="T3" s="51"/>
      <c r="U3" s="51"/>
      <c r="V3" s="51"/>
      <c r="W3" s="51"/>
      <c r="X3" s="51"/>
      <c r="Y3" s="51"/>
      <c r="Z3" s="51"/>
      <c r="AA3" s="51"/>
      <c r="AB3" s="51"/>
      <c r="AC3" s="51"/>
      <c r="AD3" s="51"/>
      <c r="AE3" s="51"/>
      <c r="AF3" s="51"/>
      <c r="AG3" s="51"/>
      <c r="AH3" s="52" t="s">
        <v>
34</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
80</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2">
      <c r="A4" s="48" t="s">
        <v>
100</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
101</v>
      </c>
      <c r="AI4" s="159"/>
      <c r="AJ4" s="159"/>
      <c r="AK4" s="159"/>
      <c r="AL4" s="159"/>
      <c r="AM4" s="159"/>
      <c r="AN4" s="159"/>
      <c r="AO4" s="159"/>
      <c r="AP4" s="159"/>
      <c r="AQ4" s="159"/>
      <c r="AR4" s="160"/>
      <c r="AS4" s="154" t="s">
        <v>
102</v>
      </c>
      <c r="AT4" s="153"/>
      <c r="AU4" s="153"/>
      <c r="AV4" s="153"/>
      <c r="AW4" s="153"/>
      <c r="AX4" s="153"/>
      <c r="AY4" s="153"/>
      <c r="AZ4" s="153"/>
      <c r="BA4" s="153"/>
      <c r="BB4" s="153"/>
      <c r="BC4" s="153"/>
      <c r="BD4" s="154" t="s">
        <v>
103</v>
      </c>
      <c r="BE4" s="153"/>
      <c r="BF4" s="153"/>
      <c r="BG4" s="153"/>
      <c r="BH4" s="153"/>
      <c r="BI4" s="153"/>
      <c r="BJ4" s="153"/>
      <c r="BK4" s="153"/>
      <c r="BL4" s="153"/>
      <c r="BM4" s="153"/>
      <c r="BN4" s="153"/>
      <c r="BO4" s="158" t="s">
        <v>
104</v>
      </c>
      <c r="BP4" s="159"/>
      <c r="BQ4" s="159"/>
      <c r="BR4" s="159"/>
      <c r="BS4" s="159"/>
      <c r="BT4" s="159"/>
      <c r="BU4" s="159"/>
      <c r="BV4" s="159"/>
      <c r="BW4" s="159"/>
      <c r="BX4" s="159"/>
      <c r="BY4" s="160"/>
      <c r="BZ4" s="153" t="s">
        <v>
105</v>
      </c>
      <c r="CA4" s="153"/>
      <c r="CB4" s="153"/>
      <c r="CC4" s="153"/>
      <c r="CD4" s="153"/>
      <c r="CE4" s="153"/>
      <c r="CF4" s="153"/>
      <c r="CG4" s="153"/>
      <c r="CH4" s="153"/>
      <c r="CI4" s="153"/>
      <c r="CJ4" s="153"/>
      <c r="CK4" s="154" t="s">
        <v>
106</v>
      </c>
      <c r="CL4" s="153"/>
      <c r="CM4" s="153"/>
      <c r="CN4" s="153"/>
      <c r="CO4" s="153"/>
      <c r="CP4" s="153"/>
      <c r="CQ4" s="153"/>
      <c r="CR4" s="153"/>
      <c r="CS4" s="153"/>
      <c r="CT4" s="153"/>
      <c r="CU4" s="153"/>
      <c r="CV4" s="153" t="s">
        <v>
107</v>
      </c>
      <c r="CW4" s="153"/>
      <c r="CX4" s="153"/>
      <c r="CY4" s="153"/>
      <c r="CZ4" s="153"/>
      <c r="DA4" s="153"/>
      <c r="DB4" s="153"/>
      <c r="DC4" s="153"/>
      <c r="DD4" s="153"/>
      <c r="DE4" s="153"/>
      <c r="DF4" s="153"/>
      <c r="DG4" s="153" t="s">
        <v>
108</v>
      </c>
      <c r="DH4" s="153"/>
      <c r="DI4" s="153"/>
      <c r="DJ4" s="153"/>
      <c r="DK4" s="153"/>
      <c r="DL4" s="153"/>
      <c r="DM4" s="153"/>
      <c r="DN4" s="153"/>
      <c r="DO4" s="153"/>
      <c r="DP4" s="153"/>
      <c r="DQ4" s="153"/>
      <c r="DR4" s="158" t="s">
        <v>
109</v>
      </c>
      <c r="DS4" s="159"/>
      <c r="DT4" s="159"/>
      <c r="DU4" s="159"/>
      <c r="DV4" s="159"/>
      <c r="DW4" s="159"/>
      <c r="DX4" s="159"/>
      <c r="DY4" s="159"/>
      <c r="DZ4" s="159"/>
      <c r="EA4" s="159"/>
      <c r="EB4" s="160"/>
      <c r="EC4" s="153" t="s">
        <v>
110</v>
      </c>
      <c r="ED4" s="153"/>
      <c r="EE4" s="153"/>
      <c r="EF4" s="153"/>
      <c r="EG4" s="153"/>
      <c r="EH4" s="153"/>
      <c r="EI4" s="153"/>
      <c r="EJ4" s="153"/>
      <c r="EK4" s="153"/>
      <c r="EL4" s="153"/>
      <c r="EM4" s="153"/>
      <c r="EN4" s="153" t="s">
        <v>
111</v>
      </c>
      <c r="EO4" s="153"/>
      <c r="EP4" s="153"/>
      <c r="EQ4" s="153"/>
      <c r="ER4" s="153"/>
      <c r="ES4" s="153"/>
      <c r="ET4" s="153"/>
      <c r="EU4" s="153"/>
      <c r="EV4" s="153"/>
      <c r="EW4" s="153"/>
      <c r="EX4" s="153"/>
    </row>
    <row r="5" spans="1:154" ht="13" x14ac:dyDescent="0.2">
      <c r="A5" s="48" t="s">
        <v>
112</v>
      </c>
      <c r="B5" s="61"/>
      <c r="C5" s="61"/>
      <c r="D5" s="61"/>
      <c r="E5" s="61"/>
      <c r="F5" s="61"/>
      <c r="G5" s="61"/>
      <c r="H5" s="62" t="s">
        <v>
113</v>
      </c>
      <c r="I5" s="62" t="s">
        <v>
114</v>
      </c>
      <c r="J5" s="62" t="s">
        <v>
115</v>
      </c>
      <c r="K5" s="62" t="s">
        <v>
1</v>
      </c>
      <c r="L5" s="62" t="s">
        <v>
2</v>
      </c>
      <c r="M5" s="62" t="s">
        <v>
3</v>
      </c>
      <c r="N5" s="62" t="s">
        <v>
4</v>
      </c>
      <c r="O5" s="62" t="s">
        <v>
5</v>
      </c>
      <c r="P5" s="62" t="s">
        <v>
12</v>
      </c>
      <c r="Q5" s="62" t="s">
        <v>
13</v>
      </c>
      <c r="R5" s="62" t="s">
        <v>
14</v>
      </c>
      <c r="S5" s="62" t="s">
        <v>
116</v>
      </c>
      <c r="T5" s="62" t="s">
        <v>
117</v>
      </c>
      <c r="U5" s="62" t="s">
        <v>
24</v>
      </c>
      <c r="V5" s="62" t="s">
        <v>
25</v>
      </c>
      <c r="W5" s="62" t="s">
        <v>
26</v>
      </c>
      <c r="X5" s="62" t="s">
        <v>
27</v>
      </c>
      <c r="Y5" s="62" t="s">
        <v>
6</v>
      </c>
      <c r="Z5" s="62" t="s">
        <v>
7</v>
      </c>
      <c r="AA5" s="62" t="s">
        <v>
8</v>
      </c>
      <c r="AB5" s="62" t="s">
        <v>
17</v>
      </c>
      <c r="AC5" s="62" t="s">
        <v>
18</v>
      </c>
      <c r="AD5" s="62" t="s">
        <v>
19</v>
      </c>
      <c r="AE5" s="62" t="s">
        <v>
28</v>
      </c>
      <c r="AF5" s="62" t="s">
        <v>
29</v>
      </c>
      <c r="AG5" s="62" t="s">
        <v>
30</v>
      </c>
      <c r="AH5" s="62" t="s">
        <v>
118</v>
      </c>
      <c r="AI5" s="62" t="s">
        <v>
119</v>
      </c>
      <c r="AJ5" s="62" t="s">
        <v>
120</v>
      </c>
      <c r="AK5" s="62" t="s">
        <v>
121</v>
      </c>
      <c r="AL5" s="62" t="s">
        <v>
122</v>
      </c>
      <c r="AM5" s="62" t="s">
        <v>
123</v>
      </c>
      <c r="AN5" s="62" t="s">
        <v>
124</v>
      </c>
      <c r="AO5" s="62" t="s">
        <v>
125</v>
      </c>
      <c r="AP5" s="62" t="s">
        <v>
126</v>
      </c>
      <c r="AQ5" s="62" t="s">
        <v>
127</v>
      </c>
      <c r="AR5" s="62" t="s">
        <v>
128</v>
      </c>
      <c r="AS5" s="62" t="s">
        <v>
118</v>
      </c>
      <c r="AT5" s="62" t="s">
        <v>
119</v>
      </c>
      <c r="AU5" s="62" t="s">
        <v>
120</v>
      </c>
      <c r="AV5" s="62" t="s">
        <v>
121</v>
      </c>
      <c r="AW5" s="62" t="s">
        <v>
122</v>
      </c>
      <c r="AX5" s="62" t="s">
        <v>
123</v>
      </c>
      <c r="AY5" s="62" t="s">
        <v>
124</v>
      </c>
      <c r="AZ5" s="62" t="s">
        <v>
125</v>
      </c>
      <c r="BA5" s="62" t="s">
        <v>
126</v>
      </c>
      <c r="BB5" s="62" t="s">
        <v>
127</v>
      </c>
      <c r="BC5" s="62" t="s">
        <v>
128</v>
      </c>
      <c r="BD5" s="62" t="s">
        <v>
118</v>
      </c>
      <c r="BE5" s="62" t="s">
        <v>
119</v>
      </c>
      <c r="BF5" s="62" t="s">
        <v>
120</v>
      </c>
      <c r="BG5" s="62" t="s">
        <v>
121</v>
      </c>
      <c r="BH5" s="62" t="s">
        <v>
122</v>
      </c>
      <c r="BI5" s="62" t="s">
        <v>
123</v>
      </c>
      <c r="BJ5" s="62" t="s">
        <v>
124</v>
      </c>
      <c r="BK5" s="62" t="s">
        <v>
125</v>
      </c>
      <c r="BL5" s="62" t="s">
        <v>
126</v>
      </c>
      <c r="BM5" s="62" t="s">
        <v>
127</v>
      </c>
      <c r="BN5" s="62" t="s">
        <v>
128</v>
      </c>
      <c r="BO5" s="62" t="s">
        <v>
118</v>
      </c>
      <c r="BP5" s="62" t="s">
        <v>
119</v>
      </c>
      <c r="BQ5" s="62" t="s">
        <v>
120</v>
      </c>
      <c r="BR5" s="62" t="s">
        <v>
121</v>
      </c>
      <c r="BS5" s="62" t="s">
        <v>
122</v>
      </c>
      <c r="BT5" s="62" t="s">
        <v>
123</v>
      </c>
      <c r="BU5" s="62" t="s">
        <v>
124</v>
      </c>
      <c r="BV5" s="62" t="s">
        <v>
125</v>
      </c>
      <c r="BW5" s="62" t="s">
        <v>
126</v>
      </c>
      <c r="BX5" s="62" t="s">
        <v>
127</v>
      </c>
      <c r="BY5" s="62" t="s">
        <v>
128</v>
      </c>
      <c r="BZ5" s="62" t="s">
        <v>
118</v>
      </c>
      <c r="CA5" s="62" t="s">
        <v>
119</v>
      </c>
      <c r="CB5" s="62" t="s">
        <v>
120</v>
      </c>
      <c r="CC5" s="62" t="s">
        <v>
121</v>
      </c>
      <c r="CD5" s="62" t="s">
        <v>
122</v>
      </c>
      <c r="CE5" s="62" t="s">
        <v>
123</v>
      </c>
      <c r="CF5" s="62" t="s">
        <v>
124</v>
      </c>
      <c r="CG5" s="62" t="s">
        <v>
125</v>
      </c>
      <c r="CH5" s="62" t="s">
        <v>
126</v>
      </c>
      <c r="CI5" s="62" t="s">
        <v>
127</v>
      </c>
      <c r="CJ5" s="62" t="s">
        <v>
128</v>
      </c>
      <c r="CK5" s="62" t="s">
        <v>
118</v>
      </c>
      <c r="CL5" s="62" t="s">
        <v>
119</v>
      </c>
      <c r="CM5" s="62" t="s">
        <v>
120</v>
      </c>
      <c r="CN5" s="62" t="s">
        <v>
121</v>
      </c>
      <c r="CO5" s="62" t="s">
        <v>
122</v>
      </c>
      <c r="CP5" s="62" t="s">
        <v>
123</v>
      </c>
      <c r="CQ5" s="62" t="s">
        <v>
124</v>
      </c>
      <c r="CR5" s="62" t="s">
        <v>
125</v>
      </c>
      <c r="CS5" s="62" t="s">
        <v>
126</v>
      </c>
      <c r="CT5" s="62" t="s">
        <v>
127</v>
      </c>
      <c r="CU5" s="62" t="s">
        <v>
128</v>
      </c>
      <c r="CV5" s="62" t="s">
        <v>
118</v>
      </c>
      <c r="CW5" s="62" t="s">
        <v>
119</v>
      </c>
      <c r="CX5" s="62" t="s">
        <v>
120</v>
      </c>
      <c r="CY5" s="62" t="s">
        <v>
121</v>
      </c>
      <c r="CZ5" s="62" t="s">
        <v>
122</v>
      </c>
      <c r="DA5" s="62" t="s">
        <v>
123</v>
      </c>
      <c r="DB5" s="62" t="s">
        <v>
124</v>
      </c>
      <c r="DC5" s="62" t="s">
        <v>
125</v>
      </c>
      <c r="DD5" s="62" t="s">
        <v>
126</v>
      </c>
      <c r="DE5" s="62" t="s">
        <v>
127</v>
      </c>
      <c r="DF5" s="62" t="s">
        <v>
128</v>
      </c>
      <c r="DG5" s="62" t="s">
        <v>
118</v>
      </c>
      <c r="DH5" s="62" t="s">
        <v>
119</v>
      </c>
      <c r="DI5" s="62" t="s">
        <v>
120</v>
      </c>
      <c r="DJ5" s="62" t="s">
        <v>
121</v>
      </c>
      <c r="DK5" s="62" t="s">
        <v>
122</v>
      </c>
      <c r="DL5" s="62" t="s">
        <v>
123</v>
      </c>
      <c r="DM5" s="62" t="s">
        <v>
124</v>
      </c>
      <c r="DN5" s="62" t="s">
        <v>
125</v>
      </c>
      <c r="DO5" s="62" t="s">
        <v>
126</v>
      </c>
      <c r="DP5" s="62" t="s">
        <v>
127</v>
      </c>
      <c r="DQ5" s="62" t="s">
        <v>
128</v>
      </c>
      <c r="DR5" s="62" t="s">
        <v>
118</v>
      </c>
      <c r="DS5" s="62" t="s">
        <v>
119</v>
      </c>
      <c r="DT5" s="62" t="s">
        <v>
120</v>
      </c>
      <c r="DU5" s="62" t="s">
        <v>
121</v>
      </c>
      <c r="DV5" s="62" t="s">
        <v>
122</v>
      </c>
      <c r="DW5" s="62" t="s">
        <v>
123</v>
      </c>
      <c r="DX5" s="62" t="s">
        <v>
124</v>
      </c>
      <c r="DY5" s="62" t="s">
        <v>
125</v>
      </c>
      <c r="DZ5" s="62" t="s">
        <v>
126</v>
      </c>
      <c r="EA5" s="62" t="s">
        <v>
127</v>
      </c>
      <c r="EB5" s="62" t="s">
        <v>
128</v>
      </c>
      <c r="EC5" s="62" t="s">
        <v>
118</v>
      </c>
      <c r="ED5" s="62" t="s">
        <v>
119</v>
      </c>
      <c r="EE5" s="62" t="s">
        <v>
120</v>
      </c>
      <c r="EF5" s="62" t="s">
        <v>
121</v>
      </c>
      <c r="EG5" s="62" t="s">
        <v>
122</v>
      </c>
      <c r="EH5" s="62" t="s">
        <v>
123</v>
      </c>
      <c r="EI5" s="62" t="s">
        <v>
124</v>
      </c>
      <c r="EJ5" s="62" t="s">
        <v>
125</v>
      </c>
      <c r="EK5" s="62" t="s">
        <v>
126</v>
      </c>
      <c r="EL5" s="62" t="s">
        <v>
127</v>
      </c>
      <c r="EM5" s="62" t="s">
        <v>
128</v>
      </c>
      <c r="EN5" s="62" t="s">
        <v>
118</v>
      </c>
      <c r="EO5" s="62" t="s">
        <v>
119</v>
      </c>
      <c r="EP5" s="62" t="s">
        <v>
120</v>
      </c>
      <c r="EQ5" s="62" t="s">
        <v>
121</v>
      </c>
      <c r="ER5" s="62" t="s">
        <v>
122</v>
      </c>
      <c r="ES5" s="62" t="s">
        <v>
123</v>
      </c>
      <c r="ET5" s="62" t="s">
        <v>
124</v>
      </c>
      <c r="EU5" s="62" t="s">
        <v>
125</v>
      </c>
      <c r="EV5" s="62" t="s">
        <v>
126</v>
      </c>
      <c r="EW5" s="62" t="s">
        <v>
127</v>
      </c>
      <c r="EX5" s="62" t="s">
        <v>
128</v>
      </c>
    </row>
    <row r="6" spans="1:154" s="67" customFormat="1" ht="13" x14ac:dyDescent="0.2">
      <c r="A6" s="48" t="s">
        <v>
129</v>
      </c>
      <c r="B6" s="63">
        <f>
B8</f>
        <v>
2019</v>
      </c>
      <c r="C6" s="63">
        <f t="shared" ref="C6:M6" si="2">
C8</f>
        <v>
133086</v>
      </c>
      <c r="D6" s="63">
        <f t="shared" si="2"/>
        <v>
46</v>
      </c>
      <c r="E6" s="63">
        <f t="shared" si="2"/>
        <v>
6</v>
      </c>
      <c r="F6" s="63">
        <f t="shared" si="2"/>
        <v>
0</v>
      </c>
      <c r="G6" s="63">
        <f t="shared" si="2"/>
        <v>
1</v>
      </c>
      <c r="H6" s="155" t="str">
        <f>
IF(H8&lt;&gt;I8,H8,"")&amp;IF(I8&lt;&gt;J8,I8,"")&amp;"　"&amp;J8</f>
        <v>
東京都奥多摩町　奥多摩病院</v>
      </c>
      <c r="I6" s="156"/>
      <c r="J6" s="157"/>
      <c r="K6" s="63" t="str">
        <f t="shared" si="2"/>
        <v>
当然財務</v>
      </c>
      <c r="L6" s="63" t="str">
        <f t="shared" si="2"/>
        <v>
病院事業</v>
      </c>
      <c r="M6" s="63" t="str">
        <f t="shared" si="2"/>
        <v>
一般病院</v>
      </c>
      <c r="N6" s="63" t="str">
        <f>
N8</f>
        <v>
50床未満</v>
      </c>
      <c r="O6" s="63" t="str">
        <f>
O8</f>
        <v>
非設置</v>
      </c>
      <c r="P6" s="63" t="str">
        <f>
P8</f>
        <v>
直営</v>
      </c>
      <c r="Q6" s="64">
        <f t="shared" ref="Q6:AG6" si="3">
Q8</f>
        <v>
3</v>
      </c>
      <c r="R6" s="63" t="str">
        <f t="shared" si="3"/>
        <v>
-</v>
      </c>
      <c r="S6" s="63" t="str">
        <f t="shared" si="3"/>
        <v>
訓</v>
      </c>
      <c r="T6" s="63" t="str">
        <f t="shared" si="3"/>
        <v>
救</v>
      </c>
      <c r="U6" s="64">
        <f>
U8</f>
        <v>
5038</v>
      </c>
      <c r="V6" s="64">
        <f>
V8</f>
        <v>
2627</v>
      </c>
      <c r="W6" s="63" t="str">
        <f>
W8</f>
        <v>
第１種該当</v>
      </c>
      <c r="X6" s="63" t="str">
        <f t="shared" si="3"/>
        <v>
１３：１</v>
      </c>
      <c r="Y6" s="64">
        <f t="shared" si="3"/>
        <v>
43</v>
      </c>
      <c r="Z6" s="64" t="str">
        <f t="shared" si="3"/>
        <v>
-</v>
      </c>
      <c r="AA6" s="64" t="str">
        <f t="shared" si="3"/>
        <v>
-</v>
      </c>
      <c r="AB6" s="64" t="str">
        <f t="shared" si="3"/>
        <v>
-</v>
      </c>
      <c r="AC6" s="64" t="str">
        <f t="shared" si="3"/>
        <v>
-</v>
      </c>
      <c r="AD6" s="64">
        <f t="shared" si="3"/>
        <v>
43</v>
      </c>
      <c r="AE6" s="64">
        <f t="shared" si="3"/>
        <v>
43</v>
      </c>
      <c r="AF6" s="64" t="str">
        <f t="shared" si="3"/>
        <v>
-</v>
      </c>
      <c r="AG6" s="64">
        <f t="shared" si="3"/>
        <v>
43</v>
      </c>
      <c r="AH6" s="65">
        <f>
IF(AH8="-",NA(),AH8)</f>
        <v>
101.2</v>
      </c>
      <c r="AI6" s="65">
        <f t="shared" ref="AI6:AQ6" si="4">
IF(AI8="-",NA(),AI8)</f>
        <v>
109</v>
      </c>
      <c r="AJ6" s="65">
        <f t="shared" si="4"/>
        <v>
108.3</v>
      </c>
      <c r="AK6" s="65">
        <f t="shared" si="4"/>
        <v>
106</v>
      </c>
      <c r="AL6" s="65">
        <f t="shared" si="4"/>
        <v>
102</v>
      </c>
      <c r="AM6" s="65">
        <f t="shared" si="4"/>
        <v>
97.7</v>
      </c>
      <c r="AN6" s="65">
        <f t="shared" si="4"/>
        <v>
96.2</v>
      </c>
      <c r="AO6" s="65">
        <f t="shared" si="4"/>
        <v>
94.8</v>
      </c>
      <c r="AP6" s="65">
        <f t="shared" si="4"/>
        <v>
96.1</v>
      </c>
      <c r="AQ6" s="65">
        <f t="shared" si="4"/>
        <v>
96.7</v>
      </c>
      <c r="AR6" s="65" t="str">
        <f>
IF(AR8="-","【-】","【"&amp;SUBSTITUTE(TEXT(AR8,"#,##0.0"),"-","△")&amp;"】")</f>
        <v>
【98.2】</v>
      </c>
      <c r="AS6" s="65">
        <f>
IF(AS8="-",NA(),AS8)</f>
        <v>
59.1</v>
      </c>
      <c r="AT6" s="65">
        <f t="shared" ref="AT6:BB6" si="5">
IF(AT8="-",NA(),AT8)</f>
        <v>
66.900000000000006</v>
      </c>
      <c r="AU6" s="65">
        <f t="shared" si="5"/>
        <v>
67.900000000000006</v>
      </c>
      <c r="AV6" s="65">
        <f t="shared" si="5"/>
        <v>
64.900000000000006</v>
      </c>
      <c r="AW6" s="65">
        <f t="shared" si="5"/>
        <v>
60.5</v>
      </c>
      <c r="AX6" s="65">
        <f t="shared" si="5"/>
        <v>
72.2</v>
      </c>
      <c r="AY6" s="65">
        <f t="shared" si="5"/>
        <v>
69.5</v>
      </c>
      <c r="AZ6" s="65">
        <f t="shared" si="5"/>
        <v>
67.7</v>
      </c>
      <c r="BA6" s="65">
        <f t="shared" si="5"/>
        <v>
66.8</v>
      </c>
      <c r="BB6" s="65">
        <f t="shared" si="5"/>
        <v>
67.8</v>
      </c>
      <c r="BC6" s="65" t="str">
        <f>
IF(BC8="-","【-】","【"&amp;SUBSTITUTE(TEXT(BC8,"#,##0.0"),"-","△")&amp;"】")</f>
        <v>
【89.5】</v>
      </c>
      <c r="BD6" s="65">
        <f>
IF(BD8="-",NA(),BD8)</f>
        <v>
0</v>
      </c>
      <c r="BE6" s="65">
        <f t="shared" ref="BE6:BM6" si="6">
IF(BE8="-",NA(),BE8)</f>
        <v>
0</v>
      </c>
      <c r="BF6" s="65">
        <f t="shared" si="6"/>
        <v>
0</v>
      </c>
      <c r="BG6" s="65">
        <f t="shared" si="6"/>
        <v>
0</v>
      </c>
      <c r="BH6" s="65">
        <f t="shared" si="6"/>
        <v>
0</v>
      </c>
      <c r="BI6" s="65">
        <f t="shared" si="6"/>
        <v>
139.9</v>
      </c>
      <c r="BJ6" s="65">
        <f t="shared" si="6"/>
        <v>
156.6</v>
      </c>
      <c r="BK6" s="65">
        <f t="shared" si="6"/>
        <v>
106</v>
      </c>
      <c r="BL6" s="65">
        <f t="shared" si="6"/>
        <v>
118.7</v>
      </c>
      <c r="BM6" s="65">
        <f t="shared" si="6"/>
        <v>
121.7</v>
      </c>
      <c r="BN6" s="65" t="str">
        <f>
IF(BN8="-","【-】","【"&amp;SUBSTITUTE(TEXT(BN8,"#,##0.0"),"-","△")&amp;"】")</f>
        <v>
【59.6】</v>
      </c>
      <c r="BO6" s="65">
        <f>
IF(BO8="-",NA(),BO8)</f>
        <v>
43.9</v>
      </c>
      <c r="BP6" s="65">
        <f t="shared" ref="BP6:BX6" si="7">
IF(BP8="-",NA(),BP8)</f>
        <v>
50.7</v>
      </c>
      <c r="BQ6" s="65">
        <f t="shared" si="7"/>
        <v>
54.5</v>
      </c>
      <c r="BR6" s="65">
        <f t="shared" si="7"/>
        <v>
50.1</v>
      </c>
      <c r="BS6" s="65">
        <f t="shared" si="7"/>
        <v>
40</v>
      </c>
      <c r="BT6" s="65">
        <f t="shared" si="7"/>
        <v>
64.900000000000006</v>
      </c>
      <c r="BU6" s="65">
        <f t="shared" si="7"/>
        <v>
63.4</v>
      </c>
      <c r="BV6" s="65">
        <f t="shared" si="7"/>
        <v>
62.3</v>
      </c>
      <c r="BW6" s="65">
        <f t="shared" si="7"/>
        <v>
59.4</v>
      </c>
      <c r="BX6" s="65">
        <f t="shared" si="7"/>
        <v>
61.4</v>
      </c>
      <c r="BY6" s="65" t="str">
        <f>
IF(BY8="-","【-】","【"&amp;SUBSTITUTE(TEXT(BY8,"#,##0.0"),"-","△")&amp;"】")</f>
        <v>
【74.7】</v>
      </c>
      <c r="BZ6" s="66">
        <f>
IF(BZ8="-",NA(),BZ8)</f>
        <v>
21137</v>
      </c>
      <c r="CA6" s="66">
        <f t="shared" ref="CA6:CI6" si="8">
IF(CA8="-",NA(),CA8)</f>
        <v>
20044</v>
      </c>
      <c r="CB6" s="66">
        <f t="shared" si="8"/>
        <v>
21019</v>
      </c>
      <c r="CC6" s="66">
        <f t="shared" si="8"/>
        <v>
20896</v>
      </c>
      <c r="CD6" s="66">
        <f t="shared" si="8"/>
        <v>
22920</v>
      </c>
      <c r="CE6" s="66">
        <f t="shared" si="8"/>
        <v>
25920</v>
      </c>
      <c r="CF6" s="66">
        <f t="shared" si="8"/>
        <v>
24479</v>
      </c>
      <c r="CG6" s="66">
        <f t="shared" si="8"/>
        <v>
25136</v>
      </c>
      <c r="CH6" s="66">
        <f t="shared" si="8"/>
        <v>
26485</v>
      </c>
      <c r="CI6" s="66">
        <f t="shared" si="8"/>
        <v>
27761</v>
      </c>
      <c r="CJ6" s="65" t="str">
        <f>
IF(CJ8="-","【-】","【"&amp;SUBSTITUTE(TEXT(CJ8,"#,##0"),"-","△")&amp;"】")</f>
        <v>
【53,621】</v>
      </c>
      <c r="CK6" s="66">
        <f>
IF(CK8="-",NA(),CK8)</f>
        <v>
7110</v>
      </c>
      <c r="CL6" s="66">
        <f t="shared" ref="CL6:CT6" si="9">
IF(CL8="-",NA(),CL8)</f>
        <v>
7560</v>
      </c>
      <c r="CM6" s="66">
        <f t="shared" si="9"/>
        <v>
8107</v>
      </c>
      <c r="CN6" s="66">
        <f t="shared" si="9"/>
        <v>
7170</v>
      </c>
      <c r="CO6" s="66">
        <f t="shared" si="9"/>
        <v>
7502</v>
      </c>
      <c r="CP6" s="66">
        <f t="shared" si="9"/>
        <v>
8159</v>
      </c>
      <c r="CQ6" s="66">
        <f t="shared" si="9"/>
        <v>
8000</v>
      </c>
      <c r="CR6" s="66">
        <f t="shared" si="9"/>
        <v>
8023</v>
      </c>
      <c r="CS6" s="66">
        <f t="shared" si="9"/>
        <v>
8109</v>
      </c>
      <c r="CT6" s="66">
        <f t="shared" si="9"/>
        <v>
8307</v>
      </c>
      <c r="CU6" s="65" t="str">
        <f>
IF(CU8="-","【-】","【"&amp;SUBSTITUTE(TEXT(CU8,"#,##0"),"-","△")&amp;"】")</f>
        <v>
【15,586】</v>
      </c>
      <c r="CV6" s="65">
        <f>
IF(CV8="-",NA(),CV8)</f>
        <v>
88.1</v>
      </c>
      <c r="CW6" s="65">
        <f t="shared" ref="CW6:DE6" si="10">
IF(CW8="-",NA(),CW8)</f>
        <v>
79.5</v>
      </c>
      <c r="CX6" s="65">
        <f t="shared" si="10"/>
        <v>
75.2</v>
      </c>
      <c r="CY6" s="65">
        <f t="shared" si="10"/>
        <v>
82</v>
      </c>
      <c r="CZ6" s="65">
        <f t="shared" si="10"/>
        <v>
88.9</v>
      </c>
      <c r="DA6" s="65">
        <f t="shared" si="10"/>
        <v>
75.2</v>
      </c>
      <c r="DB6" s="65">
        <f t="shared" si="10"/>
        <v>
79.5</v>
      </c>
      <c r="DC6" s="65">
        <f t="shared" si="10"/>
        <v>
81.099999999999994</v>
      </c>
      <c r="DD6" s="65">
        <f t="shared" si="10"/>
        <v>
81.599999999999994</v>
      </c>
      <c r="DE6" s="65">
        <f t="shared" si="10"/>
        <v>
80.099999999999994</v>
      </c>
      <c r="DF6" s="65" t="str">
        <f>
IF(DF8="-","【-】","【"&amp;SUBSTITUTE(TEXT(DF8,"#,##0.0"),"-","△")&amp;"】")</f>
        <v>
【54.6】</v>
      </c>
      <c r="DG6" s="65">
        <f>
IF(DG8="-",NA(),DG8)</f>
        <v>
13.9</v>
      </c>
      <c r="DH6" s="65">
        <f t="shared" ref="DH6:DP6" si="11">
IF(DH8="-",NA(),DH8)</f>
        <v>
13.5</v>
      </c>
      <c r="DI6" s="65">
        <f t="shared" si="11"/>
        <v>
14.6</v>
      </c>
      <c r="DJ6" s="65">
        <f t="shared" si="11"/>
        <v>
12.2</v>
      </c>
      <c r="DK6" s="65">
        <f t="shared" si="11"/>
        <v>
12.3</v>
      </c>
      <c r="DL6" s="65">
        <f t="shared" si="11"/>
        <v>
19.3</v>
      </c>
      <c r="DM6" s="65">
        <f t="shared" si="11"/>
        <v>
17.600000000000001</v>
      </c>
      <c r="DN6" s="65">
        <f t="shared" si="11"/>
        <v>
17.399999999999999</v>
      </c>
      <c r="DO6" s="65">
        <f t="shared" si="11"/>
        <v>
16</v>
      </c>
      <c r="DP6" s="65">
        <f t="shared" si="11"/>
        <v>
16</v>
      </c>
      <c r="DQ6" s="65" t="str">
        <f>
IF(DQ8="-","【-】","【"&amp;SUBSTITUTE(TEXT(DQ8,"#,##0.0"),"-","△")&amp;"】")</f>
        <v>
【25.0】</v>
      </c>
      <c r="DR6" s="65">
        <f>
IF(DR8="-",NA(),DR8)</f>
        <v>
51.9</v>
      </c>
      <c r="DS6" s="65">
        <f t="shared" ref="DS6:EA6" si="12">
IF(DS8="-",NA(),DS8)</f>
        <v>
53</v>
      </c>
      <c r="DT6" s="65">
        <f t="shared" si="12"/>
        <v>
54.4</v>
      </c>
      <c r="DU6" s="65">
        <f t="shared" si="12"/>
        <v>
55.8</v>
      </c>
      <c r="DV6" s="65">
        <f t="shared" si="12"/>
        <v>
57.4</v>
      </c>
      <c r="DW6" s="65">
        <f t="shared" si="12"/>
        <v>
50.2</v>
      </c>
      <c r="DX6" s="65">
        <f t="shared" si="12"/>
        <v>
52.7</v>
      </c>
      <c r="DY6" s="65">
        <f t="shared" si="12"/>
        <v>
52.8</v>
      </c>
      <c r="DZ6" s="65">
        <f t="shared" si="12"/>
        <v>
54.2</v>
      </c>
      <c r="EA6" s="65">
        <f t="shared" si="12"/>
        <v>
55.4</v>
      </c>
      <c r="EB6" s="65" t="str">
        <f>
IF(EB8="-","【-】","【"&amp;SUBSTITUTE(TEXT(EB8,"#,##0.0"),"-","△")&amp;"】")</f>
        <v>
【53.5】</v>
      </c>
      <c r="EC6" s="65">
        <f>
IF(EC8="-",NA(),EC8)</f>
        <v>
85.3</v>
      </c>
      <c r="ED6" s="65">
        <f t="shared" ref="ED6:EL6" si="13">
IF(ED8="-",NA(),ED8)</f>
        <v>
83.8</v>
      </c>
      <c r="EE6" s="65">
        <f t="shared" si="13"/>
        <v>
83.3</v>
      </c>
      <c r="EF6" s="65">
        <f t="shared" si="13"/>
        <v>
82.8</v>
      </c>
      <c r="EG6" s="65">
        <f t="shared" si="13"/>
        <v>
84</v>
      </c>
      <c r="EH6" s="65">
        <f t="shared" si="13"/>
        <v>
67.2</v>
      </c>
      <c r="EI6" s="65">
        <f t="shared" si="13"/>
        <v>
70.5</v>
      </c>
      <c r="EJ6" s="65">
        <f t="shared" si="13"/>
        <v>
68.900000000000006</v>
      </c>
      <c r="EK6" s="65">
        <f t="shared" si="13"/>
        <v>
70.2</v>
      </c>
      <c r="EL6" s="65">
        <f t="shared" si="13"/>
        <v>
72</v>
      </c>
      <c r="EM6" s="65" t="str">
        <f>
IF(EM8="-","【-】","【"&amp;SUBSTITUTE(TEXT(EM8,"#,##0.0"),"-","△")&amp;"】")</f>
        <v>
【70.0】</v>
      </c>
      <c r="EN6" s="66">
        <f>
IF(EN8="-",NA(),EN8)</f>
        <v>
39519163</v>
      </c>
      <c r="EO6" s="66">
        <f t="shared" ref="EO6:EW6" si="14">
IF(EO8="-",NA(),EO8)</f>
        <v>
40032047</v>
      </c>
      <c r="EP6" s="66">
        <f t="shared" si="14"/>
        <v>
40297140</v>
      </c>
      <c r="EQ6" s="66">
        <f t="shared" si="14"/>
        <v>
40562326</v>
      </c>
      <c r="ER6" s="66">
        <f t="shared" si="14"/>
        <v>
40664860</v>
      </c>
      <c r="ES6" s="66">
        <f t="shared" si="14"/>
        <v>
42228890</v>
      </c>
      <c r="ET6" s="66">
        <f t="shared" si="14"/>
        <v>
41785853</v>
      </c>
      <c r="EU6" s="66">
        <f t="shared" si="14"/>
        <v>
44571078</v>
      </c>
      <c r="EV6" s="66">
        <f t="shared" si="14"/>
        <v>
45346697</v>
      </c>
      <c r="EW6" s="66">
        <f t="shared" si="14"/>
        <v>
44774257</v>
      </c>
      <c r="EX6" s="66" t="str">
        <f>
IF(EX8="-","【-】","【"&amp;SUBSTITUTE(TEXT(EX8,"#,##0"),"-","△")&amp;"】")</f>
        <v>
【48,132,898】</v>
      </c>
    </row>
    <row r="7" spans="1:154" s="67" customFormat="1" ht="13" x14ac:dyDescent="0.2">
      <c r="A7" s="48" t="s">
        <v>
130</v>
      </c>
      <c r="B7" s="63">
        <f t="shared" ref="B7:AG7" si="15">
B8</f>
        <v>
2019</v>
      </c>
      <c r="C7" s="63">
        <f t="shared" si="15"/>
        <v>
133086</v>
      </c>
      <c r="D7" s="63">
        <f t="shared" si="15"/>
        <v>
46</v>
      </c>
      <c r="E7" s="63">
        <f t="shared" si="15"/>
        <v>
6</v>
      </c>
      <c r="F7" s="63">
        <f t="shared" si="15"/>
        <v>
0</v>
      </c>
      <c r="G7" s="63">
        <f t="shared" si="15"/>
        <v>
1</v>
      </c>
      <c r="H7" s="63"/>
      <c r="I7" s="63"/>
      <c r="J7" s="63"/>
      <c r="K7" s="63" t="str">
        <f t="shared" si="15"/>
        <v>
当然財務</v>
      </c>
      <c r="L7" s="63" t="str">
        <f t="shared" si="15"/>
        <v>
病院事業</v>
      </c>
      <c r="M7" s="63" t="str">
        <f t="shared" si="15"/>
        <v>
一般病院</v>
      </c>
      <c r="N7" s="63" t="str">
        <f>
N8</f>
        <v>
50床未満</v>
      </c>
      <c r="O7" s="63" t="str">
        <f>
O8</f>
        <v>
非設置</v>
      </c>
      <c r="P7" s="63" t="str">
        <f>
P8</f>
        <v>
直営</v>
      </c>
      <c r="Q7" s="64">
        <f t="shared" si="15"/>
        <v>
3</v>
      </c>
      <c r="R7" s="63" t="str">
        <f t="shared" si="15"/>
        <v>
-</v>
      </c>
      <c r="S7" s="63" t="str">
        <f t="shared" si="15"/>
        <v>
訓</v>
      </c>
      <c r="T7" s="63" t="str">
        <f t="shared" si="15"/>
        <v>
救</v>
      </c>
      <c r="U7" s="64">
        <f>
U8</f>
        <v>
5038</v>
      </c>
      <c r="V7" s="64">
        <f>
V8</f>
        <v>
2627</v>
      </c>
      <c r="W7" s="63" t="str">
        <f>
W8</f>
        <v>
第１種該当</v>
      </c>
      <c r="X7" s="63" t="str">
        <f t="shared" si="15"/>
        <v>
１３：１</v>
      </c>
      <c r="Y7" s="64">
        <f t="shared" si="15"/>
        <v>
43</v>
      </c>
      <c r="Z7" s="64" t="str">
        <f t="shared" si="15"/>
        <v>
-</v>
      </c>
      <c r="AA7" s="64" t="str">
        <f t="shared" si="15"/>
        <v>
-</v>
      </c>
      <c r="AB7" s="64" t="str">
        <f t="shared" si="15"/>
        <v>
-</v>
      </c>
      <c r="AC7" s="64" t="str">
        <f t="shared" si="15"/>
        <v>
-</v>
      </c>
      <c r="AD7" s="64">
        <f t="shared" si="15"/>
        <v>
43</v>
      </c>
      <c r="AE7" s="64">
        <f t="shared" si="15"/>
        <v>
43</v>
      </c>
      <c r="AF7" s="64" t="str">
        <f t="shared" si="15"/>
        <v>
-</v>
      </c>
      <c r="AG7" s="64">
        <f t="shared" si="15"/>
        <v>
43</v>
      </c>
      <c r="AH7" s="65">
        <f>
AH8</f>
        <v>
101.2</v>
      </c>
      <c r="AI7" s="65">
        <f t="shared" ref="AI7:AQ7" si="16">
AI8</f>
        <v>
109</v>
      </c>
      <c r="AJ7" s="65">
        <f t="shared" si="16"/>
        <v>
108.3</v>
      </c>
      <c r="AK7" s="65">
        <f t="shared" si="16"/>
        <v>
106</v>
      </c>
      <c r="AL7" s="65">
        <f t="shared" si="16"/>
        <v>
102</v>
      </c>
      <c r="AM7" s="65">
        <f t="shared" si="16"/>
        <v>
97.7</v>
      </c>
      <c r="AN7" s="65">
        <f t="shared" si="16"/>
        <v>
96.2</v>
      </c>
      <c r="AO7" s="65">
        <f t="shared" si="16"/>
        <v>
94.8</v>
      </c>
      <c r="AP7" s="65">
        <f t="shared" si="16"/>
        <v>
96.1</v>
      </c>
      <c r="AQ7" s="65">
        <f t="shared" si="16"/>
        <v>
96.7</v>
      </c>
      <c r="AR7" s="65"/>
      <c r="AS7" s="65">
        <f>
AS8</f>
        <v>
59.1</v>
      </c>
      <c r="AT7" s="65">
        <f t="shared" ref="AT7:BB7" si="17">
AT8</f>
        <v>
66.900000000000006</v>
      </c>
      <c r="AU7" s="65">
        <f t="shared" si="17"/>
        <v>
67.900000000000006</v>
      </c>
      <c r="AV7" s="65">
        <f t="shared" si="17"/>
        <v>
64.900000000000006</v>
      </c>
      <c r="AW7" s="65">
        <f t="shared" si="17"/>
        <v>
60.5</v>
      </c>
      <c r="AX7" s="65">
        <f t="shared" si="17"/>
        <v>
72.2</v>
      </c>
      <c r="AY7" s="65">
        <f t="shared" si="17"/>
        <v>
69.5</v>
      </c>
      <c r="AZ7" s="65">
        <f t="shared" si="17"/>
        <v>
67.7</v>
      </c>
      <c r="BA7" s="65">
        <f t="shared" si="17"/>
        <v>
66.8</v>
      </c>
      <c r="BB7" s="65">
        <f t="shared" si="17"/>
        <v>
67.8</v>
      </c>
      <c r="BC7" s="65"/>
      <c r="BD7" s="65">
        <f>
BD8</f>
        <v>
0</v>
      </c>
      <c r="BE7" s="65">
        <f t="shared" ref="BE7:BM7" si="18">
BE8</f>
        <v>
0</v>
      </c>
      <c r="BF7" s="65">
        <f t="shared" si="18"/>
        <v>
0</v>
      </c>
      <c r="BG7" s="65">
        <f t="shared" si="18"/>
        <v>
0</v>
      </c>
      <c r="BH7" s="65">
        <f t="shared" si="18"/>
        <v>
0</v>
      </c>
      <c r="BI7" s="65">
        <f t="shared" si="18"/>
        <v>
139.9</v>
      </c>
      <c r="BJ7" s="65">
        <f t="shared" si="18"/>
        <v>
156.6</v>
      </c>
      <c r="BK7" s="65">
        <f t="shared" si="18"/>
        <v>
106</v>
      </c>
      <c r="BL7" s="65">
        <f t="shared" si="18"/>
        <v>
118.7</v>
      </c>
      <c r="BM7" s="65">
        <f t="shared" si="18"/>
        <v>
121.7</v>
      </c>
      <c r="BN7" s="65"/>
      <c r="BO7" s="65">
        <f>
BO8</f>
        <v>
43.9</v>
      </c>
      <c r="BP7" s="65">
        <f t="shared" ref="BP7:BX7" si="19">
BP8</f>
        <v>
50.7</v>
      </c>
      <c r="BQ7" s="65">
        <f t="shared" si="19"/>
        <v>
54.5</v>
      </c>
      <c r="BR7" s="65">
        <f t="shared" si="19"/>
        <v>
50.1</v>
      </c>
      <c r="BS7" s="65">
        <f t="shared" si="19"/>
        <v>
40</v>
      </c>
      <c r="BT7" s="65">
        <f t="shared" si="19"/>
        <v>
64.900000000000006</v>
      </c>
      <c r="BU7" s="65">
        <f t="shared" si="19"/>
        <v>
63.4</v>
      </c>
      <c r="BV7" s="65">
        <f t="shared" si="19"/>
        <v>
62.3</v>
      </c>
      <c r="BW7" s="65">
        <f t="shared" si="19"/>
        <v>
59.4</v>
      </c>
      <c r="BX7" s="65">
        <f t="shared" si="19"/>
        <v>
61.4</v>
      </c>
      <c r="BY7" s="65"/>
      <c r="BZ7" s="66">
        <f>
BZ8</f>
        <v>
21137</v>
      </c>
      <c r="CA7" s="66">
        <f t="shared" ref="CA7:CI7" si="20">
CA8</f>
        <v>
20044</v>
      </c>
      <c r="CB7" s="66">
        <f t="shared" si="20"/>
        <v>
21019</v>
      </c>
      <c r="CC7" s="66">
        <f t="shared" si="20"/>
        <v>
20896</v>
      </c>
      <c r="CD7" s="66">
        <f t="shared" si="20"/>
        <v>
22920</v>
      </c>
      <c r="CE7" s="66">
        <f t="shared" si="20"/>
        <v>
25920</v>
      </c>
      <c r="CF7" s="66">
        <f t="shared" si="20"/>
        <v>
24479</v>
      </c>
      <c r="CG7" s="66">
        <f t="shared" si="20"/>
        <v>
25136</v>
      </c>
      <c r="CH7" s="66">
        <f t="shared" si="20"/>
        <v>
26485</v>
      </c>
      <c r="CI7" s="66">
        <f t="shared" si="20"/>
        <v>
27761</v>
      </c>
      <c r="CJ7" s="65"/>
      <c r="CK7" s="66">
        <f>
CK8</f>
        <v>
7110</v>
      </c>
      <c r="CL7" s="66">
        <f t="shared" ref="CL7:CT7" si="21">
CL8</f>
        <v>
7560</v>
      </c>
      <c r="CM7" s="66">
        <f t="shared" si="21"/>
        <v>
8107</v>
      </c>
      <c r="CN7" s="66">
        <f t="shared" si="21"/>
        <v>
7170</v>
      </c>
      <c r="CO7" s="66">
        <f t="shared" si="21"/>
        <v>
7502</v>
      </c>
      <c r="CP7" s="66">
        <f t="shared" si="21"/>
        <v>
8159</v>
      </c>
      <c r="CQ7" s="66">
        <f t="shared" si="21"/>
        <v>
8000</v>
      </c>
      <c r="CR7" s="66">
        <f t="shared" si="21"/>
        <v>
8023</v>
      </c>
      <c r="CS7" s="66">
        <f t="shared" si="21"/>
        <v>
8109</v>
      </c>
      <c r="CT7" s="66">
        <f t="shared" si="21"/>
        <v>
8307</v>
      </c>
      <c r="CU7" s="65"/>
      <c r="CV7" s="65">
        <f>
CV8</f>
        <v>
88.1</v>
      </c>
      <c r="CW7" s="65">
        <f t="shared" ref="CW7:DE7" si="22">
CW8</f>
        <v>
79.5</v>
      </c>
      <c r="CX7" s="65">
        <f t="shared" si="22"/>
        <v>
75.2</v>
      </c>
      <c r="CY7" s="65">
        <f t="shared" si="22"/>
        <v>
82</v>
      </c>
      <c r="CZ7" s="65">
        <f t="shared" si="22"/>
        <v>
88.9</v>
      </c>
      <c r="DA7" s="65">
        <f t="shared" si="22"/>
        <v>
75.2</v>
      </c>
      <c r="DB7" s="65">
        <f t="shared" si="22"/>
        <v>
79.5</v>
      </c>
      <c r="DC7" s="65">
        <f t="shared" si="22"/>
        <v>
81.099999999999994</v>
      </c>
      <c r="DD7" s="65">
        <f t="shared" si="22"/>
        <v>
81.599999999999994</v>
      </c>
      <c r="DE7" s="65">
        <f t="shared" si="22"/>
        <v>
80.099999999999994</v>
      </c>
      <c r="DF7" s="65"/>
      <c r="DG7" s="65">
        <f>
DG8</f>
        <v>
13.9</v>
      </c>
      <c r="DH7" s="65">
        <f t="shared" ref="DH7:DP7" si="23">
DH8</f>
        <v>
13.5</v>
      </c>
      <c r="DI7" s="65">
        <f t="shared" si="23"/>
        <v>
14.6</v>
      </c>
      <c r="DJ7" s="65">
        <f t="shared" si="23"/>
        <v>
12.2</v>
      </c>
      <c r="DK7" s="65">
        <f t="shared" si="23"/>
        <v>
12.3</v>
      </c>
      <c r="DL7" s="65">
        <f t="shared" si="23"/>
        <v>
19.3</v>
      </c>
      <c r="DM7" s="65">
        <f t="shared" si="23"/>
        <v>
17.600000000000001</v>
      </c>
      <c r="DN7" s="65">
        <f t="shared" si="23"/>
        <v>
17.399999999999999</v>
      </c>
      <c r="DO7" s="65">
        <f t="shared" si="23"/>
        <v>
16</v>
      </c>
      <c r="DP7" s="65">
        <f t="shared" si="23"/>
        <v>
16</v>
      </c>
      <c r="DQ7" s="65"/>
      <c r="DR7" s="65">
        <f>
DR8</f>
        <v>
51.9</v>
      </c>
      <c r="DS7" s="65">
        <f t="shared" ref="DS7:EA7" si="24">
DS8</f>
        <v>
53</v>
      </c>
      <c r="DT7" s="65">
        <f t="shared" si="24"/>
        <v>
54.4</v>
      </c>
      <c r="DU7" s="65">
        <f t="shared" si="24"/>
        <v>
55.8</v>
      </c>
      <c r="DV7" s="65">
        <f t="shared" si="24"/>
        <v>
57.4</v>
      </c>
      <c r="DW7" s="65">
        <f t="shared" si="24"/>
        <v>
50.2</v>
      </c>
      <c r="DX7" s="65">
        <f t="shared" si="24"/>
        <v>
52.7</v>
      </c>
      <c r="DY7" s="65">
        <f t="shared" si="24"/>
        <v>
52.8</v>
      </c>
      <c r="DZ7" s="65">
        <f t="shared" si="24"/>
        <v>
54.2</v>
      </c>
      <c r="EA7" s="65">
        <f t="shared" si="24"/>
        <v>
55.4</v>
      </c>
      <c r="EB7" s="65"/>
      <c r="EC7" s="65">
        <f>
EC8</f>
        <v>
85.3</v>
      </c>
      <c r="ED7" s="65">
        <f t="shared" ref="ED7:EL7" si="25">
ED8</f>
        <v>
83.8</v>
      </c>
      <c r="EE7" s="65">
        <f t="shared" si="25"/>
        <v>
83.3</v>
      </c>
      <c r="EF7" s="65">
        <f t="shared" si="25"/>
        <v>
82.8</v>
      </c>
      <c r="EG7" s="65">
        <f t="shared" si="25"/>
        <v>
84</v>
      </c>
      <c r="EH7" s="65">
        <f t="shared" si="25"/>
        <v>
67.2</v>
      </c>
      <c r="EI7" s="65">
        <f t="shared" si="25"/>
        <v>
70.5</v>
      </c>
      <c r="EJ7" s="65">
        <f t="shared" si="25"/>
        <v>
68.900000000000006</v>
      </c>
      <c r="EK7" s="65">
        <f t="shared" si="25"/>
        <v>
70.2</v>
      </c>
      <c r="EL7" s="65">
        <f t="shared" si="25"/>
        <v>
72</v>
      </c>
      <c r="EM7" s="65"/>
      <c r="EN7" s="66">
        <f>
EN8</f>
        <v>
39519163</v>
      </c>
      <c r="EO7" s="66">
        <f t="shared" ref="EO7:EW7" si="26">
EO8</f>
        <v>
40032047</v>
      </c>
      <c r="EP7" s="66">
        <f t="shared" si="26"/>
        <v>
40297140</v>
      </c>
      <c r="EQ7" s="66">
        <f t="shared" si="26"/>
        <v>
40562326</v>
      </c>
      <c r="ER7" s="66">
        <f t="shared" si="26"/>
        <v>
40664860</v>
      </c>
      <c r="ES7" s="66">
        <f t="shared" si="26"/>
        <v>
42228890</v>
      </c>
      <c r="ET7" s="66">
        <f t="shared" si="26"/>
        <v>
41785853</v>
      </c>
      <c r="EU7" s="66">
        <f t="shared" si="26"/>
        <v>
44571078</v>
      </c>
      <c r="EV7" s="66">
        <f t="shared" si="26"/>
        <v>
45346697</v>
      </c>
      <c r="EW7" s="66">
        <f t="shared" si="26"/>
        <v>
44774257</v>
      </c>
      <c r="EX7" s="66"/>
    </row>
    <row r="8" spans="1:154" s="67" customFormat="1" ht="13" x14ac:dyDescent="0.2">
      <c r="A8" s="48"/>
      <c r="B8" s="68">
        <v>
2019</v>
      </c>
      <c r="C8" s="68">
        <v>
133086</v>
      </c>
      <c r="D8" s="68">
        <v>
46</v>
      </c>
      <c r="E8" s="68">
        <v>
6</v>
      </c>
      <c r="F8" s="68">
        <v>
0</v>
      </c>
      <c r="G8" s="68">
        <v>
1</v>
      </c>
      <c r="H8" s="68" t="s">
        <v>
131</v>
      </c>
      <c r="I8" s="68" t="s">
        <v>
132</v>
      </c>
      <c r="J8" s="68" t="s">
        <v>
133</v>
      </c>
      <c r="K8" s="68" t="s">
        <v>
134</v>
      </c>
      <c r="L8" s="68" t="s">
        <v>
135</v>
      </c>
      <c r="M8" s="68" t="s">
        <v>
136</v>
      </c>
      <c r="N8" s="68" t="s">
        <v>
137</v>
      </c>
      <c r="O8" s="68" t="s">
        <v>
138</v>
      </c>
      <c r="P8" s="68" t="s">
        <v>
139</v>
      </c>
      <c r="Q8" s="69">
        <v>
3</v>
      </c>
      <c r="R8" s="68" t="s">
        <v>
38</v>
      </c>
      <c r="S8" s="68" t="s">
        <v>
140</v>
      </c>
      <c r="T8" s="68" t="s">
        <v>
141</v>
      </c>
      <c r="U8" s="69">
        <v>
5038</v>
      </c>
      <c r="V8" s="69">
        <v>
2627</v>
      </c>
      <c r="W8" s="68" t="s">
        <v>
142</v>
      </c>
      <c r="X8" s="70" t="s">
        <v>
143</v>
      </c>
      <c r="Y8" s="69">
        <v>
43</v>
      </c>
      <c r="Z8" s="69" t="s">
        <v>
38</v>
      </c>
      <c r="AA8" s="69" t="s">
        <v>
38</v>
      </c>
      <c r="AB8" s="69" t="s">
        <v>
38</v>
      </c>
      <c r="AC8" s="69" t="s">
        <v>
38</v>
      </c>
      <c r="AD8" s="69">
        <v>
43</v>
      </c>
      <c r="AE8" s="69">
        <v>
43</v>
      </c>
      <c r="AF8" s="69" t="s">
        <v>
38</v>
      </c>
      <c r="AG8" s="69">
        <v>
43</v>
      </c>
      <c r="AH8" s="71">
        <v>
101.2</v>
      </c>
      <c r="AI8" s="71">
        <v>
109</v>
      </c>
      <c r="AJ8" s="71">
        <v>
108.3</v>
      </c>
      <c r="AK8" s="71">
        <v>
106</v>
      </c>
      <c r="AL8" s="71">
        <v>
102</v>
      </c>
      <c r="AM8" s="71">
        <v>
97.7</v>
      </c>
      <c r="AN8" s="71">
        <v>
96.2</v>
      </c>
      <c r="AO8" s="71">
        <v>
94.8</v>
      </c>
      <c r="AP8" s="71">
        <v>
96.1</v>
      </c>
      <c r="AQ8" s="71">
        <v>
96.7</v>
      </c>
      <c r="AR8" s="71">
        <v>
98.2</v>
      </c>
      <c r="AS8" s="71">
        <v>
59.1</v>
      </c>
      <c r="AT8" s="71">
        <v>
66.900000000000006</v>
      </c>
      <c r="AU8" s="71">
        <v>
67.900000000000006</v>
      </c>
      <c r="AV8" s="71">
        <v>
64.900000000000006</v>
      </c>
      <c r="AW8" s="71">
        <v>
60.5</v>
      </c>
      <c r="AX8" s="71">
        <v>
72.2</v>
      </c>
      <c r="AY8" s="71">
        <v>
69.5</v>
      </c>
      <c r="AZ8" s="71">
        <v>
67.7</v>
      </c>
      <c r="BA8" s="71">
        <v>
66.8</v>
      </c>
      <c r="BB8" s="71">
        <v>
67.8</v>
      </c>
      <c r="BC8" s="71">
        <v>
89.5</v>
      </c>
      <c r="BD8" s="72">
        <v>
0</v>
      </c>
      <c r="BE8" s="72">
        <v>
0</v>
      </c>
      <c r="BF8" s="72">
        <v>
0</v>
      </c>
      <c r="BG8" s="72">
        <v>
0</v>
      </c>
      <c r="BH8" s="72">
        <v>
0</v>
      </c>
      <c r="BI8" s="72">
        <v>
139.9</v>
      </c>
      <c r="BJ8" s="72">
        <v>
156.6</v>
      </c>
      <c r="BK8" s="72">
        <v>
106</v>
      </c>
      <c r="BL8" s="72">
        <v>
118.7</v>
      </c>
      <c r="BM8" s="72">
        <v>
121.7</v>
      </c>
      <c r="BN8" s="72">
        <v>
59.6</v>
      </c>
      <c r="BO8" s="71">
        <v>
43.9</v>
      </c>
      <c r="BP8" s="71">
        <v>
50.7</v>
      </c>
      <c r="BQ8" s="71">
        <v>
54.5</v>
      </c>
      <c r="BR8" s="71">
        <v>
50.1</v>
      </c>
      <c r="BS8" s="71">
        <v>
40</v>
      </c>
      <c r="BT8" s="71">
        <v>
64.900000000000006</v>
      </c>
      <c r="BU8" s="71">
        <v>
63.4</v>
      </c>
      <c r="BV8" s="71">
        <v>
62.3</v>
      </c>
      <c r="BW8" s="71">
        <v>
59.4</v>
      </c>
      <c r="BX8" s="71">
        <v>
61.4</v>
      </c>
      <c r="BY8" s="71">
        <v>
74.7</v>
      </c>
      <c r="BZ8" s="72">
        <v>
21137</v>
      </c>
      <c r="CA8" s="72">
        <v>
20044</v>
      </c>
      <c r="CB8" s="72">
        <v>
21019</v>
      </c>
      <c r="CC8" s="72">
        <v>
20896</v>
      </c>
      <c r="CD8" s="72">
        <v>
22920</v>
      </c>
      <c r="CE8" s="72">
        <v>
25920</v>
      </c>
      <c r="CF8" s="72">
        <v>
24479</v>
      </c>
      <c r="CG8" s="72">
        <v>
25136</v>
      </c>
      <c r="CH8" s="72">
        <v>
26485</v>
      </c>
      <c r="CI8" s="72">
        <v>
27761</v>
      </c>
      <c r="CJ8" s="71">
        <v>
53621</v>
      </c>
      <c r="CK8" s="72">
        <v>
7110</v>
      </c>
      <c r="CL8" s="72">
        <v>
7560</v>
      </c>
      <c r="CM8" s="72">
        <v>
8107</v>
      </c>
      <c r="CN8" s="72">
        <v>
7170</v>
      </c>
      <c r="CO8" s="72">
        <v>
7502</v>
      </c>
      <c r="CP8" s="72">
        <v>
8159</v>
      </c>
      <c r="CQ8" s="72">
        <v>
8000</v>
      </c>
      <c r="CR8" s="72">
        <v>
8023</v>
      </c>
      <c r="CS8" s="72">
        <v>
8109</v>
      </c>
      <c r="CT8" s="72">
        <v>
8307</v>
      </c>
      <c r="CU8" s="71">
        <v>
15586</v>
      </c>
      <c r="CV8" s="72">
        <v>
88.1</v>
      </c>
      <c r="CW8" s="72">
        <v>
79.5</v>
      </c>
      <c r="CX8" s="72">
        <v>
75.2</v>
      </c>
      <c r="CY8" s="72">
        <v>
82</v>
      </c>
      <c r="CZ8" s="72">
        <v>
88.9</v>
      </c>
      <c r="DA8" s="72">
        <v>
75.2</v>
      </c>
      <c r="DB8" s="72">
        <v>
79.5</v>
      </c>
      <c r="DC8" s="72">
        <v>
81.099999999999994</v>
      </c>
      <c r="DD8" s="72">
        <v>
81.599999999999994</v>
      </c>
      <c r="DE8" s="72">
        <v>
80.099999999999994</v>
      </c>
      <c r="DF8" s="72">
        <v>
54.6</v>
      </c>
      <c r="DG8" s="72">
        <v>
13.9</v>
      </c>
      <c r="DH8" s="72">
        <v>
13.5</v>
      </c>
      <c r="DI8" s="72">
        <v>
14.6</v>
      </c>
      <c r="DJ8" s="72">
        <v>
12.2</v>
      </c>
      <c r="DK8" s="72">
        <v>
12.3</v>
      </c>
      <c r="DL8" s="72">
        <v>
19.3</v>
      </c>
      <c r="DM8" s="72">
        <v>
17.600000000000001</v>
      </c>
      <c r="DN8" s="72">
        <v>
17.399999999999999</v>
      </c>
      <c r="DO8" s="72">
        <v>
16</v>
      </c>
      <c r="DP8" s="72">
        <v>
16</v>
      </c>
      <c r="DQ8" s="72">
        <v>
25</v>
      </c>
      <c r="DR8" s="71">
        <v>
51.9</v>
      </c>
      <c r="DS8" s="71">
        <v>
53</v>
      </c>
      <c r="DT8" s="71">
        <v>
54.4</v>
      </c>
      <c r="DU8" s="71">
        <v>
55.8</v>
      </c>
      <c r="DV8" s="71">
        <v>
57.4</v>
      </c>
      <c r="DW8" s="71">
        <v>
50.2</v>
      </c>
      <c r="DX8" s="71">
        <v>
52.7</v>
      </c>
      <c r="DY8" s="71">
        <v>
52.8</v>
      </c>
      <c r="DZ8" s="71">
        <v>
54.2</v>
      </c>
      <c r="EA8" s="71">
        <v>
55.4</v>
      </c>
      <c r="EB8" s="71">
        <v>
53.5</v>
      </c>
      <c r="EC8" s="71">
        <v>
85.3</v>
      </c>
      <c r="ED8" s="71">
        <v>
83.8</v>
      </c>
      <c r="EE8" s="71">
        <v>
83.3</v>
      </c>
      <c r="EF8" s="71">
        <v>
82.8</v>
      </c>
      <c r="EG8" s="71">
        <v>
84</v>
      </c>
      <c r="EH8" s="71">
        <v>
67.2</v>
      </c>
      <c r="EI8" s="71">
        <v>
70.5</v>
      </c>
      <c r="EJ8" s="71">
        <v>
68.900000000000006</v>
      </c>
      <c r="EK8" s="71">
        <v>
70.2</v>
      </c>
      <c r="EL8" s="71">
        <v>
72</v>
      </c>
      <c r="EM8" s="71">
        <v>
70</v>
      </c>
      <c r="EN8" s="72">
        <v>
39519163</v>
      </c>
      <c r="EO8" s="72">
        <v>
40032047</v>
      </c>
      <c r="EP8" s="72">
        <v>
40297140</v>
      </c>
      <c r="EQ8" s="72">
        <v>
40562326</v>
      </c>
      <c r="ER8" s="72">
        <v>
40664860</v>
      </c>
      <c r="ES8" s="72">
        <v>
42228890</v>
      </c>
      <c r="ET8" s="72">
        <v>
41785853</v>
      </c>
      <c r="EU8" s="72">
        <v>
44571078</v>
      </c>
      <c r="EV8" s="72">
        <v>
45346697</v>
      </c>
      <c r="EW8" s="72">
        <v>
44774257</v>
      </c>
      <c r="EX8" s="72">
        <v>
48132898</v>
      </c>
    </row>
    <row r="9" spans="1:154" ht="13" x14ac:dyDescent="0.2">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ht="13" x14ac:dyDescent="0.2">
      <c r="A10" s="77"/>
      <c r="B10" s="77" t="s">
        <v>
144</v>
      </c>
      <c r="C10" s="77" t="s">
        <v>
145</v>
      </c>
      <c r="D10" s="77" t="s">
        <v>
146</v>
      </c>
      <c r="E10" s="77" t="s">
        <v>
147</v>
      </c>
      <c r="F10" s="77" t="s">
        <v>
148</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ht="13" x14ac:dyDescent="0.2">
      <c r="A11" s="77" t="s">
        <v>
39</v>
      </c>
      <c r="B11" s="78" t="str">
        <f>
IF(VALUE($B$6)=0,"",IF(VALUE($B$6)&gt;2022,"R"&amp;TEXT(VALUE($B$6)-2022,"00"),"H"&amp;VALUE($B$6)-1992))</f>
        <v>
H27</v>
      </c>
      <c r="C11" s="78" t="str">
        <f>
IF(VALUE($B$6)=0,"",IF(VALUE($B$6)&gt;2021,"R"&amp;TEXT(VALUE($B$6)-2021,"00"),"H"&amp;VALUE($B$6)-1991))</f>
        <v>
H28</v>
      </c>
      <c r="D11" s="78" t="str">
        <f>
IF(VALUE($B$6)=0,"",IF(VALUE($B$6)&gt;2020,"R"&amp;TEXT(VALUE($B$6)-2020,"00"),"H"&amp;VALUE($B$6)-1990))</f>
        <v>
H29</v>
      </c>
      <c r="E11" s="78" t="str">
        <f>
IF(VALUE($B$6)=0,"",IF(VALUE($B$6)&gt;2019,"R"&amp;TEXT(VALUE($B$6)-2019,"00"),"H"&amp;VALUE($B$6)-1989))</f>
        <v>
H30</v>
      </c>
      <c r="F11" s="78" t="str">
        <f>
IF(VALUE($B$6)=0,"",IF(VALUE($B$6)&gt;2018,"R"&amp;TEXT(VALUE($B$6)-2018,"00"),"H"&amp;VALUE($B$6)-1988))</f>
        <v>
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ht="13" x14ac:dyDescent="0.2">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ht="13" x14ac:dyDescent="0.2">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ht="13" x14ac:dyDescent="0.2">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ht="13" x14ac:dyDescent="0.2">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ht="13" x14ac:dyDescent="0.2">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ht="13" x14ac:dyDescent="0.2">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ht="13" x14ac:dyDescent="0.2">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ht="13" x14ac:dyDescent="0.2">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ht="13" x14ac:dyDescent="0.2">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東京都
</cp:lastModifiedBy>
  <dcterms:modified xsi:type="dcterms:W3CDTF">2021-02-18T05:54:33Z</dcterms:modified>
  <cp:category/>
  <cp:contentStatus/>
</cp:coreProperties>
</file>