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427880\Desktop\【当初・補正】観光・国際都市部\97_駐車場\R2\0115【東京都区政課】公営企業に係る経営比較分析表(令和元年度決算)の分析等について\"/>
    </mc:Choice>
  </mc:AlternateContent>
  <workbookProtection workbookAlgorithmName="SHA-512" workbookHashValue="YYW6a5IBgpSSiH9/CAIBbTSOHwhy/NNRsMFTo+59G5TFrGtg7X2bXxuRJawM3Jzsg4w9y4uGDvIUOLEwY0zmuQ==" workbookSaltValue="NOHSFMQlufSb51Eqxj8FO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HJ30" i="4"/>
  <c r="MI76" i="4"/>
  <c r="HJ51" i="4"/>
  <c r="MA30" i="4"/>
  <c r="IT76" i="4"/>
  <c r="CS51" i="4"/>
  <c r="CS30" i="4"/>
  <c r="MA51" i="4"/>
  <c r="C11" i="5"/>
  <c r="D11" i="5"/>
  <c r="E11" i="5"/>
  <c r="B11" i="5"/>
  <c r="BZ30" i="4" l="1"/>
  <c r="BK76" i="4"/>
  <c r="LH51" i="4"/>
  <c r="LT76" i="4"/>
  <c r="GQ51" i="4"/>
  <c r="IE76" i="4"/>
  <c r="BZ51" i="4"/>
  <c r="GQ30" i="4"/>
  <c r="LH30" i="4"/>
  <c r="KP76" i="4"/>
  <c r="HA76" i="4"/>
  <c r="AN51" i="4"/>
  <c r="FE30" i="4"/>
  <c r="AN30" i="4"/>
  <c r="AG76" i="4"/>
  <c r="JV51" i="4"/>
  <c r="FE51" i="4"/>
  <c r="JV30" i="4"/>
  <c r="HP76" i="4"/>
  <c r="BG51" i="4"/>
  <c r="BG30" i="4"/>
  <c r="AV76" i="4"/>
  <c r="KO51" i="4"/>
  <c r="LE76" i="4"/>
  <c r="FX51" i="4"/>
  <c r="KO30" i="4"/>
  <c r="FX30" i="4"/>
  <c r="R76" i="4"/>
  <c r="JC51" i="4"/>
  <c r="KA76" i="4"/>
  <c r="EL51" i="4"/>
  <c r="JC30" i="4"/>
  <c r="GL76" i="4"/>
  <c r="U51" i="4"/>
  <c r="U30" i="4"/>
  <c r="EL30" i="4"/>
</calcChain>
</file>

<file path=xl/sharedStrings.xml><?xml version="1.0" encoding="utf-8"?>
<sst xmlns="http://schemas.openxmlformats.org/spreadsheetml/2006/main" count="278" uniqueCount="132">
  <si>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</si>
  <si>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</si>
  <si>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</si>
  <si>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</si>
  <si>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</si>
  <si>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</si>
  <si>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</si>
  <si>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</si>
  <si>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</si>
  <si>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</si>
  <si>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</si>
  <si>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</si>
  <si>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</si>
  <si>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</si>
  <si>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</si>
  <si>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</si>
  <si>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</si>
  <si>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</si>
  <si>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</si>
  <si>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</si>
  <si>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</si>
  <si>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</si>
  <si>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</si>
  <si>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</si>
  <si>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</si>
  <si>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</si>
  <si>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</si>
  <si>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</si>
  <si>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</si>
  <si>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</si>
  <si>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</si>
  <si>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</si>
  <si>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</si>
  <si>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</si>
  <si>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</si>
  <si>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</si>
  <si>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</si>
  <si>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</si>
  <si>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</si>
  <si>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</si>
  <si>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</si>
  <si>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</si>
  <si>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</si>
  <si>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</si>
  <si>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</si>
  <si>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</si>
  <si>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</si>
  <si>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</si>
  <si>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</si>
  <si>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</si>
  <si>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</si>
  <si>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</si>
  <si>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</si>
  <si>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</si>
  <si>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</si>
  <si>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</si>
  <si>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</si>
  <si>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</si>
  <si>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</si>
  <si>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</si>
  <si>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</si>
  <si>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</si>
  <si>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</si>
  <si>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</si>
  <si>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</si>
  <si>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</si>
  <si>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</si>
  <si>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</si>
  <si>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</si>
  <si>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</si>
  <si>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</si>
  <si>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</si>
  <si>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</si>
  <si>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</si>
  <si>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</si>
  <si>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</si>
  <si>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</si>
  <si>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</si>
  <si>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</si>
  <si>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</si>
  <si>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</si>
  <si>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</si>
  <si>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</si>
  <si>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</si>
  <si>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</si>
  <si>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</si>
  <si>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</si>
  <si>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</si>
  <si>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</si>
  <si>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</si>
  <si>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</si>
  <si>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</si>
  <si>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</si>
  <si>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</si>
  <si>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</si>
  <si>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</si>
  <si>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</si>
  <si>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</si>
  <si>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</si>
  <si>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</si>
  <si>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</si>
  <si>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</si>
  <si>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</si>
  <si>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</si>
  <si>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</si>
  <si>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</si>
  <si>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</si>
  <si>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</si>
  <si>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</si>
  <si>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</si>
  <si>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</si>
  <si>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</si>
  <si>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</si>
  <si>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</si>
  <si>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</si>
  <si>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</si>
  <si>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</si>
  <si>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</si>
  <si>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</si>
  <si>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</si>
  <si>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</si>
  <si>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</si>
  <si>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</si>
  <si>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</si>
  <si>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</si>
  <si>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</si>
  <si>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</si>
  <si>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</si>
  <si>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企業債残債もなく、設備投資見込額も高くないことから、資産価値は高いものと考える。
しかし、開設から20年以上が経過していることから、今後、維持補修経費が増額してくることは否めない。</t>
    <rPh sb="0" eb="2">
      <t>キギョウ</t>
    </rPh>
    <rPh sb="2" eb="3">
      <t>サイ</t>
    </rPh>
    <rPh sb="3" eb="5">
      <t>ザンサイ</t>
    </rPh>
    <rPh sb="9" eb="11">
      <t>セツビ</t>
    </rPh>
    <rPh sb="11" eb="13">
      <t>トウシ</t>
    </rPh>
    <rPh sb="13" eb="15">
      <t>ミコ</t>
    </rPh>
    <rPh sb="15" eb="16">
      <t>ガク</t>
    </rPh>
    <rPh sb="17" eb="18">
      <t>タカ</t>
    </rPh>
    <rPh sb="26" eb="28">
      <t>シサン</t>
    </rPh>
    <rPh sb="28" eb="30">
      <t>カチ</t>
    </rPh>
    <rPh sb="31" eb="32">
      <t>タカ</t>
    </rPh>
    <rPh sb="36" eb="37">
      <t>カンガ</t>
    </rPh>
    <rPh sb="45" eb="47">
      <t>カイセツ</t>
    </rPh>
    <rPh sb="51" eb="52">
      <t>ネン</t>
    </rPh>
    <rPh sb="52" eb="54">
      <t>イジョウ</t>
    </rPh>
    <rPh sb="55" eb="57">
      <t>ケイカ</t>
    </rPh>
    <rPh sb="66" eb="68">
      <t>コンゴ</t>
    </rPh>
    <rPh sb="69" eb="71">
      <t>イジ</t>
    </rPh>
    <rPh sb="71" eb="73">
      <t>ホシュウ</t>
    </rPh>
    <rPh sb="73" eb="75">
      <t>ケイヒ</t>
    </rPh>
    <rPh sb="76" eb="78">
      <t>ゾウガク</t>
    </rPh>
    <rPh sb="85" eb="86">
      <t>イナ</t>
    </rPh>
    <phoneticPr fontId="5"/>
  </si>
  <si>
    <t>稼働率はほぼ横ばいである。
附置義務駐車場であることから廃止や転用は考えにくい。
過去３年間で稼働率が上向いてきているが、類似施設の平均値にまだ届かないところからも、今後も引き続き稼働率の向上に向けた取組みの強化が必要である。</t>
    <rPh sb="0" eb="2">
      <t>カドウ</t>
    </rPh>
    <rPh sb="2" eb="3">
      <t>リツ</t>
    </rPh>
    <rPh sb="6" eb="7">
      <t>ヨコ</t>
    </rPh>
    <rPh sb="14" eb="16">
      <t>フチ</t>
    </rPh>
    <rPh sb="16" eb="18">
      <t>ギム</t>
    </rPh>
    <rPh sb="18" eb="21">
      <t>チュウシャジョウ</t>
    </rPh>
    <rPh sb="28" eb="30">
      <t>ハイシ</t>
    </rPh>
    <rPh sb="31" eb="33">
      <t>テンヨウ</t>
    </rPh>
    <rPh sb="34" eb="35">
      <t>カンガ</t>
    </rPh>
    <rPh sb="41" eb="43">
      <t>カコ</t>
    </rPh>
    <rPh sb="44" eb="45">
      <t>ネン</t>
    </rPh>
    <rPh sb="45" eb="46">
      <t>アイダ</t>
    </rPh>
    <rPh sb="47" eb="49">
      <t>カドウ</t>
    </rPh>
    <rPh sb="49" eb="50">
      <t>リツ</t>
    </rPh>
    <rPh sb="51" eb="53">
      <t>ウワム</t>
    </rPh>
    <rPh sb="61" eb="63">
      <t>ルイジ</t>
    </rPh>
    <rPh sb="63" eb="65">
      <t>シセツ</t>
    </rPh>
    <rPh sb="66" eb="69">
      <t>ヘイキンチ</t>
    </rPh>
    <rPh sb="72" eb="73">
      <t>トド</t>
    </rPh>
    <rPh sb="83" eb="85">
      <t>コンゴ</t>
    </rPh>
    <rPh sb="86" eb="87">
      <t>ヒ</t>
    </rPh>
    <rPh sb="88" eb="89">
      <t>ツヅ</t>
    </rPh>
    <rPh sb="90" eb="92">
      <t>カドウ</t>
    </rPh>
    <rPh sb="92" eb="93">
      <t>リツ</t>
    </rPh>
    <rPh sb="94" eb="96">
      <t>コウジョウ</t>
    </rPh>
    <rPh sb="97" eb="98">
      <t>ム</t>
    </rPh>
    <rPh sb="100" eb="102">
      <t>トリク</t>
    </rPh>
    <rPh sb="104" eb="106">
      <t>キョウカ</t>
    </rPh>
    <rPh sb="107" eb="109">
      <t>ヒツヨウ</t>
    </rPh>
    <phoneticPr fontId="5"/>
  </si>
  <si>
    <t>区への納付金の納付時期の遅れから、各分析表を見ると平成29年度に経営状況が一時的に悪化し、平成30年度に例年以上に改善したように見えるが、実質的には上記１に記載したとおり、前年度、後年度の数字と大きな差はなく、安定した経営状況にあると言える。
しかし、施設の開設から20年以上が経過していることから、今後の施設の維持補修等にかかる費用に対応していくため、稼働率向上に向けた取組みを強化していくなど、さらなる収益性の向上を図っていく必要がある。</t>
    <rPh sb="0" eb="1">
      <t>ク</t>
    </rPh>
    <rPh sb="3" eb="6">
      <t>ノウフキン</t>
    </rPh>
    <rPh sb="7" eb="9">
      <t>ノウフ</t>
    </rPh>
    <rPh sb="9" eb="11">
      <t>ジキ</t>
    </rPh>
    <rPh sb="12" eb="13">
      <t>オク</t>
    </rPh>
    <rPh sb="17" eb="18">
      <t>カク</t>
    </rPh>
    <rPh sb="18" eb="20">
      <t>ブンセキ</t>
    </rPh>
    <rPh sb="20" eb="21">
      <t>ヒョウ</t>
    </rPh>
    <rPh sb="22" eb="23">
      <t>ミ</t>
    </rPh>
    <rPh sb="25" eb="27">
      <t>ヘイセイ</t>
    </rPh>
    <rPh sb="29" eb="31">
      <t>ネンド</t>
    </rPh>
    <rPh sb="32" eb="34">
      <t>ケイエイ</t>
    </rPh>
    <rPh sb="34" eb="36">
      <t>ジョウキョウ</t>
    </rPh>
    <rPh sb="37" eb="40">
      <t>イチジテキ</t>
    </rPh>
    <rPh sb="41" eb="43">
      <t>アッカ</t>
    </rPh>
    <rPh sb="45" eb="47">
      <t>ヘイセイ</t>
    </rPh>
    <rPh sb="49" eb="51">
      <t>ネンド</t>
    </rPh>
    <rPh sb="52" eb="54">
      <t>レイネン</t>
    </rPh>
    <rPh sb="54" eb="56">
      <t>イジョウ</t>
    </rPh>
    <rPh sb="57" eb="59">
      <t>カイゼン</t>
    </rPh>
    <rPh sb="64" eb="65">
      <t>ミ</t>
    </rPh>
    <rPh sb="69" eb="72">
      <t>ジッシツテキ</t>
    </rPh>
    <rPh sb="74" eb="76">
      <t>ジョウキ</t>
    </rPh>
    <rPh sb="78" eb="80">
      <t>キサイ</t>
    </rPh>
    <rPh sb="86" eb="89">
      <t>ゼンネンド</t>
    </rPh>
    <rPh sb="90" eb="93">
      <t>コウネンド</t>
    </rPh>
    <rPh sb="94" eb="96">
      <t>スウジ</t>
    </rPh>
    <rPh sb="97" eb="98">
      <t>オオ</t>
    </rPh>
    <rPh sb="100" eb="101">
      <t>サ</t>
    </rPh>
    <rPh sb="105" eb="107">
      <t>アンテイ</t>
    </rPh>
    <rPh sb="109" eb="111">
      <t>ケイエイ</t>
    </rPh>
    <rPh sb="111" eb="113">
      <t>ジョウキョウ</t>
    </rPh>
    <rPh sb="117" eb="118">
      <t>イ</t>
    </rPh>
    <rPh sb="126" eb="128">
      <t>シセツ</t>
    </rPh>
    <rPh sb="129" eb="131">
      <t>カイセツ</t>
    </rPh>
    <rPh sb="135" eb="136">
      <t>ネン</t>
    </rPh>
    <rPh sb="136" eb="138">
      <t>イジョウ</t>
    </rPh>
    <rPh sb="139" eb="141">
      <t>ケイカ</t>
    </rPh>
    <rPh sb="150" eb="152">
      <t>コンゴ</t>
    </rPh>
    <rPh sb="153" eb="155">
      <t>シセツ</t>
    </rPh>
    <rPh sb="156" eb="158">
      <t>イジ</t>
    </rPh>
    <rPh sb="158" eb="160">
      <t>ホシュウ</t>
    </rPh>
    <rPh sb="160" eb="161">
      <t>ナド</t>
    </rPh>
    <rPh sb="165" eb="167">
      <t>ヒヨウ</t>
    </rPh>
    <rPh sb="168" eb="170">
      <t>タイオウ</t>
    </rPh>
    <rPh sb="177" eb="179">
      <t>カドウ</t>
    </rPh>
    <rPh sb="179" eb="180">
      <t>リツ</t>
    </rPh>
    <rPh sb="180" eb="182">
      <t>コウジョウ</t>
    </rPh>
    <rPh sb="183" eb="184">
      <t>ム</t>
    </rPh>
    <rPh sb="186" eb="188">
      <t>トリク</t>
    </rPh>
    <rPh sb="190" eb="192">
      <t>キョウカ</t>
    </rPh>
    <rPh sb="203" eb="206">
      <t>シュウエキセイ</t>
    </rPh>
    <rPh sb="207" eb="209">
      <t>コウジョウ</t>
    </rPh>
    <rPh sb="210" eb="211">
      <t>ハカ</t>
    </rPh>
    <rPh sb="215" eb="217">
      <t>ヒツヨウ</t>
    </rPh>
    <phoneticPr fontId="5"/>
  </si>
  <si>
    <t>指定管理者の手続き誤りによって、本来区に納付されるべき平成29年度の納付金の一部が、平成30年度に納付された結果、平成29年度の収益が少なく、また、他指標の数値も悪化して見え、一方で平成30年度の数値が大きく改善しているかのように見えるが、実際は当該事業の経営状況の悪化によるものではない。
このことを踏まえて分析すると、過去５年間で収益的収支比率には大きな変動はなく、また、他会計からの補助もなく、独立し、安定した経営状況が伺える。</t>
    <rPh sb="16" eb="18">
      <t>ホンライ</t>
    </rPh>
    <rPh sb="18" eb="19">
      <t>ク</t>
    </rPh>
    <rPh sb="20" eb="22">
      <t>ノウフ</t>
    </rPh>
    <rPh sb="27" eb="29">
      <t>ヘイセイ</t>
    </rPh>
    <rPh sb="31" eb="33">
      <t>ネンド</t>
    </rPh>
    <rPh sb="34" eb="37">
      <t>ノウフキン</t>
    </rPh>
    <rPh sb="38" eb="40">
      <t>イチブ</t>
    </rPh>
    <rPh sb="42" eb="44">
      <t>ヘイセイ</t>
    </rPh>
    <rPh sb="46" eb="48">
      <t>ネンド</t>
    </rPh>
    <rPh sb="49" eb="51">
      <t>ノウフ</t>
    </rPh>
    <rPh sb="54" eb="56">
      <t>ケッカ</t>
    </rPh>
    <rPh sb="57" eb="59">
      <t>ヘイセイ</t>
    </rPh>
    <rPh sb="61" eb="63">
      <t>ネンド</t>
    </rPh>
    <rPh sb="64" eb="66">
      <t>シュウエキ</t>
    </rPh>
    <rPh sb="67" eb="68">
      <t>スク</t>
    </rPh>
    <rPh sb="74" eb="75">
      <t>ホカ</t>
    </rPh>
    <rPh sb="75" eb="77">
      <t>シヒョウ</t>
    </rPh>
    <rPh sb="78" eb="80">
      <t>スウチ</t>
    </rPh>
    <rPh sb="81" eb="83">
      <t>アッカ</t>
    </rPh>
    <rPh sb="85" eb="86">
      <t>ミ</t>
    </rPh>
    <rPh sb="88" eb="90">
      <t>イッポウ</t>
    </rPh>
    <rPh sb="91" eb="93">
      <t>ヘイセイ</t>
    </rPh>
    <rPh sb="95" eb="97">
      <t>ネンド</t>
    </rPh>
    <rPh sb="98" eb="100">
      <t>スウチ</t>
    </rPh>
    <rPh sb="101" eb="102">
      <t>オオ</t>
    </rPh>
    <rPh sb="104" eb="106">
      <t>カイゼン</t>
    </rPh>
    <rPh sb="115" eb="116">
      <t>ミ</t>
    </rPh>
    <rPh sb="120" eb="122">
      <t>ジッサイ</t>
    </rPh>
    <rPh sb="123" eb="125">
      <t>トウガイ</t>
    </rPh>
    <rPh sb="125" eb="127">
      <t>ジギョウ</t>
    </rPh>
    <rPh sb="128" eb="130">
      <t>ケイエイ</t>
    </rPh>
    <rPh sb="130" eb="132">
      <t>ジョウキョウ</t>
    </rPh>
    <rPh sb="133" eb="135">
      <t>アッカ</t>
    </rPh>
    <rPh sb="151" eb="152">
      <t>フ</t>
    </rPh>
    <rPh sb="155" eb="157">
      <t>ブンセキ</t>
    </rPh>
    <rPh sb="161" eb="163">
      <t>カコ</t>
    </rPh>
    <rPh sb="164" eb="166">
      <t>ネンカン</t>
    </rPh>
    <rPh sb="167" eb="170">
      <t>シュウエキテキ</t>
    </rPh>
    <rPh sb="170" eb="172">
      <t>シュウシ</t>
    </rPh>
    <rPh sb="172" eb="174">
      <t>ヒリツ</t>
    </rPh>
    <rPh sb="176" eb="177">
      <t>オオ</t>
    </rPh>
    <rPh sb="179" eb="181">
      <t>ヘンドウ</t>
    </rPh>
    <rPh sb="188" eb="189">
      <t>タ</t>
    </rPh>
    <rPh sb="189" eb="191">
      <t>カイケイ</t>
    </rPh>
    <rPh sb="194" eb="196">
      <t>ホジョ</t>
    </rPh>
    <rPh sb="200" eb="202">
      <t>ドクリツ</t>
    </rPh>
    <rPh sb="204" eb="206">
      <t>アンテイ</t>
    </rPh>
    <rPh sb="208" eb="210">
      <t>ケイエイ</t>
    </rPh>
    <rPh sb="210" eb="212">
      <t>ジョウキョウ</t>
    </rPh>
    <rPh sb="213" eb="214">
      <t>ウカガ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</si>
</sst>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</c:v>
                </c:pt>
                <c:pt idx="1">
                  <c:v>160.4</c:v>
                </c:pt>
                <c:pt idx="2">
                  <c:v>100</c:v>
                </c:pt>
                <c:pt idx="3">
                  <c:v>209.7</c:v>
                </c:pt>
                <c:pt idx="4">
                  <c:v>137.69999999999999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E-4634-8AFE-253DFCDE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30456"/>
        <c:axId val="204130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133.5</c:v>
                </c:pt>
                <c:pt idx="1">
                  <c:v>136.30000000000001</c:v>
                </c:pt>
                <c:pt idx="2">
                  <c:v>130.9</c:v>
                </c:pt>
                <c:pt idx="3">
                  <c:v>160.6</c:v>
                </c:pt>
                <c:pt idx="4">
                  <c:v>133.80000000000001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CE-4634-8AFE-253DFCDE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30456"/>
        <c:axId val="204130840"/>
      </c:lineChart>
      <c:catAx>
        <c:axId val="204130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130840"/>
        <c:crosses val="autoZero"/>
        <c:auto val="1"/>
        <c:lblAlgn val="ctr"/>
        <c:lblOffset val="100"/>
        <c:noMultiLvlLbl val="1"/>
      </c:catAx>
      <c:valAx>
        <c:axId val="204130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4130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68-4A33-83CF-43238FF9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60992"/>
        <c:axId val="20306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181.6</c:v>
                </c:pt>
                <c:pt idx="1">
                  <c:v>148.9</c:v>
                </c:pt>
                <c:pt idx="2">
                  <c:v>135.30000000000001</c:v>
                </c:pt>
                <c:pt idx="3">
                  <c:v>103.6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68-4A33-83CF-43238FF9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60992"/>
        <c:axId val="203060208"/>
      </c:lineChart>
      <c:catAx>
        <c:axId val="20306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3060208"/>
        <c:crosses val="autoZero"/>
        <c:auto val="1"/>
        <c:lblAlgn val="ctr"/>
        <c:lblOffset val="100"/>
        <c:noMultiLvlLbl val="1"/>
      </c:catAx>
      <c:valAx>
        <c:axId val="20306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3060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83-41A9-A9B4-E667AF254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60600"/>
        <c:axId val="203061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83-41A9-A9B4-E667AF254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60600"/>
        <c:axId val="203061384"/>
      </c:lineChart>
      <c:catAx>
        <c:axId val="203060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3061384"/>
        <c:crosses val="autoZero"/>
        <c:auto val="1"/>
        <c:lblAlgn val="ctr"/>
        <c:lblOffset val="100"/>
        <c:noMultiLvlLbl val="1"/>
      </c:catAx>
      <c:valAx>
        <c:axId val="203061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3060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C1-4F73-8770-E15549C0F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4160"/>
        <c:axId val="204482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C1-4F73-8770-E15549C0F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4160"/>
        <c:axId val="204482984"/>
      </c:lineChart>
      <c:catAx>
        <c:axId val="204484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2984"/>
        <c:crosses val="autoZero"/>
        <c:auto val="1"/>
        <c:lblAlgn val="ctr"/>
        <c:lblOffset val="100"/>
        <c:noMultiLvlLbl val="1"/>
      </c:catAx>
      <c:valAx>
        <c:axId val="204482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4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87-4918-A542-A8800DD4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5336"/>
        <c:axId val="20448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5.5</c:v>
                </c:pt>
                <c:pt idx="2">
                  <c:v>5.2</c:v>
                </c:pt>
                <c:pt idx="3">
                  <c:v>3.8</c:v>
                </c:pt>
                <c:pt idx="4">
                  <c:v>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87-4918-A542-A8800DD4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5336"/>
        <c:axId val="204487296"/>
      </c:lineChart>
      <c:catAx>
        <c:axId val="204485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7296"/>
        <c:crosses val="autoZero"/>
        <c:auto val="1"/>
        <c:lblAlgn val="ctr"/>
        <c:lblOffset val="100"/>
        <c:noMultiLvlLbl val="1"/>
      </c:catAx>
      <c:valAx>
        <c:axId val="20448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5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A4-4EB3-81C3-6B5A9734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8864"/>
        <c:axId val="204486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56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A4-4EB3-81C3-6B5A9734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8864"/>
        <c:axId val="204486120"/>
      </c:lineChart>
      <c:catAx>
        <c:axId val="204488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6120"/>
        <c:crosses val="autoZero"/>
        <c:auto val="1"/>
        <c:lblAlgn val="ctr"/>
        <c:lblOffset val="100"/>
        <c:noMultiLvlLbl val="1"/>
      </c:catAx>
      <c:valAx>
        <c:axId val="204486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8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153.19999999999999</c:v>
                </c:pt>
                <c:pt idx="1">
                  <c:v>143.4</c:v>
                </c:pt>
                <c:pt idx="2">
                  <c:v>143.4</c:v>
                </c:pt>
                <c:pt idx="3">
                  <c:v>147.5</c:v>
                </c:pt>
                <c:pt idx="4">
                  <c:v>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28-4136-8CDA-9930C886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4552"/>
        <c:axId val="204483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169.3</c:v>
                </c:pt>
                <c:pt idx="1">
                  <c:v>166.6</c:v>
                </c:pt>
                <c:pt idx="2">
                  <c:v>164.4</c:v>
                </c:pt>
                <c:pt idx="3">
                  <c:v>161.5</c:v>
                </c:pt>
                <c:pt idx="4">
                  <c:v>156.9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28-4136-8CDA-9930C886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4552"/>
        <c:axId val="204483768"/>
      </c:lineChart>
      <c:catAx>
        <c:axId val="204484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3768"/>
        <c:crosses val="autoZero"/>
        <c:auto val="1"/>
        <c:lblAlgn val="ctr"/>
        <c:lblOffset val="100"/>
        <c:noMultiLvlLbl val="1"/>
      </c:catAx>
      <c:valAx>
        <c:axId val="204483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4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</c:v>
                </c:pt>
                <c:pt idx="1">
                  <c:v>37.700000000000003</c:v>
                </c:pt>
                <c:pt idx="2">
                  <c:v>-34.5</c:v>
                </c:pt>
                <c:pt idx="3">
                  <c:v>52.3</c:v>
                </c:pt>
                <c:pt idx="4">
                  <c:v>27.4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14-4461-A1FF-A271E71D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5728"/>
        <c:axId val="204489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8</c:v>
                </c:pt>
                <c:pt idx="1">
                  <c:v>13.7</c:v>
                </c:pt>
                <c:pt idx="2">
                  <c:v>7.5</c:v>
                </c:pt>
                <c:pt idx="3">
                  <c:v>0.6</c:v>
                </c:pt>
                <c:pt idx="4">
                  <c:v>-10.5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14-4461-A1FF-A271E71D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5728"/>
        <c:axId val="204489256"/>
      </c:lineChart>
      <c:catAx>
        <c:axId val="204485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9256"/>
        <c:crosses val="autoZero"/>
        <c:auto val="1"/>
        <c:lblAlgn val="ctr"/>
        <c:lblOffset val="100"/>
        <c:noMultiLvlLbl val="1"/>
      </c:catAx>
      <c:valAx>
        <c:axId val="204489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5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44638</c:v>
                </c:pt>
                <c:pt idx="1">
                  <c:v>41017</c:v>
                </c:pt>
                <c:pt idx="2">
                  <c:v>-17223</c:v>
                </c:pt>
                <c:pt idx="3">
                  <c:v>85530</c:v>
                </c:pt>
                <c:pt idx="4">
                  <c:v>31511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F-4495-90E6-149CE73A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84944"/>
        <c:axId val="20448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21116</c:v>
                </c:pt>
                <c:pt idx="1">
                  <c:v>20714</c:v>
                </c:pt>
                <c:pt idx="2">
                  <c:v>16622</c:v>
                </c:pt>
                <c:pt idx="3">
                  <c:v>16948</c:v>
                </c:pt>
                <c:pt idx="4">
                  <c:v>5128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BF-4495-90E6-149CE73A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84944"/>
        <c:axId val="204486512"/>
      </c:lineChart>
      <c:catAx>
        <c:axId val="204484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04486512"/>
        <c:crosses val="autoZero"/>
        <c:auto val="1"/>
        <c:lblAlgn val="ctr"/>
        <c:lblOffset val="100"/>
        <c:noMultiLvlLbl val="1"/>
      </c:catAx>
      <c:valAx>
        <c:axId val="20448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0448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C1" zoomScaleNormal="100" zoomScaleSheetLayoutView="70" workbookViewId="0">
      <selection activeCell="NC15" sqref="NC1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東京都大田区　アロマ地下駐車場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
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
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
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
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
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
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
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
データ!J7</f>
        <v>
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
データ!K7</f>
        <v>
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
データ!L7</f>
        <v>
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
データ!M7</f>
        <v>
Ａ２Ｂ２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
データ!N7</f>
        <v>
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
データ!S7</f>
        <v>
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
データ!T7</f>
        <v>
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
データ!U7</f>
        <v>
10895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
10</v>
      </c>
      <c r="NE8" s="13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
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
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
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
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
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
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
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
19</v>
      </c>
      <c r="NE9" s="136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
データ!O7</f>
        <v>
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
118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
データ!Q7</f>
        <v>
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
データ!R7</f>
        <v>
21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
データ!V7</f>
        <v>
297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
データ!W7</f>
        <v>
400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
データ!X7</f>
        <v>
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
21</v>
      </c>
      <c r="NE10" s="126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
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
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
データ!Y7</f>
        <v>
164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160.4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100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209.7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137.69999999999999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
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25.6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
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
データ!DK7</f>
        <v>
153.19999999999999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143.4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143.4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147.5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149.5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
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
データ!AD7</f>
        <v>
133.5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136.30000000000001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130.9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160.6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133.80000000000001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
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
データ!AO7</f>
        <v>
7.1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5.5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5.2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4.2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
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
データ!DP7</f>
        <v>
169.3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166.6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164.4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161.5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156.9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
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
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
データ!AU7</f>
        <v>
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
データ!AV7</f>
        <v>
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
データ!AW7</f>
        <v>
111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
データ!AX7</f>
        <v>
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
データ!AY7</f>
        <v>
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
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
データ!BF7</f>
        <v>
39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37.700000000000003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-34.5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52.3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27.4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
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
データ!BQ7</f>
        <v>
44638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
データ!BR7</f>
        <v>
41017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
データ!BS7</f>
        <v>
-17223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
データ!BT7</f>
        <v>
85530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
データ!BU7</f>
        <v>
31511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
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
データ!AZ7</f>
        <v>
56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
データ!BA7</f>
        <v>
42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
データ!BB7</f>
        <v>
44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
データ!BC7</f>
        <v>
45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
データ!BD7</f>
        <v>
46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
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
データ!BK7</f>
        <v>
8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13.7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0.6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-10.5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
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
データ!BV7</f>
        <v>
21116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
データ!BW7</f>
        <v>
20714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
データ!BX7</f>
        <v>
16622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
データ!BY7</f>
        <v>
16948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
データ!BZ7</f>
        <v>
5128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
データ!CM7</f>
        <v>
821015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
データ!$B$11</f>
        <v>
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
データ!$C$11</f>
        <v>
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
データ!$D$11</f>
        <v>
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
データ!$E$11</f>
        <v>
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
データ!$F$11</f>
        <v>
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
データ!CN7</f>
        <v>
891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
データ!$B$11</f>
        <v>
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
データ!$C$11</f>
        <v>
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
データ!$D$11</f>
        <v>
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
データ!$E$11</f>
        <v>
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
データ!$F$11</f>
        <v>
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
データ!$B$11</f>
        <v>
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
データ!$C$11</f>
        <v>
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
データ!$D$11</f>
        <v>
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
データ!$E$11</f>
        <v>
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
データ!$F$11</f>
        <v>
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181.6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148.9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135.30000000000001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103.6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119.5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x5kydNOLozOH17MAXgogpbr8ycSBdHAoyRJ7KKxP3+afVdKtE6u9x+jlD8KfncCyZXTYxfYv9JZ172MMPgOiTg==" saltValue="h6i7s0zAkK9PI4BDjgwSz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70</v>
      </c>
      <c r="CN4" s="149" t="s">
        <v>
71</v>
      </c>
      <c r="CO4" s="140" t="s">
        <v>
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90</v>
      </c>
      <c r="AK5" s="59" t="s">
        <v>
91</v>
      </c>
      <c r="AL5" s="59" t="s">
        <v>
92</v>
      </c>
      <c r="AM5" s="59" t="s">
        <v>
93</v>
      </c>
      <c r="AN5" s="59" t="s">
        <v>
94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90</v>
      </c>
      <c r="AV5" s="59" t="s">
        <v>
91</v>
      </c>
      <c r="AW5" s="59" t="s">
        <v>
92</v>
      </c>
      <c r="AX5" s="59" t="s">
        <v>
93</v>
      </c>
      <c r="AY5" s="59" t="s">
        <v>
94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101</v>
      </c>
      <c r="BG5" s="59" t="s">
        <v>
102</v>
      </c>
      <c r="BH5" s="59" t="s">
        <v>
92</v>
      </c>
      <c r="BI5" s="59" t="s">
        <v>
93</v>
      </c>
      <c r="BJ5" s="59" t="s">
        <v>
94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90</v>
      </c>
      <c r="BR5" s="59" t="s">
        <v>
102</v>
      </c>
      <c r="BS5" s="59" t="s">
        <v>
92</v>
      </c>
      <c r="BT5" s="59" t="s">
        <v>
93</v>
      </c>
      <c r="BU5" s="59" t="s">
        <v>
103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90</v>
      </c>
      <c r="CC5" s="59" t="s">
        <v>
102</v>
      </c>
      <c r="CD5" s="59" t="s">
        <v>
104</v>
      </c>
      <c r="CE5" s="59" t="s">
        <v>
93</v>
      </c>
      <c r="CF5" s="59" t="s">
        <v>
94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0"/>
      <c r="CN5" s="150"/>
      <c r="CO5" s="59" t="s">
        <v>
90</v>
      </c>
      <c r="CP5" s="59" t="s">
        <v>
102</v>
      </c>
      <c r="CQ5" s="59" t="s">
        <v>
104</v>
      </c>
      <c r="CR5" s="59" t="s">
        <v>
93</v>
      </c>
      <c r="CS5" s="59" t="s">
        <v>
94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101</v>
      </c>
      <c r="DA5" s="59" t="s">
        <v>
91</v>
      </c>
      <c r="DB5" s="59" t="s">
        <v>
92</v>
      </c>
      <c r="DC5" s="59" t="s">
        <v>
93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90</v>
      </c>
      <c r="DL5" s="59" t="s">
        <v>
102</v>
      </c>
      <c r="DM5" s="59" t="s">
        <v>
104</v>
      </c>
      <c r="DN5" s="59" t="s">
        <v>
105</v>
      </c>
      <c r="DO5" s="59" t="s">
        <v>
94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15">
      <c r="A6" s="49" t="s">
        <v>
106</v>
      </c>
      <c r="B6" s="60">
        <f>
B8</f>
        <v>
2019</v>
      </c>
      <c r="C6" s="60">
        <f t="shared" ref="C6:X6" si="1">
C8</f>
        <v>
131113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東京都大田区</v>
      </c>
      <c r="I6" s="60" t="str">
        <f t="shared" si="1"/>
        <v>
アロマ地下駐車場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附置義務駐車施設</v>
      </c>
      <c r="Q6" s="62" t="str">
        <f t="shared" si="1"/>
        <v>
地下式</v>
      </c>
      <c r="R6" s="63">
        <f t="shared" si="1"/>
        <v>
21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10895</v>
      </c>
      <c r="V6" s="63">
        <f t="shared" si="1"/>
        <v>
297</v>
      </c>
      <c r="W6" s="63">
        <f t="shared" si="1"/>
        <v>
400</v>
      </c>
      <c r="X6" s="62" t="str">
        <f t="shared" si="1"/>
        <v>
利用料金制</v>
      </c>
      <c r="Y6" s="64">
        <f>
IF(Y8="-",NA(),Y8)</f>
        <v>
164</v>
      </c>
      <c r="Z6" s="64">
        <f t="shared" ref="Z6:AH6" si="2">
IF(Z8="-",NA(),Z8)</f>
        <v>
160.4</v>
      </c>
      <c r="AA6" s="64">
        <f t="shared" si="2"/>
        <v>
100</v>
      </c>
      <c r="AB6" s="64">
        <f t="shared" si="2"/>
        <v>
209.7</v>
      </c>
      <c r="AC6" s="64">
        <f t="shared" si="2"/>
        <v>
137.69999999999999</v>
      </c>
      <c r="AD6" s="64">
        <f t="shared" si="2"/>
        <v>
133.5</v>
      </c>
      <c r="AE6" s="64">
        <f t="shared" si="2"/>
        <v>
136.30000000000001</v>
      </c>
      <c r="AF6" s="64">
        <f t="shared" si="2"/>
        <v>
130.9</v>
      </c>
      <c r="AG6" s="64">
        <f t="shared" si="2"/>
        <v>
160.6</v>
      </c>
      <c r="AH6" s="64">
        <f t="shared" si="2"/>
        <v>
133.80000000000001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25.6</v>
      </c>
      <c r="AM6" s="64">
        <f t="shared" si="3"/>
        <v>
0</v>
      </c>
      <c r="AN6" s="64">
        <f t="shared" si="3"/>
        <v>
0</v>
      </c>
      <c r="AO6" s="64">
        <f t="shared" si="3"/>
        <v>
7.1</v>
      </c>
      <c r="AP6" s="64">
        <f t="shared" si="3"/>
        <v>
5.5</v>
      </c>
      <c r="AQ6" s="64">
        <f t="shared" si="3"/>
        <v>
5.2</v>
      </c>
      <c r="AR6" s="64">
        <f t="shared" si="3"/>
        <v>
3.8</v>
      </c>
      <c r="AS6" s="64">
        <f t="shared" si="3"/>
        <v>
4.2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111</v>
      </c>
      <c r="AX6" s="65">
        <f t="shared" si="4"/>
        <v>
0</v>
      </c>
      <c r="AY6" s="65">
        <f t="shared" si="4"/>
        <v>
0</v>
      </c>
      <c r="AZ6" s="65">
        <f t="shared" si="4"/>
        <v>
56</v>
      </c>
      <c r="BA6" s="65">
        <f t="shared" si="4"/>
        <v>
42</v>
      </c>
      <c r="BB6" s="65">
        <f t="shared" si="4"/>
        <v>
44</v>
      </c>
      <c r="BC6" s="65">
        <f t="shared" si="4"/>
        <v>
45</v>
      </c>
      <c r="BD6" s="65">
        <f t="shared" si="4"/>
        <v>
46</v>
      </c>
      <c r="BE6" s="63" t="str">
        <f>
IF(BE8="-","",IF(BE8="-","【-】","【"&amp;SUBSTITUTE(TEXT(BE8,"#,##0"),"-","△")&amp;"】"))</f>
        <v>
【17】</v>
      </c>
      <c r="BF6" s="64">
        <f>
IF(BF8="-",NA(),BF8)</f>
        <v>
39</v>
      </c>
      <c r="BG6" s="64">
        <f t="shared" ref="BG6:BO6" si="5">
IF(BG8="-",NA(),BG8)</f>
        <v>
37.700000000000003</v>
      </c>
      <c r="BH6" s="64">
        <f t="shared" si="5"/>
        <v>
-34.5</v>
      </c>
      <c r="BI6" s="64">
        <f t="shared" si="5"/>
        <v>
52.3</v>
      </c>
      <c r="BJ6" s="64">
        <f t="shared" si="5"/>
        <v>
27.4</v>
      </c>
      <c r="BK6" s="64">
        <f t="shared" si="5"/>
        <v>
8</v>
      </c>
      <c r="BL6" s="64">
        <f t="shared" si="5"/>
        <v>
13.7</v>
      </c>
      <c r="BM6" s="64">
        <f t="shared" si="5"/>
        <v>
7.5</v>
      </c>
      <c r="BN6" s="64">
        <f t="shared" si="5"/>
        <v>
0.6</v>
      </c>
      <c r="BO6" s="64">
        <f t="shared" si="5"/>
        <v>
-10.5</v>
      </c>
      <c r="BP6" s="61" t="str">
        <f>
IF(BP8="-","",IF(BP8="-","【-】","【"&amp;SUBSTITUTE(TEXT(BP8,"#,##0.0"),"-","△")&amp;"】"))</f>
        <v>
【20.8】</v>
      </c>
      <c r="BQ6" s="65">
        <f>
IF(BQ8="-",NA(),BQ8)</f>
        <v>
44638</v>
      </c>
      <c r="BR6" s="65">
        <f t="shared" ref="BR6:BZ6" si="6">
IF(BR8="-",NA(),BR8)</f>
        <v>
41017</v>
      </c>
      <c r="BS6" s="65">
        <f t="shared" si="6"/>
        <v>
-17223</v>
      </c>
      <c r="BT6" s="65">
        <f t="shared" si="6"/>
        <v>
85530</v>
      </c>
      <c r="BU6" s="65">
        <f t="shared" si="6"/>
        <v>
31511</v>
      </c>
      <c r="BV6" s="65">
        <f t="shared" si="6"/>
        <v>
21116</v>
      </c>
      <c r="BW6" s="65">
        <f t="shared" si="6"/>
        <v>
20714</v>
      </c>
      <c r="BX6" s="65">
        <f t="shared" si="6"/>
        <v>
16622</v>
      </c>
      <c r="BY6" s="65">
        <f t="shared" si="6"/>
        <v>
16948</v>
      </c>
      <c r="BZ6" s="65">
        <f t="shared" si="6"/>
        <v>
5128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107</v>
      </c>
      <c r="CM6" s="63">
        <f t="shared" ref="CM6:CN6" si="7">
CM8</f>
        <v>
821015</v>
      </c>
      <c r="CN6" s="63">
        <f t="shared" si="7"/>
        <v>
891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107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181.6</v>
      </c>
      <c r="DF6" s="64">
        <f t="shared" si="8"/>
        <v>
148.9</v>
      </c>
      <c r="DG6" s="64">
        <f t="shared" si="8"/>
        <v>
135.30000000000001</v>
      </c>
      <c r="DH6" s="64">
        <f t="shared" si="8"/>
        <v>
103.6</v>
      </c>
      <c r="DI6" s="64">
        <f t="shared" si="8"/>
        <v>
119.5</v>
      </c>
      <c r="DJ6" s="61" t="str">
        <f>
IF(DJ8="-","",IF(DJ8="-","【-】","【"&amp;SUBSTITUTE(TEXT(DJ8,"#,##0.0"),"-","△")&amp;"】"))</f>
        <v>
【425.4】</v>
      </c>
      <c r="DK6" s="64">
        <f>
IF(DK8="-",NA(),DK8)</f>
        <v>
153.19999999999999</v>
      </c>
      <c r="DL6" s="64">
        <f t="shared" ref="DL6:DT6" si="9">
IF(DL8="-",NA(),DL8)</f>
        <v>
143.4</v>
      </c>
      <c r="DM6" s="64">
        <f t="shared" si="9"/>
        <v>
143.4</v>
      </c>
      <c r="DN6" s="64">
        <f t="shared" si="9"/>
        <v>
147.5</v>
      </c>
      <c r="DO6" s="64">
        <f t="shared" si="9"/>
        <v>
149.5</v>
      </c>
      <c r="DP6" s="64">
        <f t="shared" si="9"/>
        <v>
169.3</v>
      </c>
      <c r="DQ6" s="64">
        <f t="shared" si="9"/>
        <v>
166.6</v>
      </c>
      <c r="DR6" s="64">
        <f t="shared" si="9"/>
        <v>
164.4</v>
      </c>
      <c r="DS6" s="64">
        <f t="shared" si="9"/>
        <v>
161.5</v>
      </c>
      <c r="DT6" s="64">
        <f t="shared" si="9"/>
        <v>
156.9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108</v>
      </c>
      <c r="B7" s="60">
        <f t="shared" ref="B7:X7" si="10">
B8</f>
        <v>
2019</v>
      </c>
      <c r="C7" s="60">
        <f t="shared" si="10"/>
        <v>
131113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大田区</v>
      </c>
      <c r="I7" s="60" t="str">
        <f t="shared" si="10"/>
        <v>
アロマ地下駐車場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附置義務駐車施設</v>
      </c>
      <c r="Q7" s="62" t="str">
        <f t="shared" si="10"/>
        <v>
地下式</v>
      </c>
      <c r="R7" s="63">
        <f t="shared" si="10"/>
        <v>
21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10895</v>
      </c>
      <c r="V7" s="63">
        <f t="shared" si="10"/>
        <v>
297</v>
      </c>
      <c r="W7" s="63">
        <f t="shared" si="10"/>
        <v>
400</v>
      </c>
      <c r="X7" s="62" t="str">
        <f t="shared" si="10"/>
        <v>
利用料金制</v>
      </c>
      <c r="Y7" s="64">
        <f>
Y8</f>
        <v>
164</v>
      </c>
      <c r="Z7" s="64">
        <f t="shared" ref="Z7:AH7" si="11">
Z8</f>
        <v>
160.4</v>
      </c>
      <c r="AA7" s="64">
        <f t="shared" si="11"/>
        <v>
100</v>
      </c>
      <c r="AB7" s="64">
        <f t="shared" si="11"/>
        <v>
209.7</v>
      </c>
      <c r="AC7" s="64">
        <f t="shared" si="11"/>
        <v>
137.69999999999999</v>
      </c>
      <c r="AD7" s="64">
        <f t="shared" si="11"/>
        <v>
133.5</v>
      </c>
      <c r="AE7" s="64">
        <f t="shared" si="11"/>
        <v>
136.30000000000001</v>
      </c>
      <c r="AF7" s="64">
        <f t="shared" si="11"/>
        <v>
130.9</v>
      </c>
      <c r="AG7" s="64">
        <f t="shared" si="11"/>
        <v>
160.6</v>
      </c>
      <c r="AH7" s="64">
        <f t="shared" si="11"/>
        <v>
133.80000000000001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25.6</v>
      </c>
      <c r="AM7" s="64">
        <f t="shared" si="12"/>
        <v>
0</v>
      </c>
      <c r="AN7" s="64">
        <f t="shared" si="12"/>
        <v>
0</v>
      </c>
      <c r="AO7" s="64">
        <f t="shared" si="12"/>
        <v>
7.1</v>
      </c>
      <c r="AP7" s="64">
        <f t="shared" si="12"/>
        <v>
5.5</v>
      </c>
      <c r="AQ7" s="64">
        <f t="shared" si="12"/>
        <v>
5.2</v>
      </c>
      <c r="AR7" s="64">
        <f t="shared" si="12"/>
        <v>
3.8</v>
      </c>
      <c r="AS7" s="64">
        <f t="shared" si="12"/>
        <v>
4.2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111</v>
      </c>
      <c r="AX7" s="65">
        <f t="shared" si="13"/>
        <v>
0</v>
      </c>
      <c r="AY7" s="65">
        <f t="shared" si="13"/>
        <v>
0</v>
      </c>
      <c r="AZ7" s="65">
        <f t="shared" si="13"/>
        <v>
56</v>
      </c>
      <c r="BA7" s="65">
        <f t="shared" si="13"/>
        <v>
42</v>
      </c>
      <c r="BB7" s="65">
        <f t="shared" si="13"/>
        <v>
44</v>
      </c>
      <c r="BC7" s="65">
        <f t="shared" si="13"/>
        <v>
45</v>
      </c>
      <c r="BD7" s="65">
        <f t="shared" si="13"/>
        <v>
46</v>
      </c>
      <c r="BE7" s="63"/>
      <c r="BF7" s="64">
        <f>
BF8</f>
        <v>
39</v>
      </c>
      <c r="BG7" s="64">
        <f t="shared" ref="BG7:BO7" si="14">
BG8</f>
        <v>
37.700000000000003</v>
      </c>
      <c r="BH7" s="64">
        <f t="shared" si="14"/>
        <v>
-34.5</v>
      </c>
      <c r="BI7" s="64">
        <f t="shared" si="14"/>
        <v>
52.3</v>
      </c>
      <c r="BJ7" s="64">
        <f t="shared" si="14"/>
        <v>
27.4</v>
      </c>
      <c r="BK7" s="64">
        <f t="shared" si="14"/>
        <v>
8</v>
      </c>
      <c r="BL7" s="64">
        <f t="shared" si="14"/>
        <v>
13.7</v>
      </c>
      <c r="BM7" s="64">
        <f t="shared" si="14"/>
        <v>
7.5</v>
      </c>
      <c r="BN7" s="64">
        <f t="shared" si="14"/>
        <v>
0.6</v>
      </c>
      <c r="BO7" s="64">
        <f t="shared" si="14"/>
        <v>
-10.5</v>
      </c>
      <c r="BP7" s="61"/>
      <c r="BQ7" s="65">
        <f>
BQ8</f>
        <v>
44638</v>
      </c>
      <c r="BR7" s="65">
        <f t="shared" ref="BR7:BZ7" si="15">
BR8</f>
        <v>
41017</v>
      </c>
      <c r="BS7" s="65">
        <f t="shared" si="15"/>
        <v>
-17223</v>
      </c>
      <c r="BT7" s="65">
        <f t="shared" si="15"/>
        <v>
85530</v>
      </c>
      <c r="BU7" s="65">
        <f t="shared" si="15"/>
        <v>
31511</v>
      </c>
      <c r="BV7" s="65">
        <f t="shared" si="15"/>
        <v>
21116</v>
      </c>
      <c r="BW7" s="65">
        <f t="shared" si="15"/>
        <v>
20714</v>
      </c>
      <c r="BX7" s="65">
        <f t="shared" si="15"/>
        <v>
16622</v>
      </c>
      <c r="BY7" s="65">
        <f t="shared" si="15"/>
        <v>
16948</v>
      </c>
      <c r="BZ7" s="65">
        <f t="shared" si="15"/>
        <v>
5128</v>
      </c>
      <c r="CA7" s="63"/>
      <c r="CB7" s="64" t="s">
        <v>
109</v>
      </c>
      <c r="CC7" s="64" t="s">
        <v>
109</v>
      </c>
      <c r="CD7" s="64" t="s">
        <v>
109</v>
      </c>
      <c r="CE7" s="64" t="s">
        <v>
109</v>
      </c>
      <c r="CF7" s="64" t="s">
        <v>
109</v>
      </c>
      <c r="CG7" s="64" t="s">
        <v>
109</v>
      </c>
      <c r="CH7" s="64" t="s">
        <v>
109</v>
      </c>
      <c r="CI7" s="64" t="s">
        <v>
109</v>
      </c>
      <c r="CJ7" s="64" t="s">
        <v>
109</v>
      </c>
      <c r="CK7" s="64" t="s">
        <v>
107</v>
      </c>
      <c r="CL7" s="61"/>
      <c r="CM7" s="63">
        <f>
CM8</f>
        <v>
821015</v>
      </c>
      <c r="CN7" s="63">
        <f>
CN8</f>
        <v>
891</v>
      </c>
      <c r="CO7" s="64" t="s">
        <v>
109</v>
      </c>
      <c r="CP7" s="64" t="s">
        <v>
109</v>
      </c>
      <c r="CQ7" s="64" t="s">
        <v>
109</v>
      </c>
      <c r="CR7" s="64" t="s">
        <v>
109</v>
      </c>
      <c r="CS7" s="64" t="s">
        <v>
109</v>
      </c>
      <c r="CT7" s="64" t="s">
        <v>
109</v>
      </c>
      <c r="CU7" s="64" t="s">
        <v>
109</v>
      </c>
      <c r="CV7" s="64" t="s">
        <v>
109</v>
      </c>
      <c r="CW7" s="64" t="s">
        <v>
109</v>
      </c>
      <c r="CX7" s="64" t="s">
        <v>
107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181.6</v>
      </c>
      <c r="DF7" s="64">
        <f t="shared" si="16"/>
        <v>
148.9</v>
      </c>
      <c r="DG7" s="64">
        <f t="shared" si="16"/>
        <v>
135.30000000000001</v>
      </c>
      <c r="DH7" s="64">
        <f t="shared" si="16"/>
        <v>
103.6</v>
      </c>
      <c r="DI7" s="64">
        <f t="shared" si="16"/>
        <v>
119.5</v>
      </c>
      <c r="DJ7" s="61"/>
      <c r="DK7" s="64">
        <f>
DK8</f>
        <v>
153.19999999999999</v>
      </c>
      <c r="DL7" s="64">
        <f t="shared" ref="DL7:DT7" si="17">
DL8</f>
        <v>
143.4</v>
      </c>
      <c r="DM7" s="64">
        <f t="shared" si="17"/>
        <v>
143.4</v>
      </c>
      <c r="DN7" s="64">
        <f t="shared" si="17"/>
        <v>
147.5</v>
      </c>
      <c r="DO7" s="64">
        <f t="shared" si="17"/>
        <v>
149.5</v>
      </c>
      <c r="DP7" s="64">
        <f t="shared" si="17"/>
        <v>
169.3</v>
      </c>
      <c r="DQ7" s="64">
        <f t="shared" si="17"/>
        <v>
166.6</v>
      </c>
      <c r="DR7" s="64">
        <f t="shared" si="17"/>
        <v>
164.4</v>
      </c>
      <c r="DS7" s="64">
        <f t="shared" si="17"/>
        <v>
161.5</v>
      </c>
      <c r="DT7" s="64">
        <f t="shared" si="17"/>
        <v>
156.9</v>
      </c>
      <c r="DU7" s="61"/>
    </row>
    <row r="8" spans="1:125" s="66" customFormat="1" x14ac:dyDescent="0.15">
      <c r="A8" s="49"/>
      <c r="B8" s="67">
        <v>
2019</v>
      </c>
      <c r="C8" s="67">
        <v>
131113</v>
      </c>
      <c r="D8" s="67">
        <v>
47</v>
      </c>
      <c r="E8" s="67">
        <v>
14</v>
      </c>
      <c r="F8" s="67">
        <v>
0</v>
      </c>
      <c r="G8" s="67">
        <v>
1</v>
      </c>
      <c r="H8" s="67" t="s">
        <v>
110</v>
      </c>
      <c r="I8" s="67" t="s">
        <v>
111</v>
      </c>
      <c r="J8" s="67" t="s">
        <v>
112</v>
      </c>
      <c r="K8" s="67" t="s">
        <v>
113</v>
      </c>
      <c r="L8" s="67" t="s">
        <v>
114</v>
      </c>
      <c r="M8" s="67" t="s">
        <v>
115</v>
      </c>
      <c r="N8" s="67" t="s">
        <v>
116</v>
      </c>
      <c r="O8" s="68" t="s">
        <v>
117</v>
      </c>
      <c r="P8" s="69" t="s">
        <v>
118</v>
      </c>
      <c r="Q8" s="69" t="s">
        <v>
119</v>
      </c>
      <c r="R8" s="70">
        <v>
21</v>
      </c>
      <c r="S8" s="69" t="s">
        <v>
120</v>
      </c>
      <c r="T8" s="69" t="s">
        <v>
121</v>
      </c>
      <c r="U8" s="70">
        <v>
10895</v>
      </c>
      <c r="V8" s="70">
        <v>
297</v>
      </c>
      <c r="W8" s="70">
        <v>
400</v>
      </c>
      <c r="X8" s="69" t="s">
        <v>
122</v>
      </c>
      <c r="Y8" s="71">
        <v>
164</v>
      </c>
      <c r="Z8" s="71">
        <v>
160.4</v>
      </c>
      <c r="AA8" s="71">
        <v>
100</v>
      </c>
      <c r="AB8" s="71">
        <v>
209.7</v>
      </c>
      <c r="AC8" s="71">
        <v>
137.69999999999999</v>
      </c>
      <c r="AD8" s="71">
        <v>
133.5</v>
      </c>
      <c r="AE8" s="71">
        <v>
136.30000000000001</v>
      </c>
      <c r="AF8" s="71">
        <v>
130.9</v>
      </c>
      <c r="AG8" s="71">
        <v>
160.6</v>
      </c>
      <c r="AH8" s="71">
        <v>
133.80000000000001</v>
      </c>
      <c r="AI8" s="68">
        <v>
619.1</v>
      </c>
      <c r="AJ8" s="71">
        <v>
0</v>
      </c>
      <c r="AK8" s="71">
        <v>
0</v>
      </c>
      <c r="AL8" s="71">
        <v>
25.6</v>
      </c>
      <c r="AM8" s="71">
        <v>
0</v>
      </c>
      <c r="AN8" s="71">
        <v>
0</v>
      </c>
      <c r="AO8" s="71">
        <v>
7.1</v>
      </c>
      <c r="AP8" s="71">
        <v>
5.5</v>
      </c>
      <c r="AQ8" s="71">
        <v>
5.2</v>
      </c>
      <c r="AR8" s="71">
        <v>
3.8</v>
      </c>
      <c r="AS8" s="71">
        <v>
4.2</v>
      </c>
      <c r="AT8" s="68">
        <v>
2.2999999999999998</v>
      </c>
      <c r="AU8" s="72">
        <v>
0</v>
      </c>
      <c r="AV8" s="72">
        <v>
0</v>
      </c>
      <c r="AW8" s="72">
        <v>
111</v>
      </c>
      <c r="AX8" s="72">
        <v>
0</v>
      </c>
      <c r="AY8" s="72">
        <v>
0</v>
      </c>
      <c r="AZ8" s="72">
        <v>
56</v>
      </c>
      <c r="BA8" s="72">
        <v>
42</v>
      </c>
      <c r="BB8" s="72">
        <v>
44</v>
      </c>
      <c r="BC8" s="72">
        <v>
45</v>
      </c>
      <c r="BD8" s="72">
        <v>
46</v>
      </c>
      <c r="BE8" s="72">
        <v>
17</v>
      </c>
      <c r="BF8" s="71">
        <v>
39</v>
      </c>
      <c r="BG8" s="71">
        <v>
37.700000000000003</v>
      </c>
      <c r="BH8" s="71">
        <v>
-34.5</v>
      </c>
      <c r="BI8" s="71">
        <v>
52.3</v>
      </c>
      <c r="BJ8" s="71">
        <v>
27.4</v>
      </c>
      <c r="BK8" s="71">
        <v>
8</v>
      </c>
      <c r="BL8" s="71">
        <v>
13.7</v>
      </c>
      <c r="BM8" s="71">
        <v>
7.5</v>
      </c>
      <c r="BN8" s="71">
        <v>
0.6</v>
      </c>
      <c r="BO8" s="71">
        <v>
-10.5</v>
      </c>
      <c r="BP8" s="68">
        <v>
20.8</v>
      </c>
      <c r="BQ8" s="72">
        <v>
44638</v>
      </c>
      <c r="BR8" s="72">
        <v>
41017</v>
      </c>
      <c r="BS8" s="72">
        <v>
-17223</v>
      </c>
      <c r="BT8" s="73">
        <v>
85530</v>
      </c>
      <c r="BU8" s="73">
        <v>
31511</v>
      </c>
      <c r="BV8" s="72">
        <v>
21116</v>
      </c>
      <c r="BW8" s="72">
        <v>
20714</v>
      </c>
      <c r="BX8" s="72">
        <v>
16622</v>
      </c>
      <c r="BY8" s="72">
        <v>
16948</v>
      </c>
      <c r="BZ8" s="72">
        <v>
5128</v>
      </c>
      <c r="CA8" s="70">
        <v>
14290</v>
      </c>
      <c r="CB8" s="71" t="s">
        <v>
114</v>
      </c>
      <c r="CC8" s="71" t="s">
        <v>
114</v>
      </c>
      <c r="CD8" s="71" t="s">
        <v>
114</v>
      </c>
      <c r="CE8" s="71" t="s">
        <v>
114</v>
      </c>
      <c r="CF8" s="71" t="s">
        <v>
114</v>
      </c>
      <c r="CG8" s="71" t="s">
        <v>
114</v>
      </c>
      <c r="CH8" s="71" t="s">
        <v>
114</v>
      </c>
      <c r="CI8" s="71" t="s">
        <v>
114</v>
      </c>
      <c r="CJ8" s="71" t="s">
        <v>
114</v>
      </c>
      <c r="CK8" s="71" t="s">
        <v>
114</v>
      </c>
      <c r="CL8" s="68" t="s">
        <v>
114</v>
      </c>
      <c r="CM8" s="70">
        <v>
821015</v>
      </c>
      <c r="CN8" s="70">
        <v>
891</v>
      </c>
      <c r="CO8" s="71" t="s">
        <v>
114</v>
      </c>
      <c r="CP8" s="71" t="s">
        <v>
114</v>
      </c>
      <c r="CQ8" s="71" t="s">
        <v>
114</v>
      </c>
      <c r="CR8" s="71" t="s">
        <v>
114</v>
      </c>
      <c r="CS8" s="71" t="s">
        <v>
114</v>
      </c>
      <c r="CT8" s="71" t="s">
        <v>
114</v>
      </c>
      <c r="CU8" s="71" t="s">
        <v>
114</v>
      </c>
      <c r="CV8" s="71" t="s">
        <v>
114</v>
      </c>
      <c r="CW8" s="71" t="s">
        <v>
114</v>
      </c>
      <c r="CX8" s="71" t="s">
        <v>
114</v>
      </c>
      <c r="CY8" s="68" t="s">
        <v>
114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181.6</v>
      </c>
      <c r="DF8" s="71">
        <v>
148.9</v>
      </c>
      <c r="DG8" s="71">
        <v>
135.30000000000001</v>
      </c>
      <c r="DH8" s="71">
        <v>
103.6</v>
      </c>
      <c r="DI8" s="71">
        <v>
119.5</v>
      </c>
      <c r="DJ8" s="68">
        <v>
425.4</v>
      </c>
      <c r="DK8" s="71">
        <v>
153.19999999999999</v>
      </c>
      <c r="DL8" s="71">
        <v>
143.4</v>
      </c>
      <c r="DM8" s="71">
        <v>
143.4</v>
      </c>
      <c r="DN8" s="71">
        <v>
147.5</v>
      </c>
      <c r="DO8" s="71">
        <v>
149.5</v>
      </c>
      <c r="DP8" s="71">
        <v>
169.3</v>
      </c>
      <c r="DQ8" s="71">
        <v>
166.6</v>
      </c>
      <c r="DR8" s="71">
        <v>
164.4</v>
      </c>
      <c r="DS8" s="71">
        <v>
161.5</v>
      </c>
      <c r="DT8" s="71">
        <v>
156.9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123</v>
      </c>
      <c r="C10" s="78" t="s">
        <v>
124</v>
      </c>
      <c r="D10" s="78" t="s">
        <v>
125</v>
      </c>
      <c r="E10" s="78" t="s">
        <v>
126</v>
      </c>
      <c r="F10" s="78" t="s">
        <v>
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53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石渡 隆</cp:lastModifiedBy>
  <cp:lastPrinted>2021-01-15T05:47:25Z</cp:lastPrinted>
  <dcterms:created xsi:type="dcterms:W3CDTF">2020-12-04T03:28:36Z</dcterms:created>
  <dcterms:modified xsi:type="dcterms:W3CDTF">2021-01-15T05:50:01Z</dcterms:modified>
  <cp:category/>
</cp:coreProperties>
</file>