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tEagKyJWQX+Ojb4R1F1y+rTLCKgFKQ1LytxQDdWrvscp8EHAZpgIt0Uy15f5x/mcb+1xgIFvrffhfyfCLEmXZw==" workbookSaltValue="fey1Mzie4jvdsLkUKWSzcg==" workbookSpinCount="100000" lockStructure="1"/>
  <bookViews>
    <workbookView xWindow="-105" yWindow="-105" windowWidth="19425" windowHeight="1042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<sst xmlns="http://schemas.openxmlformats.org/spreadsheetml/2006/main" count="247" uniqueCount="121">
  <si>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</si>
  <si>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</si>
  <si>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</si>
  <si>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</si>
  <si>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</si>
  <si>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</si>
  <si>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</si>
  <si>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</si>
  <si>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</si>
  <si>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</si>
  <si>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</si>
  <si>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</si>
  <si>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</si>
  <si>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</si>
  <si>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</si>
  <si>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</si>
  <si>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</si>
  <si>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</si>
  <si>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</si>
  <si>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</si>
  <si>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</si>
  <si>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</si>
  <si>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</si>
  <si>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</si>
  <si>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</si>
  <si>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</si>
  <si>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</si>
  <si>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</si>
  <si>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</si>
  <si>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</si>
  <si>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</si>
  <si>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</si>
  <si>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</si>
  <si>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</si>
  <si>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</si>
  <si>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</si>
  <si>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</si>
  <si>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</si>
  <si>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</si>
  <si>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</si>
  <si>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</si>
  <si>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</si>
  <si>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</si>
  <si>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</si>
  <si>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</si>
  <si>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</si>
  <si>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</si>
  <si>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</si>
  <si>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</si>
  <si>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</si>
  <si>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</si>
  <si>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</si>
  <si>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</si>
  <si>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</si>
  <si>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</si>
  <si>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</si>
  <si>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</si>
  <si>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</si>
  <si>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</si>
  <si>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</si>
  <si>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</si>
  <si>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</si>
  <si>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</si>
  <si>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</si>
  <si>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</si>
  <si>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</si>
  <si>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</si>
  <si>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</si>
  <si>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</si>
  <si>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</si>
  <si>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</si>
  <si>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</si>
  <si>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</si>
  <si>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</si>
  <si>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</si>
  <si>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</si>
  <si>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</si>
  <si>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</si>
  <si>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</si>
  <si>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</si>
  <si>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</si>
  <si>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</si>
  <si>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</si>
  <si>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</si>
  <si>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</si>
  <si>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</si>
  <si>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</si>
  <si>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</si>
  <si>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</si>
  <si>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</si>
  <si>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</si>
  <si>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</si>
  <si>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</si>
  <si>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</si>
  <si>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</si>
  <si>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</si>
  <si>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</si>
  <si>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</si>
  <si>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</si>
  <si>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</si>
  <si>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</si>
  <si>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</si>
  <si>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</si>
  <si>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</si>
  <si>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</si>
  <si>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</si>
  <si>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</si>
  <si>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</si>
  <si>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</si>
  <si>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</si>
  <si>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</si>
  <si>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</si>
  <si>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</si>
  <si>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</si>
  <si>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</si>
  <si>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</si>
  <si>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</si>
  <si>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</si>
  <si>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個人設置の浄化槽については適切な管理が行われていない事例が多かったことから、市町村設置型の浄化槽事業として、平成16年に小笠原村浄化槽条例を施行し、平成17年5月に本事業を開始した。個人設置の浄化槽については順次村に移管を進め、平成22年度には、浄化槽の移管についてはほぼ終了している。
　事業開始後に新設した浄化槽の更新は、当分の間発生しないが、適切な維持管理に努めるとともに、移管を受けた浄化槽については、計画的に更新を実施していく。</t>
  </si>
  <si>
    <t>　本事業の特徴は処理区域内人口が215人程度という事業規模が小さいことに加え、本土から1,000㎞の超遠隔離島という地理的条件、台風等の厳しい自然条件が重なり、企業会計として収支のバランスをとることが困難な状況となっている。
　このような経営環境の中、経営健全化の一環として平成25～27年度の3か年をかけた料金改定の実施や、平成27年度から行っているコミュニティプラントの施設維持管理業務と合わせた性能規定・複数年契約による包括委託契約について、平成30年度より簡易水道施設も含めることにより、効率性を向上させた。
　また水道料金同様に基本料金を廃止した下水道使用料の改定を実施したことにより、①収益的収支比率は改善し維持している。一方⑤経費回収率、⑥汚水処理原価については汚水処理費の増加により増加傾向となっている。
　④企業債残高対事業規模比率については類似団体平均値と比較し高い値となっているが、処理区域内人口は増加傾向にあり収入増が見込め、地方債残高も同程度での推移が見込まれるため、比率についても減少傾向が続いている。
　⑦施設利用率が類似団体平均値と比較して低いのは処理区域の特徴として、民宿・アパート等の建築割合が高いことが影響していると考えられる。なお、処理区域内は全て水栓便所設置済みのため⑧水洗化率は100％となっている。</t>
    <rPh sb="20" eb="22">
      <t>テイド</t>
    </rPh>
    <rPh sb="124" eb="125">
      <t>ナカ</t>
    </rPh>
    <rPh sb="163" eb="165">
      <t>ヘイセイ</t>
    </rPh>
    <rPh sb="167" eb="169">
      <t>ネンド</t>
    </rPh>
    <rPh sb="171" eb="172">
      <t>オコナ</t>
    </rPh>
    <rPh sb="215" eb="217">
      <t>イタク</t>
    </rPh>
    <rPh sb="217" eb="219">
      <t>ケイヤク</t>
    </rPh>
    <rPh sb="224" eb="226">
      <t>ヘイセイ</t>
    </rPh>
    <rPh sb="228" eb="229">
      <t>ネン</t>
    </rPh>
    <rPh sb="229" eb="230">
      <t>ド</t>
    </rPh>
    <rPh sb="232" eb="234">
      <t>カンイ</t>
    </rPh>
    <rPh sb="234" eb="236">
      <t>スイドウ</t>
    </rPh>
    <rPh sb="236" eb="238">
      <t>シセツ</t>
    </rPh>
    <rPh sb="239" eb="240">
      <t>フク</t>
    </rPh>
    <rPh sb="266" eb="268">
      <t>ドウヨウ</t>
    </rPh>
    <rPh sb="278" eb="281">
      <t>ゲスイドウ</t>
    </rPh>
    <rPh sb="281" eb="283">
      <t>シヨウ</t>
    </rPh>
    <rPh sb="283" eb="284">
      <t>リョウ</t>
    </rPh>
    <rPh sb="285" eb="287">
      <t>カイテイ</t>
    </rPh>
    <rPh sb="288" eb="290">
      <t>ジッシ</t>
    </rPh>
    <rPh sb="307" eb="309">
      <t>カイゼン</t>
    </rPh>
    <rPh sb="310" eb="312">
      <t>イジ</t>
    </rPh>
    <rPh sb="317" eb="319">
      <t>イッポウ</t>
    </rPh>
    <rPh sb="320" eb="322">
      <t>ケイヒ</t>
    </rPh>
    <rPh sb="322" eb="324">
      <t>カイシュウ</t>
    </rPh>
    <rPh sb="324" eb="325">
      <t>リツ</t>
    </rPh>
    <rPh sb="327" eb="329">
      <t>オスイ</t>
    </rPh>
    <rPh sb="329" eb="331">
      <t>ショリ</t>
    </rPh>
    <rPh sb="331" eb="333">
      <t>ゲンカ</t>
    </rPh>
    <rPh sb="340" eb="342">
      <t>ショリ</t>
    </rPh>
    <rPh sb="342" eb="343">
      <t>ヒ</t>
    </rPh>
    <rPh sb="344" eb="346">
      <t>ゾウカ</t>
    </rPh>
    <rPh sb="349" eb="353">
      <t>ゾウカケイコウ</t>
    </rPh>
    <rPh sb="393" eb="394">
      <t>アタイ</t>
    </rPh>
    <rPh sb="431" eb="434">
      <t>ドウテイド</t>
    </rPh>
    <rPh sb="436" eb="438">
      <t>スイイ</t>
    </rPh>
    <rPh sb="439" eb="441">
      <t>ミコ</t>
    </rPh>
    <rPh sb="447" eb="449">
      <t>ヒリツ</t>
    </rPh>
    <rPh sb="454" eb="456">
      <t>ゲンショウ</t>
    </rPh>
    <rPh sb="456" eb="458">
      <t>ケイコウ</t>
    </rPh>
    <rPh sb="459" eb="460">
      <t>ツヅ</t>
    </rPh>
    <rPh sb="536" eb="538">
      <t>ショリ</t>
    </rPh>
    <rPh sb="538" eb="541">
      <t>クイキナイ</t>
    </rPh>
    <rPh sb="542" eb="543">
      <t>スベ</t>
    </rPh>
    <rPh sb="544" eb="546">
      <t>スイセン</t>
    </rPh>
    <rPh sb="546" eb="548">
      <t>ベンジョ</t>
    </rPh>
    <rPh sb="548" eb="550">
      <t>セッチ</t>
    </rPh>
    <rPh sb="550" eb="551">
      <t>ズ</t>
    </rPh>
    <phoneticPr fontId="4"/>
  </si>
  <si>
    <t>　小笠原村では「汚水の適正処理、環境保全」を目標に生活排水処理施設整備を推進しており、世界自然遺産である小笠原諸島の公共水域保全に大きく貢献している。
　しかしながら、本事業については、処理区域内人口が200人程度、年間の使用料収入は460万円程度という非常に小さい事業規模のため、汚水処理費用を使用料収入のみで賄うことは現実的ではなく、一般会計からの繰入に頼らざるを得ない経営環境となっている。
　このような状況のなか、複数回にわたる使用料改定の実施や、性能規定・複数年契約の包括委託の導入など経営の健全化に努めている。また、平成28年度に策定した「小笠原村下水道事業経営戦略」の見直しや、令和６年度からの公営企業法適用に向けて準備を進めていく。</t>
    <rPh sb="105" eb="107">
      <t>テイド</t>
    </rPh>
    <rPh sb="211" eb="213">
      <t>フクスウ</t>
    </rPh>
    <rPh sb="213" eb="214">
      <t>カイ</t>
    </rPh>
    <rPh sb="218" eb="220">
      <t>シヨウ</t>
    </rPh>
    <rPh sb="220" eb="221">
      <t>リョウ</t>
    </rPh>
    <rPh sb="221" eb="223">
      <t>カイテイ</t>
    </rPh>
    <rPh sb="224" eb="226">
      <t>ジッシ</t>
    </rPh>
    <rPh sb="228" eb="230">
      <t>セイノウ</t>
    </rPh>
    <rPh sb="230" eb="232">
      <t>キテイ</t>
    </rPh>
    <rPh sb="233" eb="235">
      <t>フクスウ</t>
    </rPh>
    <rPh sb="235" eb="236">
      <t>ネン</t>
    </rPh>
    <rPh sb="236" eb="238">
      <t>ケイヤク</t>
    </rPh>
    <rPh sb="239" eb="241">
      <t>ホウカツ</t>
    </rPh>
    <rPh sb="241" eb="243">
      <t>イタク</t>
    </rPh>
    <rPh sb="244" eb="246">
      <t>ドウニュウ</t>
    </rPh>
    <rPh sb="271" eb="273">
      <t>サクテイ</t>
    </rPh>
    <rPh sb="291" eb="293">
      <t>ミナオ</t>
    </rPh>
    <rPh sb="296" eb="298">
      <t>レイワ</t>
    </rPh>
    <rPh sb="299" eb="301">
      <t>ネンド</t>
    </rPh>
    <rPh sb="304" eb="306">
      <t>コウエイ</t>
    </rPh>
    <rPh sb="306" eb="308">
      <t>キギョウ</t>
    </rPh>
    <rPh sb="308" eb="309">
      <t>ホウ</t>
    </rPh>
    <rPh sb="309" eb="311">
      <t>テキヨウ</t>
    </rPh>
    <rPh sb="312" eb="313">
      <t>ム</t>
    </rPh>
    <rPh sb="315" eb="317">
      <t>ジュンビ</t>
    </rPh>
    <rPh sb="318" eb="31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</si>
</sst>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8" fillId="0" borderId="0" xfId="0" applyFont="1" applyFill="1" applyBorder="1" applyAlignment="1">
      <alignment horizontal="left"/>
    </xf>
    <xf numFmtId="0" fontId="8" fillId="0" borderId="1" xfId="0" applyFont="1" applyFill="1" applyBorder="1" applyAlignment="1">
      <alignment horizontal="left"/>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86-4DDA-BB2B-4C21F5CD72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86-4DDA-BB2B-4C21F5CD72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36.81</c:v>
                </c:pt>
                <c:pt idx="1">
                  <c:v>38.409999999999997</c:v>
                </c:pt>
                <c:pt idx="2">
                  <c:v>37.200000000000003</c:v>
                </c:pt>
                <c:pt idx="3">
                  <c:v>38.46</c:v>
                </c:pt>
                <c:pt idx="4">
                  <c:v>37.5</c:v>
                </c:pt>
              </c:numCache>
            </c:numRef>
          </c:val>
          <c:extLst>
            <c:ext xmlns:c16="http://schemas.microsoft.com/office/drawing/2014/chart" uri="{C3380CC4-5D6E-409C-BE32-E72D297353CC}">
              <c16:uniqueId val="{00000000-973A-4F57-8003-5E902ADFC4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973A-4F57-8003-5E902ADFC4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87.18</c:v>
                </c:pt>
                <c:pt idx="1">
                  <c:v>87.25</c:v>
                </c:pt>
                <c:pt idx="2">
                  <c:v>79.11</c:v>
                </c:pt>
                <c:pt idx="3">
                  <c:v>100</c:v>
                </c:pt>
                <c:pt idx="4">
                  <c:v>100</c:v>
                </c:pt>
              </c:numCache>
            </c:numRef>
          </c:val>
          <c:extLst>
            <c:ext xmlns:c16="http://schemas.microsoft.com/office/drawing/2014/chart" uri="{C3380CC4-5D6E-409C-BE32-E72D297353CC}">
              <c16:uniqueId val="{00000000-D943-4F42-BF7A-A00DF864D0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D943-4F42-BF7A-A00DF864D0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80.8</c:v>
                </c:pt>
                <c:pt idx="1">
                  <c:v>87.3</c:v>
                </c:pt>
                <c:pt idx="2">
                  <c:v>68.23</c:v>
                </c:pt>
                <c:pt idx="3">
                  <c:v>77.34</c:v>
                </c:pt>
                <c:pt idx="4">
                  <c:v>76.989999999999995</c:v>
                </c:pt>
              </c:numCache>
            </c:numRef>
          </c:val>
          <c:extLst>
            <c:ext xmlns:c16="http://schemas.microsoft.com/office/drawing/2014/chart" uri="{C3380CC4-5D6E-409C-BE32-E72D297353CC}">
              <c16:uniqueId val="{00000000-AA77-409F-B5A6-C79E1CF3E7E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7-409F-B5A6-C79E1CF3E7E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54-410E-B077-2354BE6E87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54-410E-B077-2354BE6E87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68-481D-8EA4-1CA908F608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68-481D-8EA4-1CA908F608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28-4151-983E-C384F0092E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28-4151-983E-C384F0092E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FB-45FA-944C-35B00B8D81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FB-45FA-944C-35B00B8D81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965.45</c:v>
                </c:pt>
                <c:pt idx="1">
                  <c:v>1046.01</c:v>
                </c:pt>
                <c:pt idx="2">
                  <c:v>926.42</c:v>
                </c:pt>
                <c:pt idx="3">
                  <c:v>779.27</c:v>
                </c:pt>
                <c:pt idx="4">
                  <c:v>692.92</c:v>
                </c:pt>
              </c:numCache>
            </c:numRef>
          </c:val>
          <c:extLst>
            <c:ext xmlns:c16="http://schemas.microsoft.com/office/drawing/2014/chart" uri="{C3380CC4-5D6E-409C-BE32-E72D297353CC}">
              <c16:uniqueId val="{00000000-308F-4459-BAF0-90CC044957C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308F-4459-BAF0-90CC044957C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53.37</c:v>
                </c:pt>
                <c:pt idx="1">
                  <c:v>58.47</c:v>
                </c:pt>
                <c:pt idx="2">
                  <c:v>53.19</c:v>
                </c:pt>
                <c:pt idx="3">
                  <c:v>51.84</c:v>
                </c:pt>
                <c:pt idx="4">
                  <c:v>51.13</c:v>
                </c:pt>
              </c:numCache>
            </c:numRef>
          </c:val>
          <c:extLst>
            <c:ext xmlns:c16="http://schemas.microsoft.com/office/drawing/2014/chart" uri="{C3380CC4-5D6E-409C-BE32-E72D297353CC}">
              <c16:uniqueId val="{00000000-F858-4039-996A-5DB28A595DC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F858-4039-996A-5DB28A595DC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355.67</c:v>
                </c:pt>
                <c:pt idx="1">
                  <c:v>335.48</c:v>
                </c:pt>
                <c:pt idx="2">
                  <c:v>361.3</c:v>
                </c:pt>
                <c:pt idx="3">
                  <c:v>375.55</c:v>
                </c:pt>
                <c:pt idx="4">
                  <c:v>400.72</c:v>
                </c:pt>
              </c:numCache>
            </c:numRef>
          </c:val>
          <c:extLst>
            <c:ext xmlns:c16="http://schemas.microsoft.com/office/drawing/2014/chart" uri="{C3380CC4-5D6E-409C-BE32-E72D297353CC}">
              <c16:uniqueId val="{00000000-B631-4133-8E28-260D8C5DD36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B631-4133-8E28-260D8C5DD36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
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
データ!H6</f>
        <v>
東京都　小笠原村</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4" t="s">
        <v>
9</v>
      </c>
      <c r="BM7" s="5"/>
      <c r="BN7" s="5"/>
      <c r="BO7" s="5"/>
      <c r="BP7" s="5"/>
      <c r="BQ7" s="5"/>
      <c r="BR7" s="5"/>
      <c r="BS7" s="5"/>
      <c r="BT7" s="5"/>
      <c r="BU7" s="5"/>
      <c r="BV7" s="5"/>
      <c r="BW7" s="5"/>
      <c r="BX7" s="5"/>
      <c r="BY7" s="6"/>
    </row>
    <row r="8" spans="1:78" ht="18.75" customHeight="1" x14ac:dyDescent="0.15">
      <c r="A8" s="2"/>
      <c r="B8" s="58" t="str">
        <f>
データ!I6</f>
        <v>
法非適用</v>
      </c>
      <c r="C8" s="58"/>
      <c r="D8" s="58"/>
      <c r="E8" s="58"/>
      <c r="F8" s="58"/>
      <c r="G8" s="58"/>
      <c r="H8" s="58"/>
      <c r="I8" s="58" t="str">
        <f>
データ!J6</f>
        <v>
下水道事業</v>
      </c>
      <c r="J8" s="58"/>
      <c r="K8" s="58"/>
      <c r="L8" s="58"/>
      <c r="M8" s="58"/>
      <c r="N8" s="58"/>
      <c r="O8" s="58"/>
      <c r="P8" s="58" t="str">
        <f>
データ!K6</f>
        <v>
特定地域生活排水処理</v>
      </c>
      <c r="Q8" s="58"/>
      <c r="R8" s="58"/>
      <c r="S8" s="58"/>
      <c r="T8" s="58"/>
      <c r="U8" s="58"/>
      <c r="V8" s="58"/>
      <c r="W8" s="58" t="str">
        <f>
データ!L6</f>
        <v>
K3</v>
      </c>
      <c r="X8" s="58"/>
      <c r="Y8" s="58"/>
      <c r="Z8" s="58"/>
      <c r="AA8" s="58"/>
      <c r="AB8" s="58"/>
      <c r="AC8" s="58"/>
      <c r="AD8" s="59" t="str">
        <f>
データ!$M$6</f>
        <v>
非設置</v>
      </c>
      <c r="AE8" s="59"/>
      <c r="AF8" s="59"/>
      <c r="AG8" s="59"/>
      <c r="AH8" s="59"/>
      <c r="AI8" s="59"/>
      <c r="AJ8" s="59"/>
      <c r="AK8" s="3"/>
      <c r="AL8" s="55">
        <f>
データ!S6</f>
        <v>
2629</v>
      </c>
      <c r="AM8" s="55"/>
      <c r="AN8" s="55"/>
      <c r="AO8" s="55"/>
      <c r="AP8" s="55"/>
      <c r="AQ8" s="55"/>
      <c r="AR8" s="55"/>
      <c r="AS8" s="55"/>
      <c r="AT8" s="54">
        <f>
データ!T6</f>
        <v>
106.88</v>
      </c>
      <c r="AU8" s="54"/>
      <c r="AV8" s="54"/>
      <c r="AW8" s="54"/>
      <c r="AX8" s="54"/>
      <c r="AY8" s="54"/>
      <c r="AZ8" s="54"/>
      <c r="BA8" s="54"/>
      <c r="BB8" s="54">
        <f>
データ!U6</f>
        <v>
24.6</v>
      </c>
      <c r="BC8" s="54"/>
      <c r="BD8" s="54"/>
      <c r="BE8" s="54"/>
      <c r="BF8" s="54"/>
      <c r="BG8" s="54"/>
      <c r="BH8" s="54"/>
      <c r="BI8" s="54"/>
      <c r="BJ8" s="3"/>
      <c r="BK8" s="3"/>
      <c r="BL8" s="56" t="s">
        <v>
10</v>
      </c>
      <c r="BM8" s="57"/>
      <c r="BN8" s="7" t="s">
        <v>
11</v>
      </c>
      <c r="BO8" s="8"/>
      <c r="BP8" s="8"/>
      <c r="BQ8" s="8"/>
      <c r="BR8" s="8"/>
      <c r="BS8" s="8"/>
      <c r="BT8" s="8"/>
      <c r="BU8" s="8"/>
      <c r="BV8" s="8"/>
      <c r="BW8" s="8"/>
      <c r="BX8" s="8"/>
      <c r="BY8" s="9"/>
    </row>
    <row r="9" spans="1:78" ht="18.75" customHeight="1" x14ac:dyDescent="0.15">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10" t="s">
        <v>
21</v>
      </c>
      <c r="BO9" s="11"/>
      <c r="BP9" s="11"/>
      <c r="BQ9" s="11"/>
      <c r="BR9" s="11"/>
      <c r="BS9" s="11"/>
      <c r="BT9" s="11"/>
      <c r="BU9" s="11"/>
      <c r="BV9" s="11"/>
      <c r="BW9" s="11"/>
      <c r="BX9" s="11"/>
      <c r="BY9" s="12"/>
    </row>
    <row r="10" spans="1:78" ht="18.75" customHeight="1" x14ac:dyDescent="0.15">
      <c r="A10" s="2"/>
      <c r="B10" s="54" t="str">
        <f>
データ!N6</f>
        <v>
-</v>
      </c>
      <c r="C10" s="54"/>
      <c r="D10" s="54"/>
      <c r="E10" s="54"/>
      <c r="F10" s="54"/>
      <c r="G10" s="54"/>
      <c r="H10" s="54"/>
      <c r="I10" s="54" t="str">
        <f>
データ!O6</f>
        <v>
該当数値なし</v>
      </c>
      <c r="J10" s="54"/>
      <c r="K10" s="54"/>
      <c r="L10" s="54"/>
      <c r="M10" s="54"/>
      <c r="N10" s="54"/>
      <c r="O10" s="54"/>
      <c r="P10" s="54">
        <f>
データ!P6</f>
        <v>
8.3699999999999992</v>
      </c>
      <c r="Q10" s="54"/>
      <c r="R10" s="54"/>
      <c r="S10" s="54"/>
      <c r="T10" s="54"/>
      <c r="U10" s="54"/>
      <c r="V10" s="54"/>
      <c r="W10" s="54">
        <f>
データ!Q6</f>
        <v>
100</v>
      </c>
      <c r="X10" s="54"/>
      <c r="Y10" s="54"/>
      <c r="Z10" s="54"/>
      <c r="AA10" s="54"/>
      <c r="AB10" s="54"/>
      <c r="AC10" s="54"/>
      <c r="AD10" s="55">
        <f>
データ!R6</f>
        <v>
3025</v>
      </c>
      <c r="AE10" s="55"/>
      <c r="AF10" s="55"/>
      <c r="AG10" s="55"/>
      <c r="AH10" s="55"/>
      <c r="AI10" s="55"/>
      <c r="AJ10" s="55"/>
      <c r="AK10" s="2"/>
      <c r="AL10" s="55">
        <f>
データ!V6</f>
        <v>
215</v>
      </c>
      <c r="AM10" s="55"/>
      <c r="AN10" s="55"/>
      <c r="AO10" s="55"/>
      <c r="AP10" s="55"/>
      <c r="AQ10" s="55"/>
      <c r="AR10" s="55"/>
      <c r="AS10" s="55"/>
      <c r="AT10" s="54">
        <f>
データ!W6</f>
        <v>
43.5</v>
      </c>
      <c r="AU10" s="54"/>
      <c r="AV10" s="54"/>
      <c r="AW10" s="54"/>
      <c r="AX10" s="54"/>
      <c r="AY10" s="54"/>
      <c r="AZ10" s="54"/>
      <c r="BA10" s="54"/>
      <c r="BB10" s="54">
        <f>
データ!X6</f>
        <v>
4.9400000000000004</v>
      </c>
      <c r="BC10" s="54"/>
      <c r="BD10" s="54"/>
      <c r="BE10" s="54"/>
      <c r="BF10" s="54"/>
      <c r="BG10" s="54"/>
      <c r="BH10" s="54"/>
      <c r="BI10" s="54"/>
      <c r="BJ10" s="2"/>
      <c r="BK10" s="2"/>
      <c r="BL10" s="46" t="s">
        <v>
22</v>
      </c>
      <c r="BM10" s="47"/>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
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48" t="s">
        <v>
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72" t="s">
        <v>
26</v>
      </c>
      <c r="BM14" s="73"/>
      <c r="BN14" s="73"/>
      <c r="BO14" s="73"/>
      <c r="BP14" s="73"/>
      <c r="BQ14" s="73"/>
      <c r="BR14" s="73"/>
      <c r="BS14" s="73"/>
      <c r="BT14" s="73"/>
      <c r="BU14" s="73"/>
      <c r="BV14" s="73"/>
      <c r="BW14" s="73"/>
      <c r="BX14" s="73"/>
      <c r="BY14" s="73"/>
      <c r="BZ14" s="74"/>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
119</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
27</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
118</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
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
29</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
120</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44</v>
      </c>
      <c r="H86" s="26" t="str">
        <f>
データ!BP6</f>
        <v>
【307.23】</v>
      </c>
      <c r="I86" s="26" t="str">
        <f>
データ!CA6</f>
        <v>
【59.98】</v>
      </c>
      <c r="J86" s="26" t="str">
        <f>
データ!CL6</f>
        <v>
【272.98】</v>
      </c>
      <c r="K86" s="26" t="str">
        <f>
データ!CW6</f>
        <v>
【58.71】</v>
      </c>
      <c r="L86" s="26" t="str">
        <f>
データ!DH6</f>
        <v>
【79.51】</v>
      </c>
      <c r="M86" s="26" t="s">
        <v>
45</v>
      </c>
      <c r="N86" s="26" t="s">
        <v>
45</v>
      </c>
      <c r="O86" s="26" t="str">
        <f>
データ!EO6</f>
        <v>
【-】</v>
      </c>
    </row>
  </sheetData>
  <sheetProtection algorithmName="SHA-512" hashValue="6oECa5VIsVhFp8or/oV6YDxo0ac4kZ9a5amdbWCgBt3FeQY8w9ePwyQgZPTDhyem88gk89U3JqcMunPzOnyAPQ==" saltValue="r62xUitmp2E0pMKKF1Qw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47</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48</v>
      </c>
      <c r="B3" s="29" t="s">
        <v>
49</v>
      </c>
      <c r="C3" s="29" t="s">
        <v>
50</v>
      </c>
      <c r="D3" s="29" t="s">
        <v>
51</v>
      </c>
      <c r="E3" s="29" t="s">
        <v>
52</v>
      </c>
      <c r="F3" s="29" t="s">
        <v>
53</v>
      </c>
      <c r="G3" s="29" t="s">
        <v>
54</v>
      </c>
      <c r="H3" s="63" t="s">
        <v>
55</v>
      </c>
      <c r="I3" s="64"/>
      <c r="J3" s="64"/>
      <c r="K3" s="64"/>
      <c r="L3" s="64"/>
      <c r="M3" s="64"/>
      <c r="N3" s="64"/>
      <c r="O3" s="64"/>
      <c r="P3" s="64"/>
      <c r="Q3" s="64"/>
      <c r="R3" s="64"/>
      <c r="S3" s="64"/>
      <c r="T3" s="64"/>
      <c r="U3" s="64"/>
      <c r="V3" s="64"/>
      <c r="W3" s="64"/>
      <c r="X3" s="65"/>
      <c r="Y3" s="69" t="s">
        <v>
56</v>
      </c>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t="s">
        <v>
57</v>
      </c>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row>
    <row r="4" spans="1:145" x14ac:dyDescent="0.15">
      <c r="A4" s="28" t="s">
        <v>
58</v>
      </c>
      <c r="B4" s="30"/>
      <c r="C4" s="30"/>
      <c r="D4" s="30"/>
      <c r="E4" s="30"/>
      <c r="F4" s="30"/>
      <c r="G4" s="30"/>
      <c r="H4" s="66"/>
      <c r="I4" s="67"/>
      <c r="J4" s="67"/>
      <c r="K4" s="67"/>
      <c r="L4" s="67"/>
      <c r="M4" s="67"/>
      <c r="N4" s="67"/>
      <c r="O4" s="67"/>
      <c r="P4" s="67"/>
      <c r="Q4" s="67"/>
      <c r="R4" s="67"/>
      <c r="S4" s="67"/>
      <c r="T4" s="67"/>
      <c r="U4" s="67"/>
      <c r="V4" s="67"/>
      <c r="W4" s="67"/>
      <c r="X4" s="68"/>
      <c r="Y4" s="62" t="s">
        <v>
59</v>
      </c>
      <c r="Z4" s="62"/>
      <c r="AA4" s="62"/>
      <c r="AB4" s="62"/>
      <c r="AC4" s="62"/>
      <c r="AD4" s="62"/>
      <c r="AE4" s="62"/>
      <c r="AF4" s="62"/>
      <c r="AG4" s="62"/>
      <c r="AH4" s="62"/>
      <c r="AI4" s="62"/>
      <c r="AJ4" s="62" t="s">
        <v>
60</v>
      </c>
      <c r="AK4" s="62"/>
      <c r="AL4" s="62"/>
      <c r="AM4" s="62"/>
      <c r="AN4" s="62"/>
      <c r="AO4" s="62"/>
      <c r="AP4" s="62"/>
      <c r="AQ4" s="62"/>
      <c r="AR4" s="62"/>
      <c r="AS4" s="62"/>
      <c r="AT4" s="62"/>
      <c r="AU4" s="62" t="s">
        <v>
61</v>
      </c>
      <c r="AV4" s="62"/>
      <c r="AW4" s="62"/>
      <c r="AX4" s="62"/>
      <c r="AY4" s="62"/>
      <c r="AZ4" s="62"/>
      <c r="BA4" s="62"/>
      <c r="BB4" s="62"/>
      <c r="BC4" s="62"/>
      <c r="BD4" s="62"/>
      <c r="BE4" s="62"/>
      <c r="BF4" s="62" t="s">
        <v>
62</v>
      </c>
      <c r="BG4" s="62"/>
      <c r="BH4" s="62"/>
      <c r="BI4" s="62"/>
      <c r="BJ4" s="62"/>
      <c r="BK4" s="62"/>
      <c r="BL4" s="62"/>
      <c r="BM4" s="62"/>
      <c r="BN4" s="62"/>
      <c r="BO4" s="62"/>
      <c r="BP4" s="62"/>
      <c r="BQ4" s="62" t="s">
        <v>
63</v>
      </c>
      <c r="BR4" s="62"/>
      <c r="BS4" s="62"/>
      <c r="BT4" s="62"/>
      <c r="BU4" s="62"/>
      <c r="BV4" s="62"/>
      <c r="BW4" s="62"/>
      <c r="BX4" s="62"/>
      <c r="BY4" s="62"/>
      <c r="BZ4" s="62"/>
      <c r="CA4" s="62"/>
      <c r="CB4" s="62" t="s">
        <v>
64</v>
      </c>
      <c r="CC4" s="62"/>
      <c r="CD4" s="62"/>
      <c r="CE4" s="62"/>
      <c r="CF4" s="62"/>
      <c r="CG4" s="62"/>
      <c r="CH4" s="62"/>
      <c r="CI4" s="62"/>
      <c r="CJ4" s="62"/>
      <c r="CK4" s="62"/>
      <c r="CL4" s="62"/>
      <c r="CM4" s="62" t="s">
        <v>
65</v>
      </c>
      <c r="CN4" s="62"/>
      <c r="CO4" s="62"/>
      <c r="CP4" s="62"/>
      <c r="CQ4" s="62"/>
      <c r="CR4" s="62"/>
      <c r="CS4" s="62"/>
      <c r="CT4" s="62"/>
      <c r="CU4" s="62"/>
      <c r="CV4" s="62"/>
      <c r="CW4" s="62"/>
      <c r="CX4" s="62" t="s">
        <v>
66</v>
      </c>
      <c r="CY4" s="62"/>
      <c r="CZ4" s="62"/>
      <c r="DA4" s="62"/>
      <c r="DB4" s="62"/>
      <c r="DC4" s="62"/>
      <c r="DD4" s="62"/>
      <c r="DE4" s="62"/>
      <c r="DF4" s="62"/>
      <c r="DG4" s="62"/>
      <c r="DH4" s="62"/>
      <c r="DI4" s="62" t="s">
        <v>
67</v>
      </c>
      <c r="DJ4" s="62"/>
      <c r="DK4" s="62"/>
      <c r="DL4" s="62"/>
      <c r="DM4" s="62"/>
      <c r="DN4" s="62"/>
      <c r="DO4" s="62"/>
      <c r="DP4" s="62"/>
      <c r="DQ4" s="62"/>
      <c r="DR4" s="62"/>
      <c r="DS4" s="62"/>
      <c r="DT4" s="62" t="s">
        <v>
68</v>
      </c>
      <c r="DU4" s="62"/>
      <c r="DV4" s="62"/>
      <c r="DW4" s="62"/>
      <c r="DX4" s="62"/>
      <c r="DY4" s="62"/>
      <c r="DZ4" s="62"/>
      <c r="EA4" s="62"/>
      <c r="EB4" s="62"/>
      <c r="EC4" s="62"/>
      <c r="ED4" s="62"/>
      <c r="EE4" s="62" t="s">
        <v>
69</v>
      </c>
      <c r="EF4" s="62"/>
      <c r="EG4" s="62"/>
      <c r="EH4" s="62"/>
      <c r="EI4" s="62"/>
      <c r="EJ4" s="62"/>
      <c r="EK4" s="62"/>
      <c r="EL4" s="62"/>
      <c r="EM4" s="62"/>
      <c r="EN4" s="62"/>
      <c r="EO4" s="62"/>
    </row>
    <row r="5" spans="1:145" x14ac:dyDescent="0.15">
      <c r="A5" s="28" t="s">
        <v>
70</v>
      </c>
      <c r="B5" s="31"/>
      <c r="C5" s="31"/>
      <c r="D5" s="31"/>
      <c r="E5" s="31"/>
      <c r="F5" s="31"/>
      <c r="G5" s="31"/>
      <c r="H5" s="32" t="s">
        <v>
71</v>
      </c>
      <c r="I5" s="32" t="s">
        <v>
72</v>
      </c>
      <c r="J5" s="32" t="s">
        <v>
73</v>
      </c>
      <c r="K5" s="32" t="s">
        <v>
74</v>
      </c>
      <c r="L5" s="32" t="s">
        <v>
75</v>
      </c>
      <c r="M5" s="32" t="s">
        <v>
5</v>
      </c>
      <c r="N5" s="32" t="s">
        <v>
76</v>
      </c>
      <c r="O5" s="32" t="s">
        <v>
77</v>
      </c>
      <c r="P5" s="32" t="s">
        <v>
78</v>
      </c>
      <c r="Q5" s="32" t="s">
        <v>
79</v>
      </c>
      <c r="R5" s="32" t="s">
        <v>
80</v>
      </c>
      <c r="S5" s="32" t="s">
        <v>
81</v>
      </c>
      <c r="T5" s="32" t="s">
        <v>
82</v>
      </c>
      <c r="U5" s="32" t="s">
        <v>
83</v>
      </c>
      <c r="V5" s="32" t="s">
        <v>
84</v>
      </c>
      <c r="W5" s="32" t="s">
        <v>
85</v>
      </c>
      <c r="X5" s="32" t="s">
        <v>
86</v>
      </c>
      <c r="Y5" s="32" t="s">
        <v>
87</v>
      </c>
      <c r="Z5" s="32" t="s">
        <v>
88</v>
      </c>
      <c r="AA5" s="32" t="s">
        <v>
89</v>
      </c>
      <c r="AB5" s="32" t="s">
        <v>
90</v>
      </c>
      <c r="AC5" s="32" t="s">
        <v>
91</v>
      </c>
      <c r="AD5" s="32" t="s">
        <v>
92</v>
      </c>
      <c r="AE5" s="32" t="s">
        <v>
93</v>
      </c>
      <c r="AF5" s="32" t="s">
        <v>
94</v>
      </c>
      <c r="AG5" s="32" t="s">
        <v>
95</v>
      </c>
      <c r="AH5" s="32" t="s">
        <v>
96</v>
      </c>
      <c r="AI5" s="32" t="s">
        <v>
31</v>
      </c>
      <c r="AJ5" s="32" t="s">
        <v>
87</v>
      </c>
      <c r="AK5" s="32" t="s">
        <v>
88</v>
      </c>
      <c r="AL5" s="32" t="s">
        <v>
89</v>
      </c>
      <c r="AM5" s="32" t="s">
        <v>
90</v>
      </c>
      <c r="AN5" s="32" t="s">
        <v>
91</v>
      </c>
      <c r="AO5" s="32" t="s">
        <v>
92</v>
      </c>
      <c r="AP5" s="32" t="s">
        <v>
93</v>
      </c>
      <c r="AQ5" s="32" t="s">
        <v>
94</v>
      </c>
      <c r="AR5" s="32" t="s">
        <v>
95</v>
      </c>
      <c r="AS5" s="32" t="s">
        <v>
96</v>
      </c>
      <c r="AT5" s="32" t="s">
        <v>
97</v>
      </c>
      <c r="AU5" s="32" t="s">
        <v>
87</v>
      </c>
      <c r="AV5" s="32" t="s">
        <v>
88</v>
      </c>
      <c r="AW5" s="32" t="s">
        <v>
89</v>
      </c>
      <c r="AX5" s="32" t="s">
        <v>
90</v>
      </c>
      <c r="AY5" s="32" t="s">
        <v>
91</v>
      </c>
      <c r="AZ5" s="32" t="s">
        <v>
92</v>
      </c>
      <c r="BA5" s="32" t="s">
        <v>
93</v>
      </c>
      <c r="BB5" s="32" t="s">
        <v>
94</v>
      </c>
      <c r="BC5" s="32" t="s">
        <v>
95</v>
      </c>
      <c r="BD5" s="32" t="s">
        <v>
96</v>
      </c>
      <c r="BE5" s="32" t="s">
        <v>
97</v>
      </c>
      <c r="BF5" s="32" t="s">
        <v>
87</v>
      </c>
      <c r="BG5" s="32" t="s">
        <v>
88</v>
      </c>
      <c r="BH5" s="32" t="s">
        <v>
89</v>
      </c>
      <c r="BI5" s="32" t="s">
        <v>
90</v>
      </c>
      <c r="BJ5" s="32" t="s">
        <v>
91</v>
      </c>
      <c r="BK5" s="32" t="s">
        <v>
92</v>
      </c>
      <c r="BL5" s="32" t="s">
        <v>
93</v>
      </c>
      <c r="BM5" s="32" t="s">
        <v>
94</v>
      </c>
      <c r="BN5" s="32" t="s">
        <v>
95</v>
      </c>
      <c r="BO5" s="32" t="s">
        <v>
96</v>
      </c>
      <c r="BP5" s="32" t="s">
        <v>
97</v>
      </c>
      <c r="BQ5" s="32" t="s">
        <v>
87</v>
      </c>
      <c r="BR5" s="32" t="s">
        <v>
88</v>
      </c>
      <c r="BS5" s="32" t="s">
        <v>
89</v>
      </c>
      <c r="BT5" s="32" t="s">
        <v>
90</v>
      </c>
      <c r="BU5" s="32" t="s">
        <v>
91</v>
      </c>
      <c r="BV5" s="32" t="s">
        <v>
92</v>
      </c>
      <c r="BW5" s="32" t="s">
        <v>
93</v>
      </c>
      <c r="BX5" s="32" t="s">
        <v>
94</v>
      </c>
      <c r="BY5" s="32" t="s">
        <v>
95</v>
      </c>
      <c r="BZ5" s="32" t="s">
        <v>
96</v>
      </c>
      <c r="CA5" s="32" t="s">
        <v>
97</v>
      </c>
      <c r="CB5" s="32" t="s">
        <v>
87</v>
      </c>
      <c r="CC5" s="32" t="s">
        <v>
88</v>
      </c>
      <c r="CD5" s="32" t="s">
        <v>
89</v>
      </c>
      <c r="CE5" s="32" t="s">
        <v>
90</v>
      </c>
      <c r="CF5" s="32" t="s">
        <v>
91</v>
      </c>
      <c r="CG5" s="32" t="s">
        <v>
92</v>
      </c>
      <c r="CH5" s="32" t="s">
        <v>
93</v>
      </c>
      <c r="CI5" s="32" t="s">
        <v>
94</v>
      </c>
      <c r="CJ5" s="32" t="s">
        <v>
95</v>
      </c>
      <c r="CK5" s="32" t="s">
        <v>
96</v>
      </c>
      <c r="CL5" s="32" t="s">
        <v>
97</v>
      </c>
      <c r="CM5" s="32" t="s">
        <v>
87</v>
      </c>
      <c r="CN5" s="32" t="s">
        <v>
88</v>
      </c>
      <c r="CO5" s="32" t="s">
        <v>
89</v>
      </c>
      <c r="CP5" s="32" t="s">
        <v>
90</v>
      </c>
      <c r="CQ5" s="32" t="s">
        <v>
91</v>
      </c>
      <c r="CR5" s="32" t="s">
        <v>
92</v>
      </c>
      <c r="CS5" s="32" t="s">
        <v>
93</v>
      </c>
      <c r="CT5" s="32" t="s">
        <v>
94</v>
      </c>
      <c r="CU5" s="32" t="s">
        <v>
95</v>
      </c>
      <c r="CV5" s="32" t="s">
        <v>
96</v>
      </c>
      <c r="CW5" s="32" t="s">
        <v>
97</v>
      </c>
      <c r="CX5" s="32" t="s">
        <v>
87</v>
      </c>
      <c r="CY5" s="32" t="s">
        <v>
88</v>
      </c>
      <c r="CZ5" s="32" t="s">
        <v>
89</v>
      </c>
      <c r="DA5" s="32" t="s">
        <v>
90</v>
      </c>
      <c r="DB5" s="32" t="s">
        <v>
91</v>
      </c>
      <c r="DC5" s="32" t="s">
        <v>
92</v>
      </c>
      <c r="DD5" s="32" t="s">
        <v>
93</v>
      </c>
      <c r="DE5" s="32" t="s">
        <v>
94</v>
      </c>
      <c r="DF5" s="32" t="s">
        <v>
95</v>
      </c>
      <c r="DG5" s="32" t="s">
        <v>
96</v>
      </c>
      <c r="DH5" s="32" t="s">
        <v>
97</v>
      </c>
      <c r="DI5" s="32" t="s">
        <v>
87</v>
      </c>
      <c r="DJ5" s="32" t="s">
        <v>
88</v>
      </c>
      <c r="DK5" s="32" t="s">
        <v>
89</v>
      </c>
      <c r="DL5" s="32" t="s">
        <v>
90</v>
      </c>
      <c r="DM5" s="32" t="s">
        <v>
91</v>
      </c>
      <c r="DN5" s="32" t="s">
        <v>
92</v>
      </c>
      <c r="DO5" s="32" t="s">
        <v>
93</v>
      </c>
      <c r="DP5" s="32" t="s">
        <v>
94</v>
      </c>
      <c r="DQ5" s="32" t="s">
        <v>
95</v>
      </c>
      <c r="DR5" s="32" t="s">
        <v>
96</v>
      </c>
      <c r="DS5" s="32" t="s">
        <v>
97</v>
      </c>
      <c r="DT5" s="32" t="s">
        <v>
87</v>
      </c>
      <c r="DU5" s="32" t="s">
        <v>
88</v>
      </c>
      <c r="DV5" s="32" t="s">
        <v>
89</v>
      </c>
      <c r="DW5" s="32" t="s">
        <v>
90</v>
      </c>
      <c r="DX5" s="32" t="s">
        <v>
91</v>
      </c>
      <c r="DY5" s="32" t="s">
        <v>
92</v>
      </c>
      <c r="DZ5" s="32" t="s">
        <v>
93</v>
      </c>
      <c r="EA5" s="32" t="s">
        <v>
94</v>
      </c>
      <c r="EB5" s="32" t="s">
        <v>
95</v>
      </c>
      <c r="EC5" s="32" t="s">
        <v>
96</v>
      </c>
      <c r="ED5" s="32" t="s">
        <v>
97</v>
      </c>
      <c r="EE5" s="32" t="s">
        <v>
87</v>
      </c>
      <c r="EF5" s="32" t="s">
        <v>
88</v>
      </c>
      <c r="EG5" s="32" t="s">
        <v>
89</v>
      </c>
      <c r="EH5" s="32" t="s">
        <v>
90</v>
      </c>
      <c r="EI5" s="32" t="s">
        <v>
91</v>
      </c>
      <c r="EJ5" s="32" t="s">
        <v>
92</v>
      </c>
      <c r="EK5" s="32" t="s">
        <v>
93</v>
      </c>
      <c r="EL5" s="32" t="s">
        <v>
94</v>
      </c>
      <c r="EM5" s="32" t="s">
        <v>
95</v>
      </c>
      <c r="EN5" s="32" t="s">
        <v>
96</v>
      </c>
      <c r="EO5" s="32" t="s">
        <v>
97</v>
      </c>
    </row>
    <row r="6" spans="1:145" s="36" customFormat="1" x14ac:dyDescent="0.15">
      <c r="A6" s="28" t="s">
        <v>
98</v>
      </c>
      <c r="B6" s="33">
        <f>
B7</f>
        <v>
2019</v>
      </c>
      <c r="C6" s="33">
        <f t="shared" ref="C6:X6" si="3">
C7</f>
        <v>
134210</v>
      </c>
      <c r="D6" s="33">
        <f t="shared" si="3"/>
        <v>
47</v>
      </c>
      <c r="E6" s="33">
        <f t="shared" si="3"/>
        <v>
18</v>
      </c>
      <c r="F6" s="33">
        <f t="shared" si="3"/>
        <v>
0</v>
      </c>
      <c r="G6" s="33">
        <f t="shared" si="3"/>
        <v>
0</v>
      </c>
      <c r="H6" s="33" t="str">
        <f t="shared" si="3"/>
        <v>
東京都　小笠原村</v>
      </c>
      <c r="I6" s="33" t="str">
        <f t="shared" si="3"/>
        <v>
法非適用</v>
      </c>
      <c r="J6" s="33" t="str">
        <f t="shared" si="3"/>
        <v>
下水道事業</v>
      </c>
      <c r="K6" s="33" t="str">
        <f t="shared" si="3"/>
        <v>
特定地域生活排水処理</v>
      </c>
      <c r="L6" s="33" t="str">
        <f t="shared" si="3"/>
        <v>
K3</v>
      </c>
      <c r="M6" s="33" t="str">
        <f t="shared" si="3"/>
        <v>
非設置</v>
      </c>
      <c r="N6" s="34" t="str">
        <f t="shared" si="3"/>
        <v>
-</v>
      </c>
      <c r="O6" s="34" t="str">
        <f t="shared" si="3"/>
        <v>
該当数値なし</v>
      </c>
      <c r="P6" s="34">
        <f t="shared" si="3"/>
        <v>
8.3699999999999992</v>
      </c>
      <c r="Q6" s="34">
        <f t="shared" si="3"/>
        <v>
100</v>
      </c>
      <c r="R6" s="34">
        <f t="shared" si="3"/>
        <v>
3025</v>
      </c>
      <c r="S6" s="34">
        <f t="shared" si="3"/>
        <v>
2629</v>
      </c>
      <c r="T6" s="34">
        <f t="shared" si="3"/>
        <v>
106.88</v>
      </c>
      <c r="U6" s="34">
        <f t="shared" si="3"/>
        <v>
24.6</v>
      </c>
      <c r="V6" s="34">
        <f t="shared" si="3"/>
        <v>
215</v>
      </c>
      <c r="W6" s="34">
        <f t="shared" si="3"/>
        <v>
43.5</v>
      </c>
      <c r="X6" s="34">
        <f t="shared" si="3"/>
        <v>
4.9400000000000004</v>
      </c>
      <c r="Y6" s="35">
        <f>
IF(Y7="",NA(),Y7)</f>
        <v>
80.8</v>
      </c>
      <c r="Z6" s="35">
        <f t="shared" ref="Z6:AH6" si="4">
IF(Z7="",NA(),Z7)</f>
        <v>
87.3</v>
      </c>
      <c r="AA6" s="35">
        <f t="shared" si="4"/>
        <v>
68.23</v>
      </c>
      <c r="AB6" s="35">
        <f t="shared" si="4"/>
        <v>
77.34</v>
      </c>
      <c r="AC6" s="35">
        <f t="shared" si="4"/>
        <v>
76.989999999999995</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965.45</v>
      </c>
      <c r="BG6" s="35">
        <f t="shared" ref="BG6:BO6" si="7">
IF(BG7="",NA(),BG7)</f>
        <v>
1046.01</v>
      </c>
      <c r="BH6" s="35">
        <f t="shared" si="7"/>
        <v>
926.42</v>
      </c>
      <c r="BI6" s="35">
        <f t="shared" si="7"/>
        <v>
779.27</v>
      </c>
      <c r="BJ6" s="35">
        <f t="shared" si="7"/>
        <v>
692.92</v>
      </c>
      <c r="BK6" s="35">
        <f t="shared" si="7"/>
        <v>
392.19</v>
      </c>
      <c r="BL6" s="35">
        <f t="shared" si="7"/>
        <v>
413.5</v>
      </c>
      <c r="BM6" s="35">
        <f t="shared" si="7"/>
        <v>
407.42</v>
      </c>
      <c r="BN6" s="35">
        <f t="shared" si="7"/>
        <v>
386.46</v>
      </c>
      <c r="BO6" s="35">
        <f t="shared" si="7"/>
        <v>
421.25</v>
      </c>
      <c r="BP6" s="34" t="str">
        <f>
IF(BP7="","",IF(BP7="-","【-】","【"&amp;SUBSTITUTE(TEXT(BP7,"#,##0.00"),"-","△")&amp;"】"))</f>
        <v>
【307.23】</v>
      </c>
      <c r="BQ6" s="35">
        <f>
IF(BQ7="",NA(),BQ7)</f>
        <v>
53.37</v>
      </c>
      <c r="BR6" s="35">
        <f t="shared" ref="BR6:BZ6" si="8">
IF(BR7="",NA(),BR7)</f>
        <v>
58.47</v>
      </c>
      <c r="BS6" s="35">
        <f t="shared" si="8"/>
        <v>
53.19</v>
      </c>
      <c r="BT6" s="35">
        <f t="shared" si="8"/>
        <v>
51.84</v>
      </c>
      <c r="BU6" s="35">
        <f t="shared" si="8"/>
        <v>
51.13</v>
      </c>
      <c r="BV6" s="35">
        <f t="shared" si="8"/>
        <v>
57.03</v>
      </c>
      <c r="BW6" s="35">
        <f t="shared" si="8"/>
        <v>
55.84</v>
      </c>
      <c r="BX6" s="35">
        <f t="shared" si="8"/>
        <v>
57.08</v>
      </c>
      <c r="BY6" s="35">
        <f t="shared" si="8"/>
        <v>
55.85</v>
      </c>
      <c r="BZ6" s="35">
        <f t="shared" si="8"/>
        <v>
53.23</v>
      </c>
      <c r="CA6" s="34" t="str">
        <f>
IF(CA7="","",IF(CA7="-","【-】","【"&amp;SUBSTITUTE(TEXT(CA7,"#,##0.00"),"-","△")&amp;"】"))</f>
        <v>
【59.98】</v>
      </c>
      <c r="CB6" s="35">
        <f>
IF(CB7="",NA(),CB7)</f>
        <v>
355.67</v>
      </c>
      <c r="CC6" s="35">
        <f t="shared" ref="CC6:CK6" si="9">
IF(CC7="",NA(),CC7)</f>
        <v>
335.48</v>
      </c>
      <c r="CD6" s="35">
        <f t="shared" si="9"/>
        <v>
361.3</v>
      </c>
      <c r="CE6" s="35">
        <f t="shared" si="9"/>
        <v>
375.55</v>
      </c>
      <c r="CF6" s="35">
        <f t="shared" si="9"/>
        <v>
400.72</v>
      </c>
      <c r="CG6" s="35">
        <f t="shared" si="9"/>
        <v>
283.73</v>
      </c>
      <c r="CH6" s="35">
        <f t="shared" si="9"/>
        <v>
287.57</v>
      </c>
      <c r="CI6" s="35">
        <f t="shared" si="9"/>
        <v>
286.86</v>
      </c>
      <c r="CJ6" s="35">
        <f t="shared" si="9"/>
        <v>
287.91000000000003</v>
      </c>
      <c r="CK6" s="35">
        <f t="shared" si="9"/>
        <v>
283.3</v>
      </c>
      <c r="CL6" s="34" t="str">
        <f>
IF(CL7="","",IF(CL7="-","【-】","【"&amp;SUBSTITUTE(TEXT(CL7,"#,##0.00"),"-","△")&amp;"】"))</f>
        <v>
【272.98】</v>
      </c>
      <c r="CM6" s="35">
        <f>
IF(CM7="",NA(),CM7)</f>
        <v>
36.81</v>
      </c>
      <c r="CN6" s="35">
        <f t="shared" ref="CN6:CV6" si="10">
IF(CN7="",NA(),CN7)</f>
        <v>
38.409999999999997</v>
      </c>
      <c r="CO6" s="35">
        <f t="shared" si="10"/>
        <v>
37.200000000000003</v>
      </c>
      <c r="CP6" s="35">
        <f t="shared" si="10"/>
        <v>
38.46</v>
      </c>
      <c r="CQ6" s="35">
        <f t="shared" si="10"/>
        <v>
37.5</v>
      </c>
      <c r="CR6" s="35">
        <f t="shared" si="10"/>
        <v>
58.25</v>
      </c>
      <c r="CS6" s="35">
        <f t="shared" si="10"/>
        <v>
61.55</v>
      </c>
      <c r="CT6" s="35">
        <f t="shared" si="10"/>
        <v>
57.22</v>
      </c>
      <c r="CU6" s="35">
        <f t="shared" si="10"/>
        <v>
54.93</v>
      </c>
      <c r="CV6" s="35">
        <f t="shared" si="10"/>
        <v>
55.96</v>
      </c>
      <c r="CW6" s="34" t="str">
        <f>
IF(CW7="","",IF(CW7="-","【-】","【"&amp;SUBSTITUTE(TEXT(CW7,"#,##0.00"),"-","△")&amp;"】"))</f>
        <v>
【58.71】</v>
      </c>
      <c r="CX6" s="35">
        <f>
IF(CX7="",NA(),CX7)</f>
        <v>
87.18</v>
      </c>
      <c r="CY6" s="35">
        <f t="shared" ref="CY6:DG6" si="11">
IF(CY7="",NA(),CY7)</f>
        <v>
87.25</v>
      </c>
      <c r="CZ6" s="35">
        <f t="shared" si="11"/>
        <v>
79.11</v>
      </c>
      <c r="DA6" s="35">
        <f t="shared" si="11"/>
        <v>
100</v>
      </c>
      <c r="DB6" s="35">
        <f t="shared" si="11"/>
        <v>
100</v>
      </c>
      <c r="DC6" s="35">
        <f t="shared" si="11"/>
        <v>
68.150000000000006</v>
      </c>
      <c r="DD6" s="35">
        <f t="shared" si="11"/>
        <v>
67.489999999999995</v>
      </c>
      <c r="DE6" s="35">
        <f t="shared" si="11"/>
        <v>
67.290000000000006</v>
      </c>
      <c r="DF6" s="35">
        <f t="shared" si="11"/>
        <v>
65.569999999999993</v>
      </c>
      <c r="DG6" s="35">
        <f t="shared" si="11"/>
        <v>
60.12</v>
      </c>
      <c r="DH6" s="34" t="str">
        <f>
IF(DH7="","",IF(DH7="-","【-】","【"&amp;SUBSTITUTE(TEXT(DH7,"#,##0.00"),"-","△")&amp;"】"))</f>
        <v>
【79.51】</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2019</v>
      </c>
      <c r="C7" s="37">
        <v>
134210</v>
      </c>
      <c r="D7" s="37">
        <v>
47</v>
      </c>
      <c r="E7" s="37">
        <v>
18</v>
      </c>
      <c r="F7" s="37">
        <v>
0</v>
      </c>
      <c r="G7" s="37">
        <v>
0</v>
      </c>
      <c r="H7" s="37" t="s">
        <v>
99</v>
      </c>
      <c r="I7" s="37" t="s">
        <v>
100</v>
      </c>
      <c r="J7" s="37" t="s">
        <v>
101</v>
      </c>
      <c r="K7" s="37" t="s">
        <v>
102</v>
      </c>
      <c r="L7" s="37" t="s">
        <v>
103</v>
      </c>
      <c r="M7" s="37" t="s">
        <v>
104</v>
      </c>
      <c r="N7" s="38" t="s">
        <v>
105</v>
      </c>
      <c r="O7" s="38" t="s">
        <v>
106</v>
      </c>
      <c r="P7" s="38">
        <v>
8.3699999999999992</v>
      </c>
      <c r="Q7" s="38">
        <v>
100</v>
      </c>
      <c r="R7" s="38">
        <v>
3025</v>
      </c>
      <c r="S7" s="38">
        <v>
2629</v>
      </c>
      <c r="T7" s="38">
        <v>
106.88</v>
      </c>
      <c r="U7" s="38">
        <v>
24.6</v>
      </c>
      <c r="V7" s="38">
        <v>
215</v>
      </c>
      <c r="W7" s="38">
        <v>
43.5</v>
      </c>
      <c r="X7" s="38">
        <v>
4.9400000000000004</v>
      </c>
      <c r="Y7" s="38">
        <v>
80.8</v>
      </c>
      <c r="Z7" s="38">
        <v>
87.3</v>
      </c>
      <c r="AA7" s="38">
        <v>
68.23</v>
      </c>
      <c r="AB7" s="38">
        <v>
77.34</v>
      </c>
      <c r="AC7" s="38">
        <v>
76.989999999999995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965.45</v>
      </c>
      <c r="BG7" s="38">
        <v>
1046.01</v>
      </c>
      <c r="BH7" s="38">
        <v>
926.42</v>
      </c>
      <c r="BI7" s="38">
        <v>
779.27</v>
      </c>
      <c r="BJ7" s="38">
        <v>
692.92</v>
      </c>
      <c r="BK7" s="38">
        <v>
392.19</v>
      </c>
      <c r="BL7" s="38">
        <v>
413.5</v>
      </c>
      <c r="BM7" s="38">
        <v>
407.42</v>
      </c>
      <c r="BN7" s="38">
        <v>
386.46</v>
      </c>
      <c r="BO7" s="38">
        <v>
421.25</v>
      </c>
      <c r="BP7" s="38">
        <v>
307.23</v>
      </c>
      <c r="BQ7" s="38">
        <v>
53.37</v>
      </c>
      <c r="BR7" s="38">
        <v>
58.47</v>
      </c>
      <c r="BS7" s="38">
        <v>
53.19</v>
      </c>
      <c r="BT7" s="38">
        <v>
51.84</v>
      </c>
      <c r="BU7" s="38">
        <v>
51.13</v>
      </c>
      <c r="BV7" s="38">
        <v>
57.03</v>
      </c>
      <c r="BW7" s="38">
        <v>
55.84</v>
      </c>
      <c r="BX7" s="38">
        <v>
57.08</v>
      </c>
      <c r="BY7" s="38">
        <v>
55.85</v>
      </c>
      <c r="BZ7" s="38">
        <v>
53.23</v>
      </c>
      <c r="CA7" s="38">
        <v>
59.98</v>
      </c>
      <c r="CB7" s="38">
        <v>
355.67</v>
      </c>
      <c r="CC7" s="38">
        <v>
335.48</v>
      </c>
      <c r="CD7" s="38">
        <v>
361.3</v>
      </c>
      <c r="CE7" s="38">
        <v>
375.55</v>
      </c>
      <c r="CF7" s="38">
        <v>
400.72</v>
      </c>
      <c r="CG7" s="38">
        <v>
283.73</v>
      </c>
      <c r="CH7" s="38">
        <v>
287.57</v>
      </c>
      <c r="CI7" s="38">
        <v>
286.86</v>
      </c>
      <c r="CJ7" s="38">
        <v>
287.91000000000003</v>
      </c>
      <c r="CK7" s="38">
        <v>
283.3</v>
      </c>
      <c r="CL7" s="38">
        <v>
272.98</v>
      </c>
      <c r="CM7" s="38">
        <v>
36.81</v>
      </c>
      <c r="CN7" s="38">
        <v>
38.409999999999997</v>
      </c>
      <c r="CO7" s="38">
        <v>
37.200000000000003</v>
      </c>
      <c r="CP7" s="38">
        <v>
38.46</v>
      </c>
      <c r="CQ7" s="38">
        <v>
37.5</v>
      </c>
      <c r="CR7" s="38">
        <v>
58.25</v>
      </c>
      <c r="CS7" s="38">
        <v>
61.55</v>
      </c>
      <c r="CT7" s="38">
        <v>
57.22</v>
      </c>
      <c r="CU7" s="38">
        <v>
54.93</v>
      </c>
      <c r="CV7" s="38">
        <v>
55.96</v>
      </c>
      <c r="CW7" s="38">
        <v>
58.71</v>
      </c>
      <c r="CX7" s="38">
        <v>
87.18</v>
      </c>
      <c r="CY7" s="38">
        <v>
87.25</v>
      </c>
      <c r="CZ7" s="38">
        <v>
79.11</v>
      </c>
      <c r="DA7" s="38">
        <v>
100</v>
      </c>
      <c r="DB7" s="38">
        <v>
100</v>
      </c>
      <c r="DC7" s="38">
        <v>
68.150000000000006</v>
      </c>
      <c r="DD7" s="38">
        <v>
67.489999999999995</v>
      </c>
      <c r="DE7" s="38">
        <v>
67.290000000000006</v>
      </c>
      <c r="DF7" s="38">
        <v>
65.569999999999993</v>
      </c>
      <c r="DG7" s="38">
        <v>
60.12</v>
      </c>
      <c r="DH7" s="38">
        <v>
79.510000000000005</v>
      </c>
      <c r="DI7" s="38"/>
      <c r="DJ7" s="38"/>
      <c r="DK7" s="38"/>
      <c r="DL7" s="38"/>
      <c r="DM7" s="38"/>
      <c r="DN7" s="38"/>
      <c r="DO7" s="38"/>
      <c r="DP7" s="38"/>
      <c r="DQ7" s="38"/>
      <c r="DR7" s="38"/>
      <c r="DS7" s="38"/>
      <c r="DT7" s="38"/>
      <c r="DU7" s="38"/>
      <c r="DV7" s="38"/>
      <c r="DW7" s="38"/>
      <c r="DX7" s="38"/>
      <c r="DY7" s="38"/>
      <c r="DZ7" s="38"/>
      <c r="EA7" s="38"/>
      <c r="EB7" s="38"/>
      <c r="EC7" s="38"/>
      <c r="ED7" s="38"/>
      <c r="EE7" s="38" t="s">
        <v>
105</v>
      </c>
      <c r="EF7" s="38" t="s">
        <v>
105</v>
      </c>
      <c r="EG7" s="38" t="s">
        <v>
105</v>
      </c>
      <c r="EH7" s="38" t="s">
        <v>
105</v>
      </c>
      <c r="EI7" s="38" t="s">
        <v>
105</v>
      </c>
      <c r="EJ7" s="38" t="s">
        <v>
105</v>
      </c>
      <c r="EK7" s="38" t="s">
        <v>
105</v>
      </c>
      <c r="EL7" s="38" t="s">
        <v>
105</v>
      </c>
      <c r="EM7" s="38" t="s">
        <v>
105</v>
      </c>
      <c r="EN7" s="38" t="s">
        <v>
105</v>
      </c>
      <c r="EO7" s="38" t="s">
        <v>
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107</v>
      </c>
      <c r="C9" s="40" t="s">
        <v>
108</v>
      </c>
      <c r="D9" s="40" t="s">
        <v>
109</v>
      </c>
      <c r="E9" s="40" t="s">
        <v>
110</v>
      </c>
      <c r="F9" s="40" t="s">
        <v>
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49</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112</v>
      </c>
    </row>
    <row r="12" spans="1:145" x14ac:dyDescent="0.15">
      <c r="B12">
        <v>
1</v>
      </c>
      <c r="C12">
        <v>
1</v>
      </c>
      <c r="D12">
        <v>
1</v>
      </c>
      <c r="E12">
        <v>
1</v>
      </c>
      <c r="F12">
        <v>
1</v>
      </c>
      <c r="G12" t="s">
        <v>
113</v>
      </c>
    </row>
    <row r="13" spans="1:145" x14ac:dyDescent="0.15">
      <c r="B13" t="s">
        <v>
114</v>
      </c>
      <c r="C13" t="s">
        <v>
115</v>
      </c>
      <c r="D13" t="s">
        <v>
114</v>
      </c>
      <c r="E13" t="s">
        <v>
114</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2020-12-04T03:16:56Z</dcterms:created>
  <dcterms:modified xsi:type="dcterms:W3CDTF">2021-02-17T11:16:52Z</dcterms:modified>
  <cp:category/>
</cp:coreProperties>
</file>