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D:\Documents\02_財政課\【財政係】\【地方公営企業】\_事務連絡・照会文書\240116_【東京都市町村課：2月2日（金）〆】公営企業に係る経営比較分析表（令和４年度決算）の分析等について（依頼）\_回答\"/>
    </mc:Choice>
  </mc:AlternateContent>
  <xr:revisionPtr revIDLastSave="0" documentId="13_ncr:1_{5D3B8EB0-0CD9-4957-A0D8-E47DD34F4338}" xr6:coauthVersionLast="47" xr6:coauthVersionMax="47" xr10:uidLastSave="{00000000-0000-0000-0000-000000000000}"/>
  <workbookProtection workbookAlgorithmName="SHA-512" workbookHashValue="J8v36TDU6BVqwlxcgXtqhHqFq1sncb6OcmPbyKS7V7+mLf6+I6llUlT7OdZV74wx366wVWbp/qqGoIjcNUeiUQ==" workbookSaltValue="mk4R1C0Ky5gjBfDo6Ri5tQ==" workbookSpinCount="100000" lockStructure="1"/>
  <bookViews>
    <workbookView xWindow="-120" yWindow="-120" windowWidth="29040" windowHeight="164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Q6" i="5"/>
  <c r="P6" i="5"/>
  <c r="P10" i="4" s="1"/>
  <c r="O6" i="5"/>
  <c r="I10" i="4" s="1"/>
  <c r="N6" i="5"/>
  <c r="M6" i="5"/>
  <c r="L6" i="5"/>
  <c r="W8" i="4" s="1"/>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H86" i="4"/>
  <c r="E86" i="4"/>
  <c r="AL10" i="4"/>
  <c r="AD10" i="4"/>
  <c r="W10" i="4"/>
  <c r="B10" i="4"/>
  <c r="AL8" i="4"/>
  <c r="AD8" i="4"/>
  <c r="B8" i="4"/>
</calcChain>
</file>

<file path=xl/sharedStrings.xml><?xml version="1.0" encoding="utf-8"?>
<sst xmlns="http://schemas.openxmlformats.org/spreadsheetml/2006/main" count="247" uniqueCount="119">
  <si>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</si>
  <si>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</si>
  <si>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</si>
  <si>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</si>
  <si>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</si>
  <si>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</si>
  <si>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</si>
  <si>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</si>
  <si>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</si>
  <si>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</si>
  <si>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</si>
  <si>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</si>
  <si>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</si>
  <si>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</si>
  <si>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</si>
  <si>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</si>
  <si>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</si>
  <si>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</si>
  <si>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</si>
  <si>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</si>
  <si>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</si>
  <si>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</si>
  <si>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</si>
  <si>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</si>
  <si>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</si>
  <si>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</si>
  <si>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</si>
  <si>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</si>
  <si>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</si>
  <si>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</si>
  <si>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</si>
  <si>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</si>
  <si>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</si>
  <si>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</si>
  <si>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</si>
  <si>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</si>
  <si>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</si>
  <si>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</si>
  <si>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</si>
  <si>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</si>
  <si>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</si>
  <si>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</si>
  <si>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</si>
  <si>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</si>
  <si>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</si>
  <si>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</si>
  <si>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</si>
  <si>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</si>
  <si>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</si>
  <si>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</si>
  <si>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</si>
  <si>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</si>
  <si>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</si>
  <si>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</si>
  <si>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</si>
  <si>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</si>
  <si>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</si>
  <si>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</si>
  <si>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</si>
  <si>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</si>
  <si>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</si>
  <si>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</si>
  <si>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</si>
  <si>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</si>
  <si>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</si>
  <si>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</si>
  <si>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</si>
  <si>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</si>
  <si>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</si>
  <si>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</si>
  <si>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</si>
  <si>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</si>
  <si>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</si>
  <si>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</si>
  <si>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</si>
  <si>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</si>
  <si>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</si>
  <si>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</si>
  <si>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</si>
  <si>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</si>
  <si>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</si>
  <si>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</si>
  <si>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</si>
  <si>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</si>
  <si>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</si>
  <si>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</si>
  <si>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</si>
  <si>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</si>
  <si>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</si>
  <si>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</si>
  <si>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</si>
  <si>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</si>
  <si>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</si>
  <si>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</si>
  <si>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</si>
  <si>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</si>
  <si>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</si>
  <si>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</si>
  <si>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小笠原村</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</si>
  <si>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</si>
  <si>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</si>
  <si>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</si>
  <si>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</si>
  <si>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</si>
  <si>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</si>
  <si>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</si>
  <si>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</si>
  <si>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</si>
  <si>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</si>
  <si>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</si>
  <si>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</si>
  <si>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</si>
  <si>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</si>
  <si>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</si>
  <si>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</si>
  <si>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</si>
  <si>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個人設置の浄化槽については適切な管理が行われていない事例が多かったことから、市町村設置型の浄化槽事業として、平成16年に小笠原村浄化槽条例を施行し、平成17年５月に本事業を開始した。個人設置の浄化槽については順次村に移管を進め、平成22年度には、浄化槽の移管についてはほぼ終了している。
　事業開始後に新設した浄化槽の更新は、当分の間発生しないが、適切な維持管理に努めるとともに、移管を受けた浄化槽については、計画的に更新を実施していく。</t>
  </si>
  <si>
    <t>　本事業の特徴は処理区域内人口が241人の事業規模が小さいことに加え、本土から約1,000kmの超遠隔離島という地理的条件、台風等の厳しい自然条件が重なるものの、①収益的収支比率は、昨年度のレベルを維持したものの、公営企業として収支のバランスをとることは困難な状況である。
　このような経営環境の中で、経営健全化の一環として平成25年度～27年度の３か年をかけた料金改定の実施や、平成27年度から行っているコミュニティプラントの施設維持管理業務と合わせた性能規定・複数年契約による包括委託について、令和５年度から委託範囲を拡大することで更なる効率性の向上を図る。
　⑥汚水処理原価は高止まりしており、⑤経費回収率の改善と合わせて、効率的な下水道事業運営と必要な料金設定等を図るため、上記の包括委託拡大と併せて令和６年度からの公営企業会計移行による精緻な数値での分析や検証をしていく。
　⑦施設利用率が類似団体平均値（R4の平均値上昇理由は不明）と比較して低い理由としては、処理区域の特徴として、民宿・アパート等の建築割合が高く、不特定多数が施設を利用せず、結果として処理能力はあるものの一日の平均処理水量が低いことが理由として考えられる。なお、処理区域内はすべて水洗便所設置済みのため⑧水洗化率は100％となっている。</t>
    <rPh sb="99" eb="101">
      <t>イジ</t>
    </rPh>
    <rPh sb="411" eb="414">
      <t>ヘイキンチ</t>
    </rPh>
    <rPh sb="414" eb="416">
      <t>ジョウショウ</t>
    </rPh>
    <rPh sb="416" eb="418">
      <t>リユウ</t>
    </rPh>
    <rPh sb="419" eb="421">
      <t>フメイ</t>
    </rPh>
    <phoneticPr fontId="4"/>
  </si>
  <si>
    <t>　小笠原村では「汚水の適正処理、環境保全」を目標に生活排水処理施設整備を推進しており、世界自然遺産である小笠原諸島の公共水域保全に大きく貢献している。
　しかしながら、本事業については、処理区域内人口が200人程度で、年間の使用料収入は490万円弱という小さな事業規模のため、汚水処理費用を使用料収入のみで賄えず、一般会計からの繰入に頼らざるを得ない経営状況である。
　このような状況のなか、複数回にわたる使用料改定の実施や、性能規定・複数年契約の包括委託の導入など経営の健全化に努めている。引き続き、「小笠原村下水道事業経営戦略」の改定や、令和６年度からの公営企業法適用に向けての準備も進めていく。</t>
    <rPh sb="123" eb="124">
      <t>ジャク</t>
    </rPh>
    <rPh sb="127" eb="128">
      <t>チイ</t>
    </rPh>
    <rPh sb="153" eb="154">
      <t>マカナ</t>
    </rPh>
    <rPh sb="175" eb="177">
      <t>ケイエイ</t>
    </rPh>
    <rPh sb="177" eb="179">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</si>
</sst>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F66-479C-B4EA-A0A19333DAE9}"/>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F66-479C-B4EA-A0A19333DAE9}"/>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38.46</c:v>
                </c:pt>
                <c:pt idx="1">
                  <c:v>37.5</c:v>
                </c:pt>
                <c:pt idx="2">
                  <c:v>39.29</c:v>
                </c:pt>
                <c:pt idx="3">
                  <c:v>39.880000000000003</c:v>
                </c:pt>
                <c:pt idx="4">
                  <c:v>42.53</c:v>
                </c:pt>
              </c:numCache>
            </c:numRef>
          </c:val>
          <c:extLst>
            <c:ext xmlns:c16="http://schemas.microsoft.com/office/drawing/2014/chart" uri="{C3380CC4-5D6E-409C-BE32-E72D297353CC}">
              <c16:uniqueId val="{00000000-C214-4126-B74B-D86CFAB3BBF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54.93</c:v>
                </c:pt>
                <c:pt idx="1">
                  <c:v>55.96</c:v>
                </c:pt>
                <c:pt idx="2">
                  <c:v>58.19</c:v>
                </c:pt>
                <c:pt idx="3">
                  <c:v>56.52</c:v>
                </c:pt>
                <c:pt idx="4">
                  <c:v>88.45</c:v>
                </c:pt>
              </c:numCache>
            </c:numRef>
          </c:val>
          <c:smooth val="0"/>
          <c:extLst>
            <c:ext xmlns:c16="http://schemas.microsoft.com/office/drawing/2014/chart" uri="{C3380CC4-5D6E-409C-BE32-E72D297353CC}">
              <c16:uniqueId val="{00000001-C214-4126-B74B-D86CFAB3BBF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50FF-410D-A491-940B7651B3F0}"/>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65.569999999999993</c:v>
                </c:pt>
                <c:pt idx="1">
                  <c:v>60.12</c:v>
                </c:pt>
                <c:pt idx="2">
                  <c:v>87.8</c:v>
                </c:pt>
                <c:pt idx="3">
                  <c:v>88.43</c:v>
                </c:pt>
                <c:pt idx="4">
                  <c:v>90.34</c:v>
                </c:pt>
              </c:numCache>
            </c:numRef>
          </c:val>
          <c:smooth val="0"/>
          <c:extLst>
            <c:ext xmlns:c16="http://schemas.microsoft.com/office/drawing/2014/chart" uri="{C3380CC4-5D6E-409C-BE32-E72D297353CC}">
              <c16:uniqueId val="{00000001-50FF-410D-A491-940B7651B3F0}"/>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77.34</c:v>
                </c:pt>
                <c:pt idx="1">
                  <c:v>76.989999999999995</c:v>
                </c:pt>
                <c:pt idx="2">
                  <c:v>61.34</c:v>
                </c:pt>
                <c:pt idx="3">
                  <c:v>76.489999999999995</c:v>
                </c:pt>
                <c:pt idx="4">
                  <c:v>76.349999999999994</c:v>
                </c:pt>
              </c:numCache>
            </c:numRef>
          </c:val>
          <c:extLst>
            <c:ext xmlns:c16="http://schemas.microsoft.com/office/drawing/2014/chart" uri="{C3380CC4-5D6E-409C-BE32-E72D297353CC}">
              <c16:uniqueId val="{00000000-395E-414C-AFD8-70B508FA9A1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95E-414C-AFD8-70B508FA9A1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BA7-45B7-932E-1DE5981A11D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A7-45B7-932E-1DE5981A11D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C38-4B4F-A514-E75C457DE8E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C38-4B4F-A514-E75C457DE8E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551-462C-BC41-56394BEA5F9B}"/>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551-462C-BC41-56394BEA5F9B}"/>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075-407D-B17C-F9D8F170779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075-407D-B17C-F9D8F170779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779.27</c:v>
                </c:pt>
                <c:pt idx="1">
                  <c:v>692.92</c:v>
                </c:pt>
                <c:pt idx="2">
                  <c:v>726.28</c:v>
                </c:pt>
                <c:pt idx="3" formatCode="#,##0.00;&quot;△&quot;#,##0.00">
                  <c:v>0</c:v>
                </c:pt>
                <c:pt idx="4" formatCode="#,##0.00;&quot;△&quot;#,##0.00">
                  <c:v>0</c:v>
                </c:pt>
              </c:numCache>
            </c:numRef>
          </c:val>
          <c:extLst>
            <c:ext xmlns:c16="http://schemas.microsoft.com/office/drawing/2014/chart" uri="{C3380CC4-5D6E-409C-BE32-E72D297353CC}">
              <c16:uniqueId val="{00000000-0676-4A34-9B46-24A0E3374913}"/>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386.46</c:v>
                </c:pt>
                <c:pt idx="1">
                  <c:v>421.25</c:v>
                </c:pt>
                <c:pt idx="2">
                  <c:v>294.27</c:v>
                </c:pt>
                <c:pt idx="3">
                  <c:v>294.08999999999997</c:v>
                </c:pt>
                <c:pt idx="4">
                  <c:v>294.08999999999997</c:v>
                </c:pt>
              </c:numCache>
            </c:numRef>
          </c:val>
          <c:smooth val="0"/>
          <c:extLst>
            <c:ext xmlns:c16="http://schemas.microsoft.com/office/drawing/2014/chart" uri="{C3380CC4-5D6E-409C-BE32-E72D297353CC}">
              <c16:uniqueId val="{00000001-0676-4A34-9B46-24A0E3374913}"/>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51.84</c:v>
                </c:pt>
                <c:pt idx="1">
                  <c:v>51.13</c:v>
                </c:pt>
                <c:pt idx="2">
                  <c:v>46.21</c:v>
                </c:pt>
                <c:pt idx="3">
                  <c:v>43.37</c:v>
                </c:pt>
                <c:pt idx="4">
                  <c:v>44.9</c:v>
                </c:pt>
              </c:numCache>
            </c:numRef>
          </c:val>
          <c:extLst>
            <c:ext xmlns:c16="http://schemas.microsoft.com/office/drawing/2014/chart" uri="{C3380CC4-5D6E-409C-BE32-E72D297353CC}">
              <c16:uniqueId val="{00000000-9909-47FB-AD28-5E62727763F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55.85</c:v>
                </c:pt>
                <c:pt idx="1">
                  <c:v>53.23</c:v>
                </c:pt>
                <c:pt idx="2">
                  <c:v>60.59</c:v>
                </c:pt>
                <c:pt idx="3">
                  <c:v>60</c:v>
                </c:pt>
                <c:pt idx="4">
                  <c:v>59.01</c:v>
                </c:pt>
              </c:numCache>
            </c:numRef>
          </c:val>
          <c:smooth val="0"/>
          <c:extLst>
            <c:ext xmlns:c16="http://schemas.microsoft.com/office/drawing/2014/chart" uri="{C3380CC4-5D6E-409C-BE32-E72D297353CC}">
              <c16:uniqueId val="{00000001-9909-47FB-AD28-5E62727763F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375.55</c:v>
                </c:pt>
                <c:pt idx="1">
                  <c:v>400.72</c:v>
                </c:pt>
                <c:pt idx="2">
                  <c:v>394.24</c:v>
                </c:pt>
                <c:pt idx="3">
                  <c:v>423.28</c:v>
                </c:pt>
                <c:pt idx="4">
                  <c:v>415.35</c:v>
                </c:pt>
              </c:numCache>
            </c:numRef>
          </c:val>
          <c:extLst>
            <c:ext xmlns:c16="http://schemas.microsoft.com/office/drawing/2014/chart" uri="{C3380CC4-5D6E-409C-BE32-E72D297353CC}">
              <c16:uniqueId val="{00000000-4F97-4B44-991E-0F40EB6EAB8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287.91000000000003</c:v>
                </c:pt>
                <c:pt idx="1">
                  <c:v>283.3</c:v>
                </c:pt>
                <c:pt idx="2">
                  <c:v>280.23</c:v>
                </c:pt>
                <c:pt idx="3">
                  <c:v>282.70999999999998</c:v>
                </c:pt>
                <c:pt idx="4">
                  <c:v>291.82</c:v>
                </c:pt>
              </c:numCache>
            </c:numRef>
          </c:val>
          <c:smooth val="0"/>
          <c:extLst>
            <c:ext xmlns:c16="http://schemas.microsoft.com/office/drawing/2014/chart" uri="{C3380CC4-5D6E-409C-BE32-E72D297353CC}">
              <c16:uniqueId val="{00000001-4F97-4B44-991E-0F40EB6EAB8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【86.02】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82" zoomScaleNormal="82"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東京都　小笠原村</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法非適用</v>
      </c>
      <c r="C8" s="65"/>
      <c r="D8" s="65"/>
      <c r="E8" s="65"/>
      <c r="F8" s="65"/>
      <c r="G8" s="65"/>
      <c r="H8" s="65"/>
      <c r="I8" s="65" t="str">
        <f>データ!J6</f>
        <v>下水道事業</v>
      </c>
      <c r="J8" s="65"/>
      <c r="K8" s="65"/>
      <c r="L8" s="65"/>
      <c r="M8" s="65"/>
      <c r="N8" s="65"/>
      <c r="O8" s="65"/>
      <c r="P8" s="65" t="str">
        <f>データ!K6</f>
        <v>特定地域生活排水処理</v>
      </c>
      <c r="Q8" s="65"/>
      <c r="R8" s="65"/>
      <c r="S8" s="65"/>
      <c r="T8" s="65"/>
      <c r="U8" s="65"/>
      <c r="V8" s="65"/>
      <c r="W8" s="65" t="str">
        <f>データ!L6</f>
        <v>K2</v>
      </c>
      <c r="X8" s="65"/>
      <c r="Y8" s="65"/>
      <c r="Z8" s="65"/>
      <c r="AA8" s="65"/>
      <c r="AB8" s="65"/>
      <c r="AC8" s="65"/>
      <c r="AD8" s="66" t="str">
        <f>データ!$M$6</f>
        <v>非設置</v>
      </c>
      <c r="AE8" s="66"/>
      <c r="AF8" s="66"/>
      <c r="AG8" s="66"/>
      <c r="AH8" s="66"/>
      <c r="AI8" s="66"/>
      <c r="AJ8" s="66"/>
      <c r="AK8" s="3"/>
      <c r="AL8" s="45">
        <f>データ!S6</f>
        <v>2581</v>
      </c>
      <c r="AM8" s="45"/>
      <c r="AN8" s="45"/>
      <c r="AO8" s="45"/>
      <c r="AP8" s="45"/>
      <c r="AQ8" s="45"/>
      <c r="AR8" s="45"/>
      <c r="AS8" s="45"/>
      <c r="AT8" s="46">
        <f>データ!T6</f>
        <v>113.04</v>
      </c>
      <c r="AU8" s="46"/>
      <c r="AV8" s="46"/>
      <c r="AW8" s="46"/>
      <c r="AX8" s="46"/>
      <c r="AY8" s="46"/>
      <c r="AZ8" s="46"/>
      <c r="BA8" s="46"/>
      <c r="BB8" s="46">
        <f>データ!U6</f>
        <v>22.83</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9.34</v>
      </c>
      <c r="Q10" s="46"/>
      <c r="R10" s="46"/>
      <c r="S10" s="46"/>
      <c r="T10" s="46"/>
      <c r="U10" s="46"/>
      <c r="V10" s="46"/>
      <c r="W10" s="46">
        <f>データ!Q6</f>
        <v>100</v>
      </c>
      <c r="X10" s="46"/>
      <c r="Y10" s="46"/>
      <c r="Z10" s="46"/>
      <c r="AA10" s="46"/>
      <c r="AB10" s="46"/>
      <c r="AC10" s="46"/>
      <c r="AD10" s="45">
        <f>データ!R6</f>
        <v>3025</v>
      </c>
      <c r="AE10" s="45"/>
      <c r="AF10" s="45"/>
      <c r="AG10" s="45"/>
      <c r="AH10" s="45"/>
      <c r="AI10" s="45"/>
      <c r="AJ10" s="45"/>
      <c r="AK10" s="2"/>
      <c r="AL10" s="45">
        <f>データ!V6</f>
        <v>241</v>
      </c>
      <c r="AM10" s="45"/>
      <c r="AN10" s="45"/>
      <c r="AO10" s="45"/>
      <c r="AP10" s="45"/>
      <c r="AQ10" s="45"/>
      <c r="AR10" s="45"/>
      <c r="AS10" s="45"/>
      <c r="AT10" s="46">
        <f>データ!W6</f>
        <v>43.5</v>
      </c>
      <c r="AU10" s="46"/>
      <c r="AV10" s="46"/>
      <c r="AW10" s="46"/>
      <c r="AX10" s="46"/>
      <c r="AY10" s="46"/>
      <c r="AZ10" s="46"/>
      <c r="BA10" s="46"/>
      <c r="BB10" s="46">
        <f>データ!X6</f>
        <v>5.54</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117</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118</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【307.39】</v>
      </c>
      <c r="I86" s="12" t="str">
        <f>データ!CA6</f>
        <v>【57.03】</v>
      </c>
      <c r="J86" s="12" t="str">
        <f>データ!CL6</f>
        <v>【294.83】</v>
      </c>
      <c r="K86" s="12" t="str">
        <f>データ!CW6</f>
        <v>【84.27】</v>
      </c>
      <c r="L86" s="12" t="str">
        <f>データ!DH6</f>
        <v>【86.02】</v>
      </c>
      <c r="M86" s="12" t="s">
        <v>44</v>
      </c>
      <c r="N86" s="12" t="s">
        <v>44</v>
      </c>
      <c r="O86" s="12" t="str">
        <f>データ!EO6</f>
        <v>【-】</v>
      </c>
    </row>
  </sheetData>
  <sheetProtection algorithmName="SHA-512" hashValue="dnwzuAlPJMMDxmJSBHmH9YqBJcbDZ6QRjTFW/uNDWxXi3W8dA6OP9Y0cpiE5INwhLGC9uOPXHQlDOsDcr96NzA==" saltValue="u3mspe36/FlAzIs5ubfVf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3" t="s">
        <v>54</v>
      </c>
      <c r="I3" s="74"/>
      <c r="J3" s="74"/>
      <c r="K3" s="74"/>
      <c r="L3" s="74"/>
      <c r="M3" s="74"/>
      <c r="N3" s="74"/>
      <c r="O3" s="74"/>
      <c r="P3" s="74"/>
      <c r="Q3" s="74"/>
      <c r="R3" s="74"/>
      <c r="S3" s="74"/>
      <c r="T3" s="74"/>
      <c r="U3" s="74"/>
      <c r="V3" s="74"/>
      <c r="W3" s="74"/>
      <c r="X3" s="75"/>
      <c r="Y3" s="79" t="s">
        <v>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57</v>
      </c>
      <c r="B4" s="16"/>
      <c r="C4" s="16"/>
      <c r="D4" s="16"/>
      <c r="E4" s="16"/>
      <c r="F4" s="16"/>
      <c r="G4" s="16"/>
      <c r="H4" s="76"/>
      <c r="I4" s="77"/>
      <c r="J4" s="77"/>
      <c r="K4" s="77"/>
      <c r="L4" s="77"/>
      <c r="M4" s="77"/>
      <c r="N4" s="77"/>
      <c r="O4" s="77"/>
      <c r="P4" s="77"/>
      <c r="Q4" s="77"/>
      <c r="R4" s="77"/>
      <c r="S4" s="77"/>
      <c r="T4" s="77"/>
      <c r="U4" s="77"/>
      <c r="V4" s="77"/>
      <c r="W4" s="77"/>
      <c r="X4" s="78"/>
      <c r="Y4" s="72" t="s">
        <v>58</v>
      </c>
      <c r="Z4" s="72"/>
      <c r="AA4" s="72"/>
      <c r="AB4" s="72"/>
      <c r="AC4" s="72"/>
      <c r="AD4" s="72"/>
      <c r="AE4" s="72"/>
      <c r="AF4" s="72"/>
      <c r="AG4" s="72"/>
      <c r="AH4" s="72"/>
      <c r="AI4" s="72"/>
      <c r="AJ4" s="72" t="s">
        <v>59</v>
      </c>
      <c r="AK4" s="72"/>
      <c r="AL4" s="72"/>
      <c r="AM4" s="72"/>
      <c r="AN4" s="72"/>
      <c r="AO4" s="72"/>
      <c r="AP4" s="72"/>
      <c r="AQ4" s="72"/>
      <c r="AR4" s="72"/>
      <c r="AS4" s="72"/>
      <c r="AT4" s="72"/>
      <c r="AU4" s="72" t="s">
        <v>60</v>
      </c>
      <c r="AV4" s="72"/>
      <c r="AW4" s="72"/>
      <c r="AX4" s="72"/>
      <c r="AY4" s="72"/>
      <c r="AZ4" s="72"/>
      <c r="BA4" s="72"/>
      <c r="BB4" s="72"/>
      <c r="BC4" s="72"/>
      <c r="BD4" s="72"/>
      <c r="BE4" s="72"/>
      <c r="BF4" s="72" t="s">
        <v>61</v>
      </c>
      <c r="BG4" s="72"/>
      <c r="BH4" s="72"/>
      <c r="BI4" s="72"/>
      <c r="BJ4" s="72"/>
      <c r="BK4" s="72"/>
      <c r="BL4" s="72"/>
      <c r="BM4" s="72"/>
      <c r="BN4" s="72"/>
      <c r="BO4" s="72"/>
      <c r="BP4" s="72"/>
      <c r="BQ4" s="72" t="s">
        <v>62</v>
      </c>
      <c r="BR4" s="72"/>
      <c r="BS4" s="72"/>
      <c r="BT4" s="72"/>
      <c r="BU4" s="72"/>
      <c r="BV4" s="72"/>
      <c r="BW4" s="72"/>
      <c r="BX4" s="72"/>
      <c r="BY4" s="72"/>
      <c r="BZ4" s="72"/>
      <c r="CA4" s="72"/>
      <c r="CB4" s="72" t="s">
        <v>63</v>
      </c>
      <c r="CC4" s="72"/>
      <c r="CD4" s="72"/>
      <c r="CE4" s="72"/>
      <c r="CF4" s="72"/>
      <c r="CG4" s="72"/>
      <c r="CH4" s="72"/>
      <c r="CI4" s="72"/>
      <c r="CJ4" s="72"/>
      <c r="CK4" s="72"/>
      <c r="CL4" s="72"/>
      <c r="CM4" s="72" t="s">
        <v>64</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134210</v>
      </c>
      <c r="D6" s="19">
        <f t="shared" si="3"/>
        <v>47</v>
      </c>
      <c r="E6" s="19">
        <f t="shared" si="3"/>
        <v>18</v>
      </c>
      <c r="F6" s="19">
        <f t="shared" si="3"/>
        <v>0</v>
      </c>
      <c r="G6" s="19">
        <f t="shared" si="3"/>
        <v>0</v>
      </c>
      <c r="H6" s="19" t="str">
        <f t="shared" si="3"/>
        <v>東京都　小笠原村</v>
      </c>
      <c r="I6" s="19" t="str">
        <f t="shared" si="3"/>
        <v>法非適用</v>
      </c>
      <c r="J6" s="19" t="str">
        <f t="shared" si="3"/>
        <v>下水道事業</v>
      </c>
      <c r="K6" s="19" t="str">
        <f t="shared" si="3"/>
        <v>特定地域生活排水処理</v>
      </c>
      <c r="L6" s="19" t="str">
        <f t="shared" si="3"/>
        <v>K2</v>
      </c>
      <c r="M6" s="19" t="str">
        <f t="shared" si="3"/>
        <v>非設置</v>
      </c>
      <c r="N6" s="20" t="str">
        <f t="shared" si="3"/>
        <v>-</v>
      </c>
      <c r="O6" s="20" t="str">
        <f t="shared" si="3"/>
        <v>該当数値なし</v>
      </c>
      <c r="P6" s="20">
        <f t="shared" si="3"/>
        <v>9.34</v>
      </c>
      <c r="Q6" s="20">
        <f t="shared" si="3"/>
        <v>100</v>
      </c>
      <c r="R6" s="20">
        <f t="shared" si="3"/>
        <v>3025</v>
      </c>
      <c r="S6" s="20">
        <f t="shared" si="3"/>
        <v>2581</v>
      </c>
      <c r="T6" s="20">
        <f t="shared" si="3"/>
        <v>113.04</v>
      </c>
      <c r="U6" s="20">
        <f t="shared" si="3"/>
        <v>22.83</v>
      </c>
      <c r="V6" s="20">
        <f t="shared" si="3"/>
        <v>241</v>
      </c>
      <c r="W6" s="20">
        <f t="shared" si="3"/>
        <v>43.5</v>
      </c>
      <c r="X6" s="20">
        <f t="shared" si="3"/>
        <v>5.54</v>
      </c>
      <c r="Y6" s="21">
        <f>IF(Y7="",NA(),Y7)</f>
        <v>77.34</v>
      </c>
      <c r="Z6" s="21">
        <f t="shared" ref="Z6:AH6" si="4">IF(Z7="",NA(),Z7)</f>
        <v>76.989999999999995</v>
      </c>
      <c r="AA6" s="21">
        <f t="shared" si="4"/>
        <v>61.34</v>
      </c>
      <c r="AB6" s="21">
        <f t="shared" si="4"/>
        <v>76.489999999999995</v>
      </c>
      <c r="AC6" s="21">
        <f t="shared" si="4"/>
        <v>76.349999999999994</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779.27</v>
      </c>
      <c r="BG6" s="21">
        <f t="shared" ref="BG6:BO6" si="7">IF(BG7="",NA(),BG7)</f>
        <v>692.92</v>
      </c>
      <c r="BH6" s="21">
        <f t="shared" si="7"/>
        <v>726.28</v>
      </c>
      <c r="BI6" s="20">
        <f t="shared" si="7"/>
        <v>0</v>
      </c>
      <c r="BJ6" s="20">
        <f t="shared" si="7"/>
        <v>0</v>
      </c>
      <c r="BK6" s="21">
        <f t="shared" si="7"/>
        <v>386.46</v>
      </c>
      <c r="BL6" s="21">
        <f t="shared" si="7"/>
        <v>421.25</v>
      </c>
      <c r="BM6" s="21">
        <f t="shared" si="7"/>
        <v>294.27</v>
      </c>
      <c r="BN6" s="21">
        <f t="shared" si="7"/>
        <v>294.08999999999997</v>
      </c>
      <c r="BO6" s="21">
        <f t="shared" si="7"/>
        <v>294.08999999999997</v>
      </c>
      <c r="BP6" s="20" t="str">
        <f>IF(BP7="","",IF(BP7="-","【-】","【"&amp;SUBSTITUTE(TEXT(BP7,"#,##0.00"),"-","△")&amp;"】"))</f>
        <v>【307.39】</v>
      </c>
      <c r="BQ6" s="21">
        <f>IF(BQ7="",NA(),BQ7)</f>
        <v>51.84</v>
      </c>
      <c r="BR6" s="21">
        <f t="shared" ref="BR6:BZ6" si="8">IF(BR7="",NA(),BR7)</f>
        <v>51.13</v>
      </c>
      <c r="BS6" s="21">
        <f t="shared" si="8"/>
        <v>46.21</v>
      </c>
      <c r="BT6" s="21">
        <f t="shared" si="8"/>
        <v>43.37</v>
      </c>
      <c r="BU6" s="21">
        <f t="shared" si="8"/>
        <v>44.9</v>
      </c>
      <c r="BV6" s="21">
        <f t="shared" si="8"/>
        <v>55.85</v>
      </c>
      <c r="BW6" s="21">
        <f t="shared" si="8"/>
        <v>53.23</v>
      </c>
      <c r="BX6" s="21">
        <f t="shared" si="8"/>
        <v>60.59</v>
      </c>
      <c r="BY6" s="21">
        <f t="shared" si="8"/>
        <v>60</v>
      </c>
      <c r="BZ6" s="21">
        <f t="shared" si="8"/>
        <v>59.01</v>
      </c>
      <c r="CA6" s="20" t="str">
        <f>IF(CA7="","",IF(CA7="-","【-】","【"&amp;SUBSTITUTE(TEXT(CA7,"#,##0.00"),"-","△")&amp;"】"))</f>
        <v>【57.03】</v>
      </c>
      <c r="CB6" s="21">
        <f>IF(CB7="",NA(),CB7)</f>
        <v>375.55</v>
      </c>
      <c r="CC6" s="21">
        <f t="shared" ref="CC6:CK6" si="9">IF(CC7="",NA(),CC7)</f>
        <v>400.72</v>
      </c>
      <c r="CD6" s="21">
        <f t="shared" si="9"/>
        <v>394.24</v>
      </c>
      <c r="CE6" s="21">
        <f t="shared" si="9"/>
        <v>423.28</v>
      </c>
      <c r="CF6" s="21">
        <f t="shared" si="9"/>
        <v>415.35</v>
      </c>
      <c r="CG6" s="21">
        <f t="shared" si="9"/>
        <v>287.91000000000003</v>
      </c>
      <c r="CH6" s="21">
        <f t="shared" si="9"/>
        <v>283.3</v>
      </c>
      <c r="CI6" s="21">
        <f t="shared" si="9"/>
        <v>280.23</v>
      </c>
      <c r="CJ6" s="21">
        <f t="shared" si="9"/>
        <v>282.70999999999998</v>
      </c>
      <c r="CK6" s="21">
        <f t="shared" si="9"/>
        <v>291.82</v>
      </c>
      <c r="CL6" s="20" t="str">
        <f>IF(CL7="","",IF(CL7="-","【-】","【"&amp;SUBSTITUTE(TEXT(CL7,"#,##0.00"),"-","△")&amp;"】"))</f>
        <v>【294.83】</v>
      </c>
      <c r="CM6" s="21">
        <f>IF(CM7="",NA(),CM7)</f>
        <v>38.46</v>
      </c>
      <c r="CN6" s="21">
        <f t="shared" ref="CN6:CV6" si="10">IF(CN7="",NA(),CN7)</f>
        <v>37.5</v>
      </c>
      <c r="CO6" s="21">
        <f t="shared" si="10"/>
        <v>39.29</v>
      </c>
      <c r="CP6" s="21">
        <f t="shared" si="10"/>
        <v>39.880000000000003</v>
      </c>
      <c r="CQ6" s="21">
        <f t="shared" si="10"/>
        <v>42.53</v>
      </c>
      <c r="CR6" s="21">
        <f t="shared" si="10"/>
        <v>54.93</v>
      </c>
      <c r="CS6" s="21">
        <f t="shared" si="10"/>
        <v>55.96</v>
      </c>
      <c r="CT6" s="21">
        <f t="shared" si="10"/>
        <v>58.19</v>
      </c>
      <c r="CU6" s="21">
        <f t="shared" si="10"/>
        <v>56.52</v>
      </c>
      <c r="CV6" s="21">
        <f t="shared" si="10"/>
        <v>88.45</v>
      </c>
      <c r="CW6" s="20" t="str">
        <f>IF(CW7="","",IF(CW7="-","【-】","【"&amp;SUBSTITUTE(TEXT(CW7,"#,##0.00"),"-","△")&amp;"】"))</f>
        <v>【84.27】</v>
      </c>
      <c r="CX6" s="21">
        <f>IF(CX7="",NA(),CX7)</f>
        <v>100</v>
      </c>
      <c r="CY6" s="21">
        <f t="shared" ref="CY6:DG6" si="11">IF(CY7="",NA(),CY7)</f>
        <v>100</v>
      </c>
      <c r="CZ6" s="21">
        <f t="shared" si="11"/>
        <v>100</v>
      </c>
      <c r="DA6" s="21">
        <f t="shared" si="11"/>
        <v>100</v>
      </c>
      <c r="DB6" s="21">
        <f t="shared" si="11"/>
        <v>100</v>
      </c>
      <c r="DC6" s="21">
        <f t="shared" si="11"/>
        <v>65.569999999999993</v>
      </c>
      <c r="DD6" s="21">
        <f t="shared" si="11"/>
        <v>60.12</v>
      </c>
      <c r="DE6" s="21">
        <f t="shared" si="11"/>
        <v>87.8</v>
      </c>
      <c r="DF6" s="21">
        <f t="shared" si="11"/>
        <v>88.43</v>
      </c>
      <c r="DG6" s="21">
        <f t="shared" si="11"/>
        <v>90.34</v>
      </c>
      <c r="DH6" s="20" t="str">
        <f>IF(DH7="","",IF(DH7="-","【-】","【"&amp;SUBSTITUTE(TEXT(DH7,"#,##0.00"),"-","△")&amp;"】"))</f>
        <v>【86.02】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15">
      <c r="A7" s="14"/>
      <c r="B7" s="23">
        <v>2022</v>
      </c>
      <c r="C7" s="23">
        <v>134210</v>
      </c>
      <c r="D7" s="23">
        <v>47</v>
      </c>
      <c r="E7" s="23">
        <v>18</v>
      </c>
      <c r="F7" s="23">
        <v>0</v>
      </c>
      <c r="G7" s="23">
        <v>0</v>
      </c>
      <c r="H7" s="23" t="s">
        <v>98</v>
      </c>
      <c r="I7" s="23" t="s">
        <v>99</v>
      </c>
      <c r="J7" s="23" t="s">
        <v>100</v>
      </c>
      <c r="K7" s="23" t="s">
        <v>101</v>
      </c>
      <c r="L7" s="23" t="s">
        <v>102</v>
      </c>
      <c r="M7" s="23" t="s">
        <v>103</v>
      </c>
      <c r="N7" s="24" t="s">
        <v>104</v>
      </c>
      <c r="O7" s="24" t="s">
        <v>105</v>
      </c>
      <c r="P7" s="24">
        <v>9.34</v>
      </c>
      <c r="Q7" s="24">
        <v>100</v>
      </c>
      <c r="R7" s="24">
        <v>3025</v>
      </c>
      <c r="S7" s="24">
        <v>2581</v>
      </c>
      <c r="T7" s="24">
        <v>113.04</v>
      </c>
      <c r="U7" s="24">
        <v>22.83</v>
      </c>
      <c r="V7" s="24">
        <v>241</v>
      </c>
      <c r="W7" s="24">
        <v>43.5</v>
      </c>
      <c r="X7" s="24">
        <v>5.54</v>
      </c>
      <c r="Y7" s="24">
        <v>77.34</v>
      </c>
      <c r="Z7" s="24">
        <v>76.989999999999995</v>
      </c>
      <c r="AA7" s="24">
        <v>61.34</v>
      </c>
      <c r="AB7" s="24">
        <v>76.489999999999995</v>
      </c>
      <c r="AC7" s="24">
        <v>76.349999999999994</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779.27</v>
      </c>
      <c r="BG7" s="24">
        <v>692.92</v>
      </c>
      <c r="BH7" s="24">
        <v>726.28</v>
      </c>
      <c r="BI7" s="24">
        <v>0</v>
      </c>
      <c r="BJ7" s="24">
        <v>0</v>
      </c>
      <c r="BK7" s="24">
        <v>386.46</v>
      </c>
      <c r="BL7" s="24">
        <v>421.25</v>
      </c>
      <c r="BM7" s="24">
        <v>294.27</v>
      </c>
      <c r="BN7" s="24">
        <v>294.08999999999997</v>
      </c>
      <c r="BO7" s="24">
        <v>294.08999999999997</v>
      </c>
      <c r="BP7" s="24">
        <v>307.39</v>
      </c>
      <c r="BQ7" s="24">
        <v>51.84</v>
      </c>
      <c r="BR7" s="24">
        <v>51.13</v>
      </c>
      <c r="BS7" s="24">
        <v>46.21</v>
      </c>
      <c r="BT7" s="24">
        <v>43.37</v>
      </c>
      <c r="BU7" s="24">
        <v>44.9</v>
      </c>
      <c r="BV7" s="24">
        <v>55.85</v>
      </c>
      <c r="BW7" s="24">
        <v>53.23</v>
      </c>
      <c r="BX7" s="24">
        <v>60.59</v>
      </c>
      <c r="BY7" s="24">
        <v>60</v>
      </c>
      <c r="BZ7" s="24">
        <v>59.01</v>
      </c>
      <c r="CA7" s="24">
        <v>57.03</v>
      </c>
      <c r="CB7" s="24">
        <v>375.55</v>
      </c>
      <c r="CC7" s="24">
        <v>400.72</v>
      </c>
      <c r="CD7" s="24">
        <v>394.24</v>
      </c>
      <c r="CE7" s="24">
        <v>423.28</v>
      </c>
      <c r="CF7" s="24">
        <v>415.35</v>
      </c>
      <c r="CG7" s="24">
        <v>287.91000000000003</v>
      </c>
      <c r="CH7" s="24">
        <v>283.3</v>
      </c>
      <c r="CI7" s="24">
        <v>280.23</v>
      </c>
      <c r="CJ7" s="24">
        <v>282.70999999999998</v>
      </c>
      <c r="CK7" s="24">
        <v>291.82</v>
      </c>
      <c r="CL7" s="24">
        <v>294.83</v>
      </c>
      <c r="CM7" s="24">
        <v>38.46</v>
      </c>
      <c r="CN7" s="24">
        <v>37.5</v>
      </c>
      <c r="CO7" s="24">
        <v>39.29</v>
      </c>
      <c r="CP7" s="24">
        <v>39.880000000000003</v>
      </c>
      <c r="CQ7" s="24">
        <v>42.53</v>
      </c>
      <c r="CR7" s="24">
        <v>54.93</v>
      </c>
      <c r="CS7" s="24">
        <v>55.96</v>
      </c>
      <c r="CT7" s="24">
        <v>58.19</v>
      </c>
      <c r="CU7" s="24">
        <v>56.52</v>
      </c>
      <c r="CV7" s="24">
        <v>88.45</v>
      </c>
      <c r="CW7" s="24">
        <v>84.27</v>
      </c>
      <c r="CX7" s="24">
        <v>100</v>
      </c>
      <c r="CY7" s="24">
        <v>100</v>
      </c>
      <c r="CZ7" s="24">
        <v>100</v>
      </c>
      <c r="DA7" s="24">
        <v>100</v>
      </c>
      <c r="DB7" s="24">
        <v>100</v>
      </c>
      <c r="DC7" s="24">
        <v>65.569999999999993</v>
      </c>
      <c r="DD7" s="24">
        <v>60.12</v>
      </c>
      <c r="DE7" s="24">
        <v>87.8</v>
      </c>
      <c r="DF7" s="24">
        <v>88.43</v>
      </c>
      <c r="DG7" s="24">
        <v>90.34</v>
      </c>
      <c r="DH7" s="24">
        <v>86.02</v>
      </c>
      <c r="DI7" s="24"/>
      <c r="DJ7" s="24"/>
      <c r="DK7" s="24"/>
      <c r="DL7" s="24"/>
      <c r="DM7" s="24"/>
      <c r="DN7" s="24"/>
      <c r="DO7" s="24"/>
      <c r="DP7" s="24"/>
      <c r="DQ7" s="24"/>
      <c r="DR7" s="24"/>
      <c r="DS7" s="24"/>
      <c r="DT7" s="24"/>
      <c r="DU7" s="24"/>
      <c r="DV7" s="24"/>
      <c r="DW7" s="24"/>
      <c r="DX7" s="24"/>
      <c r="DY7" s="24"/>
      <c r="DZ7" s="24"/>
      <c r="EA7" s="24"/>
      <c r="EB7" s="24"/>
      <c r="EC7" s="24"/>
      <c r="ED7" s="24"/>
      <c r="EE7" s="24" t="s">
        <v>104</v>
      </c>
      <c r="EF7" s="24" t="s">
        <v>104</v>
      </c>
      <c r="EG7" s="24" t="s">
        <v>104</v>
      </c>
      <c r="EH7" s="24" t="s">
        <v>104</v>
      </c>
      <c r="EI7" s="24" t="s">
        <v>104</v>
      </c>
      <c r="EJ7" s="24" t="s">
        <v>104</v>
      </c>
      <c r="EK7" s="24" t="s">
        <v>104</v>
      </c>
      <c r="EL7" s="24" t="s">
        <v>104</v>
      </c>
      <c r="EM7" s="24" t="s">
        <v>104</v>
      </c>
      <c r="EN7" s="24" t="s">
        <v>104</v>
      </c>
      <c r="EO7" s="24" t="s">
        <v>104</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on MS acct koba-tan</cp:lastModifiedBy>
  <dcterms:created xsi:type="dcterms:W3CDTF">2023-12-12T03:00:07Z</dcterms:created>
  <dcterms:modified xsi:type="dcterms:W3CDTF">2024-01-31T08:05:59Z</dcterms:modified>
  <cp:category/>
</cp:coreProperties>
</file>