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亀山　孝\Desktop\調査⇒要回答\0129公営企業に係る経営比較分析表（令和元年度決算）の分析等\"/>
    </mc:Choice>
  </mc:AlternateContent>
  <xr:revisionPtr revIDLastSave="0" documentId="13_ncr:1_{30855496-7283-4AE9-8610-D279F8F4C7BD}" xr6:coauthVersionLast="46" xr6:coauthVersionMax="46" xr10:uidLastSave="{00000000-0000-0000-0000-000000000000}"/>
  <workbookProtection workbookAlgorithmName="SHA-512" workbookHashValue="1emxxoVxcNz5BoutSqVSqtl6dUe5TvdSnNkBi5g2X9UtwKAuzNmJsPvhdM2PWMXUzT42VQAvbZ3vn0FUhKgUhw==" workbookSaltValue="HePc/rdK/j28ZR9KNj8xTw==" workbookSpinCount="100000" lockStructure="1"/>
  <bookViews>
    <workbookView xWindow="-110" yWindow="-110" windowWidth="19420" windowHeight="104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I85" i="4"/>
  <c r="H85" i="4"/>
  <c r="E85" i="4"/>
  <c r="BB10" i="4"/>
  <c r="AL10" i="4"/>
  <c r="W10" i="4"/>
  <c r="I10" i="4"/>
  <c r="B10" i="4"/>
  <c r="BB8" i="4"/>
  <c r="AT8" i="4"/>
  <c r="AL8" i="4"/>
  <c r="AD8" i="4"/>
  <c r="W8" i="4"/>
  <c r="P8" i="4"/>
  <c r="I8" i="4"/>
  <c r="B8"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<sst xmlns="http://schemas.openxmlformats.org/spreadsheetml/2006/main" count="233" uniqueCount="118">
  <si>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</si>
  <si>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</si>
  <si>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</si>
  <si>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</si>
  <si>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</si>
  <si>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</si>
  <si>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</si>
  <si>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</si>
  <si>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</si>
  <si>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</si>
  <si>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</si>
  <si>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</si>
  <si>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</si>
  <si>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</si>
  <si>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</si>
  <si>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</si>
  <si>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</si>
  <si>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</si>
  <si>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</si>
  <si>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</si>
  <si>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</si>
  <si>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</si>
  <si>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</si>
  <si>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</si>
  <si>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</si>
  <si>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</si>
  <si>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</si>
  <si>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</si>
  <si>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</si>
  <si>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</si>
  <si>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</si>
  <si>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</si>
  <si>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</si>
  <si>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</si>
  <si>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</si>
  <si>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</si>
  <si>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</si>
  <si>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</si>
  <si>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</si>
  <si>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</si>
  <si>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</si>
  <si>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</si>
  <si>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</si>
  <si>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</si>
  <si>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</si>
  <si>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</si>
  <si>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</si>
  <si>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</si>
  <si>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</si>
  <si>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</si>
  <si>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</si>
  <si>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</si>
  <si>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</si>
  <si>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</si>
  <si>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</si>
  <si>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</si>
  <si>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</si>
  <si>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</si>
  <si>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</si>
  <si>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</si>
  <si>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</si>
  <si>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</si>
  <si>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</si>
  <si>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</si>
  <si>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</si>
  <si>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</si>
  <si>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</si>
  <si>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</si>
  <si>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</si>
  <si>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</si>
  <si>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</si>
  <si>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</si>
  <si>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</si>
  <si>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</si>
  <si>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</si>
  <si>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</si>
  <si>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</si>
  <si>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</si>
  <si>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</si>
  <si>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</si>
  <si>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</si>
  <si>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</si>
  <si>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</si>
  <si>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</si>
  <si>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</si>
  <si>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</si>
  <si>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</si>
  <si>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</si>
  <si>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</si>
  <si>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</si>
  <si>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</si>
  <si>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</si>
  <si>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</si>
  <si>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</si>
  <si>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</si>
  <si>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小笠原村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</si>
  <si>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</si>
  <si>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</si>
  <si>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</si>
  <si>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</si>
  <si>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</si>
  <si>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</si>
  <si>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</si>
  <si>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</si>
  <si>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</si>
  <si>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</si>
  <si>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</si>
  <si>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</si>
  <si>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</si>
  <si>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</si>
  <si>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</si>
  <si>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</si>
  <si>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</si>
  <si>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</si>
  <si>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</si>
  <si>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r>
      <rPr>
        <sz val="11"/>
        <rFont val="ＭＳ ゴシック"/>
        <family val="3"/>
        <charset val="128"/>
      </rPr>
      <t>　本土から約1,000㎞という隔絶された離島であり、台風・塩害などの厳しい自然条件や、急峻な地形のため土壌や枯葉等の有機物がダムに流入するため原水の水質が悪く水質管理が難しい。また、父島・母島の1村2島という条件により施設整備などが2重に必要となるなど、小笠原村の簡易水道事業については非常に厳しい経営環境となっている。
　</t>
    </r>
    <r>
      <rPr>
        <sz val="11"/>
        <color theme="1"/>
        <rFont val="ＭＳ ゴシック"/>
        <family val="3"/>
        <charset val="128"/>
      </rPr>
      <t>このような経営状況のなか、父島・母島両島の浄水場移転・建替工事の村債借入に係る元利償還金の増加により、①収益的収支比率が悪化している。母島の浄水場整備は令和３年度で完了するが今後も地方債残高については増加していくこととなり、④企業債残高対給水収益比率も悪化していくことが予想される。近年の渇水による影響も収益減の要因の一つとなっている。
　償還金の増加と合わせて、平成23年度、平成28年秋から平成29年5月、平成30年秋から平成31年4月までと近年頻発した渇水による経費の増加により、平成29年度以降⑥給水原価が軒並み上昇・悪化している。⑦施設利用率についても渇水による節水、特に船舶等への大口の提供ができなくなり、また令和元年度に相次いで襲来した台風による船の欠航と来島者の減から使用量が大きく減少したことが低下の大きな理由と考えられる。
　一方、⑧有収率はほぼ横ばいで95％前後の高い数値で推移しており、今後も引き続き管路の適正な維持管理に努めていく。</t>
    </r>
    <rPh sb="167" eb="169">
      <t>ケイエイ</t>
    </rPh>
    <rPh sb="169" eb="171">
      <t>ジョウキョウ</t>
    </rPh>
    <rPh sb="175" eb="176">
      <t>チチ</t>
    </rPh>
    <rPh sb="176" eb="177">
      <t>ジマ</t>
    </rPh>
    <rPh sb="178" eb="179">
      <t>ハハ</t>
    </rPh>
    <rPh sb="179" eb="180">
      <t>シマ</t>
    </rPh>
    <rPh sb="180" eb="182">
      <t>リョウトウ</t>
    </rPh>
    <rPh sb="183" eb="186">
      <t>ジョウスイジョウ</t>
    </rPh>
    <rPh sb="186" eb="188">
      <t>イテン</t>
    </rPh>
    <rPh sb="189" eb="191">
      <t>タテカ</t>
    </rPh>
    <rPh sb="191" eb="193">
      <t>コウジ</t>
    </rPh>
    <rPh sb="194" eb="196">
      <t>ソンサイ</t>
    </rPh>
    <rPh sb="196" eb="198">
      <t>カリイレ</t>
    </rPh>
    <rPh sb="199" eb="200">
      <t>カカ</t>
    </rPh>
    <rPh sb="201" eb="203">
      <t>ガンリ</t>
    </rPh>
    <rPh sb="203" eb="206">
      <t>ショウカンキン</t>
    </rPh>
    <rPh sb="207" eb="209">
      <t>ゾウカ</t>
    </rPh>
    <rPh sb="222" eb="224">
      <t>アッカ</t>
    </rPh>
    <rPh sb="229" eb="231">
      <t>ハハジマ</t>
    </rPh>
    <rPh sb="232" eb="237">
      <t>ジョウスイジョウセイビ</t>
    </rPh>
    <rPh sb="238" eb="240">
      <t>レイワ</t>
    </rPh>
    <rPh sb="241" eb="243">
      <t>ネンド</t>
    </rPh>
    <rPh sb="244" eb="246">
      <t>カンリョウ</t>
    </rPh>
    <rPh sb="249" eb="251">
      <t>コンゴ</t>
    </rPh>
    <rPh sb="252" eb="254">
      <t>チホウ</t>
    </rPh>
    <rPh sb="254" eb="255">
      <t>サイ</t>
    </rPh>
    <rPh sb="255" eb="257">
      <t>ザンダカ</t>
    </rPh>
    <rPh sb="262" eb="264">
      <t>ゾウカ</t>
    </rPh>
    <rPh sb="275" eb="277">
      <t>キギョウ</t>
    </rPh>
    <rPh sb="277" eb="278">
      <t>サイ</t>
    </rPh>
    <rPh sb="278" eb="280">
      <t>ザンダカ</t>
    </rPh>
    <rPh sb="280" eb="281">
      <t>タイ</t>
    </rPh>
    <rPh sb="281" eb="283">
      <t>キュウスイ</t>
    </rPh>
    <rPh sb="283" eb="285">
      <t>シュウエキ</t>
    </rPh>
    <rPh sb="285" eb="287">
      <t>ヒリツ</t>
    </rPh>
    <rPh sb="288" eb="290">
      <t>アッカ</t>
    </rPh>
    <rPh sb="297" eb="299">
      <t>ヨソウ</t>
    </rPh>
    <rPh sb="303" eb="305">
      <t>キンネン</t>
    </rPh>
    <rPh sb="306" eb="308">
      <t>カッスイ</t>
    </rPh>
    <rPh sb="311" eb="313">
      <t>エイキョウ</t>
    </rPh>
    <rPh sb="318" eb="320">
      <t>ヨウイン</t>
    </rPh>
    <rPh sb="321" eb="322">
      <t>ヒト</t>
    </rPh>
    <rPh sb="332" eb="335">
      <t>ショウカンキン</t>
    </rPh>
    <rPh sb="336" eb="338">
      <t>ゾウカ</t>
    </rPh>
    <rPh sb="339" eb="340">
      <t>ア</t>
    </rPh>
    <rPh sb="344" eb="346">
      <t>ヘイセイ</t>
    </rPh>
    <rPh sb="348" eb="349">
      <t>ネン</t>
    </rPh>
    <rPh sb="349" eb="350">
      <t>ド</t>
    </rPh>
    <rPh sb="351" eb="353">
      <t>ヘイセイ</t>
    </rPh>
    <rPh sb="355" eb="356">
      <t>ネン</t>
    </rPh>
    <rPh sb="356" eb="357">
      <t>アキ</t>
    </rPh>
    <rPh sb="359" eb="361">
      <t>ヘイセイ</t>
    </rPh>
    <rPh sb="363" eb="364">
      <t>ネン</t>
    </rPh>
    <rPh sb="365" eb="366">
      <t>ガツ</t>
    </rPh>
    <rPh sb="367" eb="369">
      <t>ヘイセイ</t>
    </rPh>
    <rPh sb="371" eb="372">
      <t>ネン</t>
    </rPh>
    <rPh sb="372" eb="373">
      <t>アキ</t>
    </rPh>
    <rPh sb="375" eb="377">
      <t>ヘイセイ</t>
    </rPh>
    <rPh sb="379" eb="380">
      <t>ネン</t>
    </rPh>
    <rPh sb="381" eb="382">
      <t>ガツ</t>
    </rPh>
    <rPh sb="385" eb="387">
      <t>キンネン</t>
    </rPh>
    <rPh sb="387" eb="389">
      <t>ヒンパツ</t>
    </rPh>
    <rPh sb="391" eb="393">
      <t>カッスイ</t>
    </rPh>
    <rPh sb="396" eb="398">
      <t>ケイヒ</t>
    </rPh>
    <rPh sb="399" eb="401">
      <t>ゾウカ</t>
    </rPh>
    <rPh sb="405" eb="407">
      <t>ヘイセイ</t>
    </rPh>
    <rPh sb="409" eb="411">
      <t>ネンド</t>
    </rPh>
    <rPh sb="411" eb="413">
      <t>イコウ</t>
    </rPh>
    <rPh sb="414" eb="416">
      <t>キュウスイ</t>
    </rPh>
    <rPh sb="416" eb="418">
      <t>ゲンカ</t>
    </rPh>
    <rPh sb="419" eb="421">
      <t>ノキナ</t>
    </rPh>
    <rPh sb="422" eb="424">
      <t>ジョウショウ</t>
    </rPh>
    <rPh sb="425" eb="427">
      <t>アッカ</t>
    </rPh>
    <rPh sb="433" eb="435">
      <t>シセツ</t>
    </rPh>
    <rPh sb="435" eb="438">
      <t>リヨウリツ</t>
    </rPh>
    <rPh sb="443" eb="445">
      <t>カッスイ</t>
    </rPh>
    <rPh sb="448" eb="450">
      <t>セッスイ</t>
    </rPh>
    <rPh sb="451" eb="452">
      <t>トク</t>
    </rPh>
    <rPh sb="453" eb="456">
      <t>センパクトウ</t>
    </rPh>
    <rPh sb="458" eb="460">
      <t>オオクチ</t>
    </rPh>
    <rPh sb="461" eb="463">
      <t>テイキョウ</t>
    </rPh>
    <rPh sb="473" eb="475">
      <t>レイワ</t>
    </rPh>
    <rPh sb="475" eb="478">
      <t>ガンネンド</t>
    </rPh>
    <rPh sb="479" eb="481">
      <t>アイツ</t>
    </rPh>
    <rPh sb="483" eb="485">
      <t>シュウライ</t>
    </rPh>
    <rPh sb="487" eb="489">
      <t>タイフウ</t>
    </rPh>
    <rPh sb="492" eb="493">
      <t>フネ</t>
    </rPh>
    <rPh sb="494" eb="496">
      <t>ケッコウ</t>
    </rPh>
    <rPh sb="501" eb="502">
      <t>ゲン</t>
    </rPh>
    <rPh sb="504" eb="506">
      <t>シヨウ</t>
    </rPh>
    <rPh sb="506" eb="507">
      <t>リョウ</t>
    </rPh>
    <rPh sb="508" eb="509">
      <t>オオ</t>
    </rPh>
    <rPh sb="511" eb="513">
      <t>ゲンショウ</t>
    </rPh>
    <rPh sb="518" eb="520">
      <t>テイカ</t>
    </rPh>
    <rPh sb="521" eb="522">
      <t>オオ</t>
    </rPh>
    <rPh sb="524" eb="526">
      <t>リユウ</t>
    </rPh>
    <rPh sb="527" eb="528">
      <t>カンガ</t>
    </rPh>
    <rPh sb="545" eb="546">
      <t>ヨコ</t>
    </rPh>
    <rPh sb="552" eb="554">
      <t>ゼンゴ</t>
    </rPh>
    <rPh sb="555" eb="556">
      <t>タカ</t>
    </rPh>
    <rPh sb="557" eb="559">
      <t>スウチ</t>
    </rPh>
    <rPh sb="560" eb="562">
      <t>スイイ</t>
    </rPh>
    <rPh sb="567" eb="569">
      <t>コンゴ</t>
    </rPh>
    <rPh sb="570" eb="571">
      <t>ヒ</t>
    </rPh>
    <rPh sb="572" eb="573">
      <t>ツヅ</t>
    </rPh>
    <rPh sb="577" eb="579">
      <t>テキセイ</t>
    </rPh>
    <rPh sb="585" eb="586">
      <t>ツト</t>
    </rPh>
    <phoneticPr fontId="4"/>
  </si>
  <si>
    <t>　昭和43年6月の小笠原諸島返還による急激な人口増加に対し、良質な水を安定的に供給することを目的とし整備した浄水場、水源施設等の各施設については、建設から40年以上が経過し老朽化が著しいため、父島浄水場については津波浸水想定区域の指定による高台への移転工事を実施し、平成27年4月に新浄水場の供用を開始した。母島浄水場についても平成26年度から令和3年度の8か年をかけて、現在の浄水場用地を利用し、順次設備の更新・建替工事を実施している。
　③管路更新については令和元年度は更新を行った。今後も計画的に実施していく。</t>
    <rPh sb="172" eb="173">
      <t>レイ</t>
    </rPh>
    <rPh sb="173" eb="174">
      <t>ワ</t>
    </rPh>
    <rPh sb="231" eb="233">
      <t>レイワ</t>
    </rPh>
    <rPh sb="233" eb="234">
      <t>ガン</t>
    </rPh>
    <rPh sb="240" eb="241">
      <t>オコナ</t>
    </rPh>
    <phoneticPr fontId="4"/>
  </si>
  <si>
    <t>　ここ数年で頻発した渇水による対策費の増加、使用料の減少が、各指標の悪化の大きな要因となっている。
　また母島浄水場の建替工事や、返還当初に建設したダムの老朽化に伴う改良工事も予定されているため、地方債残高の増加は避けられない。
　そのような状況に対し、平成29年10月に「小笠原村簡易水道事業経営戦略」を策定し、効率的な運営を進めている。また平成30年4月から基本料金を廃止し、節水努力が反映される約11％アップの料金改定を実施することにより、一般会計からの繰入金削減を図るなど、引き続き経営改善に努めていく。
　また、令和6年度から公営企業会計での運用を開始するため、移行への準備を進めていく。</t>
    <rPh sb="3" eb="5">
      <t>スウネン</t>
    </rPh>
    <rPh sb="6" eb="8">
      <t>ヒンパツ</t>
    </rPh>
    <rPh sb="10" eb="12">
      <t>カッスイ</t>
    </rPh>
    <rPh sb="15" eb="17">
      <t>タイサク</t>
    </rPh>
    <rPh sb="17" eb="18">
      <t>ヒ</t>
    </rPh>
    <rPh sb="19" eb="21">
      <t>ゾウカ</t>
    </rPh>
    <rPh sb="22" eb="25">
      <t>シヨウリョウ</t>
    </rPh>
    <rPh sb="26" eb="28">
      <t>ゲンショウ</t>
    </rPh>
    <rPh sb="37" eb="38">
      <t>オオ</t>
    </rPh>
    <rPh sb="40" eb="42">
      <t>ヨウイン</t>
    </rPh>
    <rPh sb="88" eb="90">
      <t>ヨテイ</t>
    </rPh>
    <rPh sb="121" eb="123">
      <t>ジョウキョウ</t>
    </rPh>
    <rPh sb="124" eb="125">
      <t>タイ</t>
    </rPh>
    <rPh sb="161" eb="163">
      <t>ウンエイ</t>
    </rPh>
    <rPh sb="178" eb="179">
      <t>ガツ</t>
    </rPh>
    <rPh sb="181" eb="183">
      <t>キホン</t>
    </rPh>
    <rPh sb="183" eb="185">
      <t>リョウキン</t>
    </rPh>
    <rPh sb="186" eb="188">
      <t>ハイシ</t>
    </rPh>
    <rPh sb="190" eb="192">
      <t>セッスイ</t>
    </rPh>
    <rPh sb="192" eb="194">
      <t>ドリョク</t>
    </rPh>
    <rPh sb="195" eb="197">
      <t>ハンエイ</t>
    </rPh>
    <rPh sb="200" eb="201">
      <t>ヤク</t>
    </rPh>
    <rPh sb="208" eb="210">
      <t>リョウキン</t>
    </rPh>
    <rPh sb="210" eb="212">
      <t>カイテイ</t>
    </rPh>
    <rPh sb="213" eb="215">
      <t>ジッシ</t>
    </rPh>
    <rPh sb="236" eb="237">
      <t>ハカ</t>
    </rPh>
    <rPh sb="241" eb="242">
      <t>ヒ</t>
    </rPh>
    <rPh sb="243" eb="244">
      <t>ツヅ</t>
    </rPh>
    <rPh sb="245" eb="247">
      <t>ケイエイ</t>
    </rPh>
    <rPh sb="247" eb="249">
      <t>カイゼン</t>
    </rPh>
    <rPh sb="250" eb="25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</si>
</sst>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6" borderId="3" xfId="0" applyFont="1" applyFill="1" applyBorder="1" applyAlignment="1">
      <alignment horizontal="left" vertical="center"/>
    </xf>
    <xf numFmtId="0" fontId="12" fillId="6" borderId="4" xfId="0" applyFont="1" applyFill="1" applyBorder="1" applyAlignment="1">
      <alignment horizontal="left" vertical="center"/>
    </xf>
    <xf numFmtId="0" fontId="12" fillId="6" borderId="5" xfId="0" applyFont="1" applyFill="1" applyBorder="1" applyAlignment="1">
      <alignment horizontal="left" vertical="center"/>
    </xf>
    <xf numFmtId="0" fontId="12" fillId="6" borderId="6" xfId="0" applyFont="1" applyFill="1" applyBorder="1" applyAlignment="1">
      <alignment horizontal="left" vertical="center"/>
    </xf>
    <xf numFmtId="0" fontId="12" fillId="6" borderId="0" xfId="0" applyFont="1" applyFill="1" applyBorder="1" applyAlignment="1">
      <alignment horizontal="left" vertical="center"/>
    </xf>
    <xf numFmtId="0" fontId="12" fillId="6" borderId="7" xfId="0" applyFont="1" applyFill="1" applyBorder="1" applyAlignment="1">
      <alignment horizontal="left" vertical="center"/>
    </xf>
    <xf numFmtId="0" fontId="5" fillId="6" borderId="6" xfId="0" applyFont="1" applyFill="1" applyBorder="1" applyAlignment="1" applyProtection="1">
      <alignment horizontal="left" vertical="top" wrapText="1"/>
      <protection locked="0"/>
    </xf>
    <xf numFmtId="0" fontId="5" fillId="6" borderId="0" xfId="0" applyFont="1" applyFill="1" applyBorder="1" applyAlignment="1" applyProtection="1">
      <alignment horizontal="left" vertical="top" wrapText="1"/>
      <protection locked="0"/>
    </xf>
    <xf numFmtId="0" fontId="5" fillId="6" borderId="7" xfId="0" applyFont="1" applyFill="1" applyBorder="1" applyAlignment="1" applyProtection="1">
      <alignment horizontal="left" vertical="top" wrapText="1"/>
      <protection locked="0"/>
    </xf>
    <xf numFmtId="0" fontId="5" fillId="6" borderId="8"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9" xfId="0" applyFont="1" applyFill="1" applyBorder="1" applyAlignment="1" applyProtection="1">
      <alignment horizontal="left" vertical="top" wrapText="1"/>
      <protection locked="0"/>
    </xf>
    <xf numFmtId="0" fontId="8" fillId="6" borderId="0" xfId="0" applyFont="1" applyFill="1" applyBorder="1" applyAlignment="1">
      <alignment horizontal="left"/>
    </xf>
    <xf numFmtId="0" fontId="8" fillId="6" borderId="1" xfId="0" applyFont="1" applyFill="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1.55</c:v>
                </c:pt>
                <c:pt idx="1">
                  <c:v>0</c:v>
                </c:pt>
                <c:pt idx="2">
                  <c:v>0</c:v>
                </c:pt>
                <c:pt idx="3">
                  <c:v>0</c:v>
                </c:pt>
                <c:pt idx="4" formatCode="#,##0.00;&quot;△&quot;#,##0.00;&quot;-&quot;">
                  <c:v>0.21</c:v>
                </c:pt>
              </c:numCache>
            </c:numRef>
          </c:val>
          <c:extLst>
            <c:ext xmlns:c16="http://schemas.microsoft.com/office/drawing/2014/chart" uri="{C3380CC4-5D6E-409C-BE32-E72D297353CC}">
              <c16:uniqueId val="{00000000-3CFC-43AC-9FE5-2C7C6CD4DBD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3CFC-43AC-9FE5-2C7C6CD4DBD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58.58</c:v>
                </c:pt>
                <c:pt idx="1">
                  <c:v>58.22</c:v>
                </c:pt>
                <c:pt idx="2">
                  <c:v>56.14</c:v>
                </c:pt>
                <c:pt idx="3">
                  <c:v>56.81</c:v>
                </c:pt>
                <c:pt idx="4">
                  <c:v>53.89</c:v>
                </c:pt>
              </c:numCache>
            </c:numRef>
          </c:val>
          <c:extLst>
            <c:ext xmlns:c16="http://schemas.microsoft.com/office/drawing/2014/chart" uri="{C3380CC4-5D6E-409C-BE32-E72D297353CC}">
              <c16:uniqueId val="{00000000-4189-45D0-8D19-EC44A340E28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4189-45D0-8D19-EC44A340E28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97.4</c:v>
                </c:pt>
                <c:pt idx="1">
                  <c:v>98.67</c:v>
                </c:pt>
                <c:pt idx="2">
                  <c:v>94.73</c:v>
                </c:pt>
                <c:pt idx="3">
                  <c:v>95.03</c:v>
                </c:pt>
                <c:pt idx="4">
                  <c:v>97.98</c:v>
                </c:pt>
              </c:numCache>
            </c:numRef>
          </c:val>
          <c:extLst>
            <c:ext xmlns:c16="http://schemas.microsoft.com/office/drawing/2014/chart" uri="{C3380CC4-5D6E-409C-BE32-E72D297353CC}">
              <c16:uniqueId val="{00000000-28D2-4EA7-ABE1-1A791CF5489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28D2-4EA7-ABE1-1A791CF5489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86.84</c:v>
                </c:pt>
                <c:pt idx="1">
                  <c:v>90.26</c:v>
                </c:pt>
                <c:pt idx="2">
                  <c:v>75.19</c:v>
                </c:pt>
                <c:pt idx="3">
                  <c:v>74.650000000000006</c:v>
                </c:pt>
                <c:pt idx="4">
                  <c:v>68.28</c:v>
                </c:pt>
              </c:numCache>
            </c:numRef>
          </c:val>
          <c:extLst>
            <c:ext xmlns:c16="http://schemas.microsoft.com/office/drawing/2014/chart" uri="{C3380CC4-5D6E-409C-BE32-E72D297353CC}">
              <c16:uniqueId val="{00000000-3C6E-4786-ADC5-30131E2DA69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3C6E-4786-ADC5-30131E2DA69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EE-4131-A0D2-6A14D95A1DF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EE-4131-A0D2-6A14D95A1DF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BD-4C8F-8552-39CE3870AD4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BD-4C8F-8552-39CE3870AD4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2B-44A0-9C1A-90B226D4B94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2B-44A0-9C1A-90B226D4B94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D3-4BDC-82B0-19F4764C05F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D3-4BDC-82B0-19F4764C05F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1229.69</c:v>
                </c:pt>
                <c:pt idx="1">
                  <c:v>1264.01</c:v>
                </c:pt>
                <c:pt idx="2">
                  <c:v>1472.08</c:v>
                </c:pt>
                <c:pt idx="3">
                  <c:v>1373.19</c:v>
                </c:pt>
                <c:pt idx="4">
                  <c:v>1442.62</c:v>
                </c:pt>
              </c:numCache>
            </c:numRef>
          </c:val>
          <c:extLst>
            <c:ext xmlns:c16="http://schemas.microsoft.com/office/drawing/2014/chart" uri="{C3380CC4-5D6E-409C-BE32-E72D297353CC}">
              <c16:uniqueId val="{00000000-1512-43EF-9646-D72376F3A57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1512-43EF-9646-D72376F3A57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71.569999999999993</c:v>
                </c:pt>
                <c:pt idx="1">
                  <c:v>64.36</c:v>
                </c:pt>
                <c:pt idx="2">
                  <c:v>40.74</c:v>
                </c:pt>
                <c:pt idx="3">
                  <c:v>45.3</c:v>
                </c:pt>
                <c:pt idx="4">
                  <c:v>43.51</c:v>
                </c:pt>
              </c:numCache>
            </c:numRef>
          </c:val>
          <c:extLst>
            <c:ext xmlns:c16="http://schemas.microsoft.com/office/drawing/2014/chart" uri="{C3380CC4-5D6E-409C-BE32-E72D297353CC}">
              <c16:uniqueId val="{00000000-87E1-41D9-ADEE-D32D2555DED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87E1-41D9-ADEE-D32D2555DED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437.31</c:v>
                </c:pt>
                <c:pt idx="1">
                  <c:v>501.71</c:v>
                </c:pt>
                <c:pt idx="2">
                  <c:v>798.52</c:v>
                </c:pt>
                <c:pt idx="3">
                  <c:v>793.18</c:v>
                </c:pt>
                <c:pt idx="4">
                  <c:v>806.03</c:v>
                </c:pt>
              </c:numCache>
            </c:numRef>
          </c:val>
          <c:extLst>
            <c:ext xmlns:c16="http://schemas.microsoft.com/office/drawing/2014/chart" uri="{C3380CC4-5D6E-409C-BE32-E72D297353CC}">
              <c16:uniqueId val="{00000000-28F1-411D-BCD9-CF6FE01142B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28F1-411D-BCD9-CF6FE01142B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61" zoomScaleNormal="100" workbookViewId="0">
      <selection activeCell="BI81" sqref="BI81"/>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
データ!H6</f>
        <v>
東京都　小笠原村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2" t="s">
        <v>
1</v>
      </c>
      <c r="C7" s="72"/>
      <c r="D7" s="72"/>
      <c r="E7" s="72"/>
      <c r="F7" s="72"/>
      <c r="G7" s="72"/>
      <c r="H7" s="72"/>
      <c r="I7" s="72" t="s">
        <v>
2</v>
      </c>
      <c r="J7" s="72"/>
      <c r="K7" s="72"/>
      <c r="L7" s="72"/>
      <c r="M7" s="72"/>
      <c r="N7" s="72"/>
      <c r="O7" s="72"/>
      <c r="P7" s="72" t="s">
        <v>
3</v>
      </c>
      <c r="Q7" s="72"/>
      <c r="R7" s="72"/>
      <c r="S7" s="72"/>
      <c r="T7" s="72"/>
      <c r="U7" s="72"/>
      <c r="V7" s="72"/>
      <c r="W7" s="72" t="s">
        <v>
4</v>
      </c>
      <c r="X7" s="72"/>
      <c r="Y7" s="72"/>
      <c r="Z7" s="72"/>
      <c r="AA7" s="72"/>
      <c r="AB7" s="72"/>
      <c r="AC7" s="72"/>
      <c r="AD7" s="72" t="s">
        <v>
5</v>
      </c>
      <c r="AE7" s="72"/>
      <c r="AF7" s="72"/>
      <c r="AG7" s="72"/>
      <c r="AH7" s="72"/>
      <c r="AI7" s="72"/>
      <c r="AJ7" s="72"/>
      <c r="AK7" s="2"/>
      <c r="AL7" s="72" t="s">
        <v>
6</v>
      </c>
      <c r="AM7" s="72"/>
      <c r="AN7" s="72"/>
      <c r="AO7" s="72"/>
      <c r="AP7" s="72"/>
      <c r="AQ7" s="72"/>
      <c r="AR7" s="72"/>
      <c r="AS7" s="72"/>
      <c r="AT7" s="72" t="s">
        <v>
7</v>
      </c>
      <c r="AU7" s="72"/>
      <c r="AV7" s="72"/>
      <c r="AW7" s="72"/>
      <c r="AX7" s="72"/>
      <c r="AY7" s="72"/>
      <c r="AZ7" s="72"/>
      <c r="BA7" s="72"/>
      <c r="BB7" s="72" t="s">
        <v>
8</v>
      </c>
      <c r="BC7" s="72"/>
      <c r="BD7" s="72"/>
      <c r="BE7" s="72"/>
      <c r="BF7" s="72"/>
      <c r="BG7" s="72"/>
      <c r="BH7" s="72"/>
      <c r="BI7" s="72"/>
      <c r="BJ7" s="3"/>
      <c r="BK7" s="3"/>
      <c r="BL7" s="4" t="s">
        <v>
9</v>
      </c>
      <c r="BM7" s="5"/>
      <c r="BN7" s="5"/>
      <c r="BO7" s="5"/>
      <c r="BP7" s="5"/>
      <c r="BQ7" s="5"/>
      <c r="BR7" s="5"/>
      <c r="BS7" s="5"/>
      <c r="BT7" s="5"/>
      <c r="BU7" s="5"/>
      <c r="BV7" s="5"/>
      <c r="BW7" s="5"/>
      <c r="BX7" s="5"/>
      <c r="BY7" s="6"/>
    </row>
    <row r="8" spans="1:78" ht="18.75" customHeight="1" x14ac:dyDescent="0.2">
      <c r="A8" s="2"/>
      <c r="B8" s="73" t="str">
        <f>
データ!$I$6</f>
        <v>
法非適用</v>
      </c>
      <c r="C8" s="73"/>
      <c r="D8" s="73"/>
      <c r="E8" s="73"/>
      <c r="F8" s="73"/>
      <c r="G8" s="73"/>
      <c r="H8" s="73"/>
      <c r="I8" s="73" t="str">
        <f>
データ!$J$6</f>
        <v>
水道事業</v>
      </c>
      <c r="J8" s="73"/>
      <c r="K8" s="73"/>
      <c r="L8" s="73"/>
      <c r="M8" s="73"/>
      <c r="N8" s="73"/>
      <c r="O8" s="73"/>
      <c r="P8" s="73" t="str">
        <f>
データ!$K$6</f>
        <v>
簡易水道事業</v>
      </c>
      <c r="Q8" s="73"/>
      <c r="R8" s="73"/>
      <c r="S8" s="73"/>
      <c r="T8" s="73"/>
      <c r="U8" s="73"/>
      <c r="V8" s="73"/>
      <c r="W8" s="73" t="str">
        <f>
データ!$L$6</f>
        <v>
D3</v>
      </c>
      <c r="X8" s="73"/>
      <c r="Y8" s="73"/>
      <c r="Z8" s="73"/>
      <c r="AA8" s="73"/>
      <c r="AB8" s="73"/>
      <c r="AC8" s="73"/>
      <c r="AD8" s="73" t="str">
        <f>
データ!$M$6</f>
        <v>
非設置</v>
      </c>
      <c r="AE8" s="73"/>
      <c r="AF8" s="73"/>
      <c r="AG8" s="73"/>
      <c r="AH8" s="73"/>
      <c r="AI8" s="73"/>
      <c r="AJ8" s="73"/>
      <c r="AK8" s="2"/>
      <c r="AL8" s="67">
        <f>
データ!$R$6</f>
        <v>
2629</v>
      </c>
      <c r="AM8" s="67"/>
      <c r="AN8" s="67"/>
      <c r="AO8" s="67"/>
      <c r="AP8" s="67"/>
      <c r="AQ8" s="67"/>
      <c r="AR8" s="67"/>
      <c r="AS8" s="67"/>
      <c r="AT8" s="66">
        <f>
データ!$S$6</f>
        <v>
106.88</v>
      </c>
      <c r="AU8" s="66"/>
      <c r="AV8" s="66"/>
      <c r="AW8" s="66"/>
      <c r="AX8" s="66"/>
      <c r="AY8" s="66"/>
      <c r="AZ8" s="66"/>
      <c r="BA8" s="66"/>
      <c r="BB8" s="66">
        <f>
データ!$T$6</f>
        <v>
24.6</v>
      </c>
      <c r="BC8" s="66"/>
      <c r="BD8" s="66"/>
      <c r="BE8" s="66"/>
      <c r="BF8" s="66"/>
      <c r="BG8" s="66"/>
      <c r="BH8" s="66"/>
      <c r="BI8" s="66"/>
      <c r="BJ8" s="3"/>
      <c r="BK8" s="3"/>
      <c r="BL8" s="70" t="s">
        <v>
10</v>
      </c>
      <c r="BM8" s="71"/>
      <c r="BN8" s="7" t="s">
        <v>
11</v>
      </c>
      <c r="BO8" s="8"/>
      <c r="BP8" s="8"/>
      <c r="BQ8" s="8"/>
      <c r="BR8" s="8"/>
      <c r="BS8" s="8"/>
      <c r="BT8" s="8"/>
      <c r="BU8" s="8"/>
      <c r="BV8" s="8"/>
      <c r="BW8" s="8"/>
      <c r="BX8" s="8"/>
      <c r="BY8" s="9"/>
    </row>
    <row r="9" spans="1:78" ht="18.75" customHeight="1" x14ac:dyDescent="0.2">
      <c r="A9" s="2"/>
      <c r="B9" s="72" t="s">
        <v>
12</v>
      </c>
      <c r="C9" s="72"/>
      <c r="D9" s="72"/>
      <c r="E9" s="72"/>
      <c r="F9" s="72"/>
      <c r="G9" s="72"/>
      <c r="H9" s="72"/>
      <c r="I9" s="72" t="s">
        <v>
13</v>
      </c>
      <c r="J9" s="72"/>
      <c r="K9" s="72"/>
      <c r="L9" s="72"/>
      <c r="M9" s="72"/>
      <c r="N9" s="72"/>
      <c r="O9" s="72"/>
      <c r="P9" s="72" t="s">
        <v>
14</v>
      </c>
      <c r="Q9" s="72"/>
      <c r="R9" s="72"/>
      <c r="S9" s="72"/>
      <c r="T9" s="72"/>
      <c r="U9" s="72"/>
      <c r="V9" s="72"/>
      <c r="W9" s="72" t="s">
        <v>
15</v>
      </c>
      <c r="X9" s="72"/>
      <c r="Y9" s="72"/>
      <c r="Z9" s="72"/>
      <c r="AA9" s="72"/>
      <c r="AB9" s="72"/>
      <c r="AC9" s="72"/>
      <c r="AD9" s="2"/>
      <c r="AE9" s="2"/>
      <c r="AF9" s="2"/>
      <c r="AG9" s="2"/>
      <c r="AH9" s="3"/>
      <c r="AI9" s="2"/>
      <c r="AJ9" s="2"/>
      <c r="AK9" s="2"/>
      <c r="AL9" s="72" t="s">
        <v>
16</v>
      </c>
      <c r="AM9" s="72"/>
      <c r="AN9" s="72"/>
      <c r="AO9" s="72"/>
      <c r="AP9" s="72"/>
      <c r="AQ9" s="72"/>
      <c r="AR9" s="72"/>
      <c r="AS9" s="72"/>
      <c r="AT9" s="72" t="s">
        <v>
17</v>
      </c>
      <c r="AU9" s="72"/>
      <c r="AV9" s="72"/>
      <c r="AW9" s="72"/>
      <c r="AX9" s="72"/>
      <c r="AY9" s="72"/>
      <c r="AZ9" s="72"/>
      <c r="BA9" s="72"/>
      <c r="BB9" s="72" t="s">
        <v>
18</v>
      </c>
      <c r="BC9" s="72"/>
      <c r="BD9" s="72"/>
      <c r="BE9" s="72"/>
      <c r="BF9" s="72"/>
      <c r="BG9" s="72"/>
      <c r="BH9" s="72"/>
      <c r="BI9" s="72"/>
      <c r="BJ9" s="3"/>
      <c r="BK9" s="3"/>
      <c r="BL9" s="64" t="s">
        <v>
19</v>
      </c>
      <c r="BM9" s="65"/>
      <c r="BN9" s="10" t="s">
        <v>
20</v>
      </c>
      <c r="BO9" s="11"/>
      <c r="BP9" s="11"/>
      <c r="BQ9" s="11"/>
      <c r="BR9" s="11"/>
      <c r="BS9" s="11"/>
      <c r="BT9" s="11"/>
      <c r="BU9" s="11"/>
      <c r="BV9" s="11"/>
      <c r="BW9" s="11"/>
      <c r="BX9" s="11"/>
      <c r="BY9" s="12"/>
    </row>
    <row r="10" spans="1:78" ht="18.75" customHeight="1" x14ac:dyDescent="0.2">
      <c r="A10" s="2"/>
      <c r="B10" s="66" t="str">
        <f>
データ!$N$6</f>
        <v>
-</v>
      </c>
      <c r="C10" s="66"/>
      <c r="D10" s="66"/>
      <c r="E10" s="66"/>
      <c r="F10" s="66"/>
      <c r="G10" s="66"/>
      <c r="H10" s="66"/>
      <c r="I10" s="66" t="str">
        <f>
データ!$O$6</f>
        <v>
該当数値なし</v>
      </c>
      <c r="J10" s="66"/>
      <c r="K10" s="66"/>
      <c r="L10" s="66"/>
      <c r="M10" s="66"/>
      <c r="N10" s="66"/>
      <c r="O10" s="66"/>
      <c r="P10" s="66">
        <f>
データ!$P$6</f>
        <v>
99.81</v>
      </c>
      <c r="Q10" s="66"/>
      <c r="R10" s="66"/>
      <c r="S10" s="66"/>
      <c r="T10" s="66"/>
      <c r="U10" s="66"/>
      <c r="V10" s="66"/>
      <c r="W10" s="67">
        <f>
データ!$Q$6</f>
        <v>
4400</v>
      </c>
      <c r="X10" s="67"/>
      <c r="Y10" s="67"/>
      <c r="Z10" s="67"/>
      <c r="AA10" s="67"/>
      <c r="AB10" s="67"/>
      <c r="AC10" s="67"/>
      <c r="AD10" s="2"/>
      <c r="AE10" s="2"/>
      <c r="AF10" s="2"/>
      <c r="AG10" s="2"/>
      <c r="AH10" s="2"/>
      <c r="AI10" s="2"/>
      <c r="AJ10" s="2"/>
      <c r="AK10" s="2"/>
      <c r="AL10" s="67">
        <f>
データ!$U$6</f>
        <v>
2564</v>
      </c>
      <c r="AM10" s="67"/>
      <c r="AN10" s="67"/>
      <c r="AO10" s="67"/>
      <c r="AP10" s="67"/>
      <c r="AQ10" s="67"/>
      <c r="AR10" s="67"/>
      <c r="AS10" s="67"/>
      <c r="AT10" s="66">
        <f>
データ!$V$6</f>
        <v>
2.85</v>
      </c>
      <c r="AU10" s="66"/>
      <c r="AV10" s="66"/>
      <c r="AW10" s="66"/>
      <c r="AX10" s="66"/>
      <c r="AY10" s="66"/>
      <c r="AZ10" s="66"/>
      <c r="BA10" s="66"/>
      <c r="BB10" s="66">
        <f>
データ!$W$6</f>
        <v>
899.65</v>
      </c>
      <c r="BC10" s="66"/>
      <c r="BD10" s="66"/>
      <c r="BE10" s="66"/>
      <c r="BF10" s="66"/>
      <c r="BG10" s="66"/>
      <c r="BH10" s="66"/>
      <c r="BI10" s="66"/>
      <c r="BJ10" s="2"/>
      <c r="BK10" s="2"/>
      <c r="BL10" s="68" t="s">
        <v>
21</v>
      </c>
      <c r="BM10" s="69"/>
      <c r="BN10" s="13" t="s">
        <v>
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
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
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
115</v>
      </c>
      <c r="BM16" s="51"/>
      <c r="BN16" s="51"/>
      <c r="BO16" s="51"/>
      <c r="BP16" s="51"/>
      <c r="BQ16" s="51"/>
      <c r="BR16" s="51"/>
      <c r="BS16" s="51"/>
      <c r="BT16" s="51"/>
      <c r="BU16" s="51"/>
      <c r="BV16" s="51"/>
      <c r="BW16" s="51"/>
      <c r="BX16" s="51"/>
      <c r="BY16" s="51"/>
      <c r="BZ16" s="52"/>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
26</v>
      </c>
      <c r="BM45" s="45"/>
      <c r="BN45" s="45"/>
      <c r="BO45" s="45"/>
      <c r="BP45" s="45"/>
      <c r="BQ45" s="45"/>
      <c r="BR45" s="45"/>
      <c r="BS45" s="45"/>
      <c r="BT45" s="45"/>
      <c r="BU45" s="45"/>
      <c r="BV45" s="45"/>
      <c r="BW45" s="45"/>
      <c r="BX45" s="45"/>
      <c r="BY45" s="45"/>
      <c r="BZ45" s="4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
116</v>
      </c>
      <c r="BM47" s="51"/>
      <c r="BN47" s="51"/>
      <c r="BO47" s="51"/>
      <c r="BP47" s="51"/>
      <c r="BQ47" s="51"/>
      <c r="BR47" s="51"/>
      <c r="BS47" s="51"/>
      <c r="BT47" s="51"/>
      <c r="BU47" s="51"/>
      <c r="BV47" s="51"/>
      <c r="BW47" s="51"/>
      <c r="BX47" s="51"/>
      <c r="BY47" s="51"/>
      <c r="BZ47" s="52"/>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61" t="s">
        <v>
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
28</v>
      </c>
      <c r="BM64" s="45"/>
      <c r="BN64" s="45"/>
      <c r="BO64" s="45"/>
      <c r="BP64" s="45"/>
      <c r="BQ64" s="45"/>
      <c r="BR64" s="45"/>
      <c r="BS64" s="45"/>
      <c r="BT64" s="45"/>
      <c r="BU64" s="45"/>
      <c r="BV64" s="45"/>
      <c r="BW64" s="45"/>
      <c r="BX64" s="45"/>
      <c r="BY64" s="45"/>
      <c r="BZ64" s="4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
117</v>
      </c>
      <c r="BM66" s="51"/>
      <c r="BN66" s="51"/>
      <c r="BO66" s="51"/>
      <c r="BP66" s="51"/>
      <c r="BQ66" s="51"/>
      <c r="BR66" s="51"/>
      <c r="BS66" s="51"/>
      <c r="BT66" s="51"/>
      <c r="BU66" s="51"/>
      <c r="BV66" s="51"/>
      <c r="BW66" s="51"/>
      <c r="BX66" s="51"/>
      <c r="BY66" s="51"/>
      <c r="BZ66" s="52"/>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2">
      <c r="B85" s="27"/>
      <c r="C85" s="27"/>
      <c r="D85" s="27"/>
      <c r="E85" s="27" t="str">
        <f>
データ!AH6</f>
        <v>
【76.03】</v>
      </c>
      <c r="F85" s="27" t="s">
        <v>
41</v>
      </c>
      <c r="G85" s="27" t="s">
        <v>
41</v>
      </c>
      <c r="H85" s="27" t="str">
        <f>
データ!BO6</f>
        <v>
【1,084.05】</v>
      </c>
      <c r="I85" s="27" t="str">
        <f>
データ!BZ6</f>
        <v>
【53.46】</v>
      </c>
      <c r="J85" s="27" t="str">
        <f>
データ!CK6</f>
        <v>
【300.47】</v>
      </c>
      <c r="K85" s="27" t="str">
        <f>
データ!CV6</f>
        <v>
【54.90】</v>
      </c>
      <c r="L85" s="27" t="str">
        <f>
データ!DG6</f>
        <v>
【73.31】</v>
      </c>
      <c r="M85" s="27" t="s">
        <v>
41</v>
      </c>
      <c r="N85" s="27" t="s">
        <v>
41</v>
      </c>
      <c r="O85" s="27" t="str">
        <f>
データ!EN6</f>
        <v>
【0.56】</v>
      </c>
    </row>
  </sheetData>
  <sheetProtection algorithmName="SHA-512" hashValue="mTX3zR9m1gjloloN1G1/8zwWokG++lwSsB6aPMyMB+7YucNNklWzVxtOZL2FSphLdDyMnx8Y+grcjGeLPScxdQ==" saltValue="8RyzfD4sdNYu3h5roA/c6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
42</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2">
      <c r="A2" s="29" t="s">
        <v>
43</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2">
      <c r="A3" s="29" t="s">
        <v>
44</v>
      </c>
      <c r="B3" s="30" t="s">
        <v>
45</v>
      </c>
      <c r="C3" s="30" t="s">
        <v>
46</v>
      </c>
      <c r="D3" s="30" t="s">
        <v>
47</v>
      </c>
      <c r="E3" s="30" t="s">
        <v>
48</v>
      </c>
      <c r="F3" s="30" t="s">
        <v>
49</v>
      </c>
      <c r="G3" s="30" t="s">
        <v>
50</v>
      </c>
      <c r="H3" s="77" t="s">
        <v>
51</v>
      </c>
      <c r="I3" s="78"/>
      <c r="J3" s="78"/>
      <c r="K3" s="78"/>
      <c r="L3" s="78"/>
      <c r="M3" s="78"/>
      <c r="N3" s="78"/>
      <c r="O3" s="78"/>
      <c r="P3" s="78"/>
      <c r="Q3" s="78"/>
      <c r="R3" s="78"/>
      <c r="S3" s="78"/>
      <c r="T3" s="78"/>
      <c r="U3" s="78"/>
      <c r="V3" s="78"/>
      <c r="W3" s="79"/>
      <c r="X3" s="83" t="s">
        <v>
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
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29" t="s">
        <v>
54</v>
      </c>
      <c r="B4" s="31"/>
      <c r="C4" s="31"/>
      <c r="D4" s="31"/>
      <c r="E4" s="31"/>
      <c r="F4" s="31"/>
      <c r="G4" s="31"/>
      <c r="H4" s="80"/>
      <c r="I4" s="81"/>
      <c r="J4" s="81"/>
      <c r="K4" s="81"/>
      <c r="L4" s="81"/>
      <c r="M4" s="81"/>
      <c r="N4" s="81"/>
      <c r="O4" s="81"/>
      <c r="P4" s="81"/>
      <c r="Q4" s="81"/>
      <c r="R4" s="81"/>
      <c r="S4" s="81"/>
      <c r="T4" s="81"/>
      <c r="U4" s="81"/>
      <c r="V4" s="81"/>
      <c r="W4" s="82"/>
      <c r="X4" s="76" t="s">
        <v>
55</v>
      </c>
      <c r="Y4" s="76"/>
      <c r="Z4" s="76"/>
      <c r="AA4" s="76"/>
      <c r="AB4" s="76"/>
      <c r="AC4" s="76"/>
      <c r="AD4" s="76"/>
      <c r="AE4" s="76"/>
      <c r="AF4" s="76"/>
      <c r="AG4" s="76"/>
      <c r="AH4" s="76"/>
      <c r="AI4" s="76" t="s">
        <v>
56</v>
      </c>
      <c r="AJ4" s="76"/>
      <c r="AK4" s="76"/>
      <c r="AL4" s="76"/>
      <c r="AM4" s="76"/>
      <c r="AN4" s="76"/>
      <c r="AO4" s="76"/>
      <c r="AP4" s="76"/>
      <c r="AQ4" s="76"/>
      <c r="AR4" s="76"/>
      <c r="AS4" s="76"/>
      <c r="AT4" s="76" t="s">
        <v>
57</v>
      </c>
      <c r="AU4" s="76"/>
      <c r="AV4" s="76"/>
      <c r="AW4" s="76"/>
      <c r="AX4" s="76"/>
      <c r="AY4" s="76"/>
      <c r="AZ4" s="76"/>
      <c r="BA4" s="76"/>
      <c r="BB4" s="76"/>
      <c r="BC4" s="76"/>
      <c r="BD4" s="76"/>
      <c r="BE4" s="76" t="s">
        <v>
58</v>
      </c>
      <c r="BF4" s="76"/>
      <c r="BG4" s="76"/>
      <c r="BH4" s="76"/>
      <c r="BI4" s="76"/>
      <c r="BJ4" s="76"/>
      <c r="BK4" s="76"/>
      <c r="BL4" s="76"/>
      <c r="BM4" s="76"/>
      <c r="BN4" s="76"/>
      <c r="BO4" s="76"/>
      <c r="BP4" s="76" t="s">
        <v>
59</v>
      </c>
      <c r="BQ4" s="76"/>
      <c r="BR4" s="76"/>
      <c r="BS4" s="76"/>
      <c r="BT4" s="76"/>
      <c r="BU4" s="76"/>
      <c r="BV4" s="76"/>
      <c r="BW4" s="76"/>
      <c r="BX4" s="76"/>
      <c r="BY4" s="76"/>
      <c r="BZ4" s="76"/>
      <c r="CA4" s="76" t="s">
        <v>
60</v>
      </c>
      <c r="CB4" s="76"/>
      <c r="CC4" s="76"/>
      <c r="CD4" s="76"/>
      <c r="CE4" s="76"/>
      <c r="CF4" s="76"/>
      <c r="CG4" s="76"/>
      <c r="CH4" s="76"/>
      <c r="CI4" s="76"/>
      <c r="CJ4" s="76"/>
      <c r="CK4" s="76"/>
      <c r="CL4" s="76" t="s">
        <v>
61</v>
      </c>
      <c r="CM4" s="76"/>
      <c r="CN4" s="76"/>
      <c r="CO4" s="76"/>
      <c r="CP4" s="76"/>
      <c r="CQ4" s="76"/>
      <c r="CR4" s="76"/>
      <c r="CS4" s="76"/>
      <c r="CT4" s="76"/>
      <c r="CU4" s="76"/>
      <c r="CV4" s="76"/>
      <c r="CW4" s="76" t="s">
        <v>
62</v>
      </c>
      <c r="CX4" s="76"/>
      <c r="CY4" s="76"/>
      <c r="CZ4" s="76"/>
      <c r="DA4" s="76"/>
      <c r="DB4" s="76"/>
      <c r="DC4" s="76"/>
      <c r="DD4" s="76"/>
      <c r="DE4" s="76"/>
      <c r="DF4" s="76"/>
      <c r="DG4" s="76"/>
      <c r="DH4" s="76" t="s">
        <v>
63</v>
      </c>
      <c r="DI4" s="76"/>
      <c r="DJ4" s="76"/>
      <c r="DK4" s="76"/>
      <c r="DL4" s="76"/>
      <c r="DM4" s="76"/>
      <c r="DN4" s="76"/>
      <c r="DO4" s="76"/>
      <c r="DP4" s="76"/>
      <c r="DQ4" s="76"/>
      <c r="DR4" s="76"/>
      <c r="DS4" s="76" t="s">
        <v>
64</v>
      </c>
      <c r="DT4" s="76"/>
      <c r="DU4" s="76"/>
      <c r="DV4" s="76"/>
      <c r="DW4" s="76"/>
      <c r="DX4" s="76"/>
      <c r="DY4" s="76"/>
      <c r="DZ4" s="76"/>
      <c r="EA4" s="76"/>
      <c r="EB4" s="76"/>
      <c r="EC4" s="76"/>
      <c r="ED4" s="76" t="s">
        <v>
65</v>
      </c>
      <c r="EE4" s="76"/>
      <c r="EF4" s="76"/>
      <c r="EG4" s="76"/>
      <c r="EH4" s="76"/>
      <c r="EI4" s="76"/>
      <c r="EJ4" s="76"/>
      <c r="EK4" s="76"/>
      <c r="EL4" s="76"/>
      <c r="EM4" s="76"/>
      <c r="EN4" s="76"/>
    </row>
    <row r="5" spans="1:144" x14ac:dyDescent="0.2">
      <c r="A5" s="29" t="s">
        <v>
66</v>
      </c>
      <c r="B5" s="32"/>
      <c r="C5" s="32"/>
      <c r="D5" s="32"/>
      <c r="E5" s="32"/>
      <c r="F5" s="32"/>
      <c r="G5" s="32"/>
      <c r="H5" s="33" t="s">
        <v>
67</v>
      </c>
      <c r="I5" s="33" t="s">
        <v>
68</v>
      </c>
      <c r="J5" s="33" t="s">
        <v>
69</v>
      </c>
      <c r="K5" s="33" t="s">
        <v>
70</v>
      </c>
      <c r="L5" s="33" t="s">
        <v>
71</v>
      </c>
      <c r="M5" s="33" t="s">
        <v>
72</v>
      </c>
      <c r="N5" s="33" t="s">
        <v>
73</v>
      </c>
      <c r="O5" s="33" t="s">
        <v>
74</v>
      </c>
      <c r="P5" s="33" t="s">
        <v>
75</v>
      </c>
      <c r="Q5" s="33" t="s">
        <v>
76</v>
      </c>
      <c r="R5" s="33" t="s">
        <v>
77</v>
      </c>
      <c r="S5" s="33" t="s">
        <v>
78</v>
      </c>
      <c r="T5" s="33" t="s">
        <v>
79</v>
      </c>
      <c r="U5" s="33" t="s">
        <v>
80</v>
      </c>
      <c r="V5" s="33" t="s">
        <v>
81</v>
      </c>
      <c r="W5" s="33" t="s">
        <v>
82</v>
      </c>
      <c r="X5" s="33" t="s">
        <v>
83</v>
      </c>
      <c r="Y5" s="33" t="s">
        <v>
84</v>
      </c>
      <c r="Z5" s="33" t="s">
        <v>
85</v>
      </c>
      <c r="AA5" s="33" t="s">
        <v>
86</v>
      </c>
      <c r="AB5" s="33" t="s">
        <v>
87</v>
      </c>
      <c r="AC5" s="33" t="s">
        <v>
88</v>
      </c>
      <c r="AD5" s="33" t="s">
        <v>
89</v>
      </c>
      <c r="AE5" s="33" t="s">
        <v>
90</v>
      </c>
      <c r="AF5" s="33" t="s">
        <v>
91</v>
      </c>
      <c r="AG5" s="33" t="s">
        <v>
92</v>
      </c>
      <c r="AH5" s="33" t="s">
        <v>
29</v>
      </c>
      <c r="AI5" s="33" t="s">
        <v>
83</v>
      </c>
      <c r="AJ5" s="33" t="s">
        <v>
84</v>
      </c>
      <c r="AK5" s="33" t="s">
        <v>
85</v>
      </c>
      <c r="AL5" s="33" t="s">
        <v>
86</v>
      </c>
      <c r="AM5" s="33" t="s">
        <v>
87</v>
      </c>
      <c r="AN5" s="33" t="s">
        <v>
88</v>
      </c>
      <c r="AO5" s="33" t="s">
        <v>
89</v>
      </c>
      <c r="AP5" s="33" t="s">
        <v>
90</v>
      </c>
      <c r="AQ5" s="33" t="s">
        <v>
91</v>
      </c>
      <c r="AR5" s="33" t="s">
        <v>
92</v>
      </c>
      <c r="AS5" s="33" t="s">
        <v>
93</v>
      </c>
      <c r="AT5" s="33" t="s">
        <v>
83</v>
      </c>
      <c r="AU5" s="33" t="s">
        <v>
84</v>
      </c>
      <c r="AV5" s="33" t="s">
        <v>
85</v>
      </c>
      <c r="AW5" s="33" t="s">
        <v>
86</v>
      </c>
      <c r="AX5" s="33" t="s">
        <v>
87</v>
      </c>
      <c r="AY5" s="33" t="s">
        <v>
88</v>
      </c>
      <c r="AZ5" s="33" t="s">
        <v>
89</v>
      </c>
      <c r="BA5" s="33" t="s">
        <v>
90</v>
      </c>
      <c r="BB5" s="33" t="s">
        <v>
91</v>
      </c>
      <c r="BC5" s="33" t="s">
        <v>
92</v>
      </c>
      <c r="BD5" s="33" t="s">
        <v>
93</v>
      </c>
      <c r="BE5" s="33" t="s">
        <v>
83</v>
      </c>
      <c r="BF5" s="33" t="s">
        <v>
84</v>
      </c>
      <c r="BG5" s="33" t="s">
        <v>
85</v>
      </c>
      <c r="BH5" s="33" t="s">
        <v>
86</v>
      </c>
      <c r="BI5" s="33" t="s">
        <v>
87</v>
      </c>
      <c r="BJ5" s="33" t="s">
        <v>
88</v>
      </c>
      <c r="BK5" s="33" t="s">
        <v>
89</v>
      </c>
      <c r="BL5" s="33" t="s">
        <v>
90</v>
      </c>
      <c r="BM5" s="33" t="s">
        <v>
91</v>
      </c>
      <c r="BN5" s="33" t="s">
        <v>
92</v>
      </c>
      <c r="BO5" s="33" t="s">
        <v>
93</v>
      </c>
      <c r="BP5" s="33" t="s">
        <v>
83</v>
      </c>
      <c r="BQ5" s="33" t="s">
        <v>
84</v>
      </c>
      <c r="BR5" s="33" t="s">
        <v>
85</v>
      </c>
      <c r="BS5" s="33" t="s">
        <v>
86</v>
      </c>
      <c r="BT5" s="33" t="s">
        <v>
87</v>
      </c>
      <c r="BU5" s="33" t="s">
        <v>
88</v>
      </c>
      <c r="BV5" s="33" t="s">
        <v>
89</v>
      </c>
      <c r="BW5" s="33" t="s">
        <v>
90</v>
      </c>
      <c r="BX5" s="33" t="s">
        <v>
91</v>
      </c>
      <c r="BY5" s="33" t="s">
        <v>
92</v>
      </c>
      <c r="BZ5" s="33" t="s">
        <v>
93</v>
      </c>
      <c r="CA5" s="33" t="s">
        <v>
83</v>
      </c>
      <c r="CB5" s="33" t="s">
        <v>
84</v>
      </c>
      <c r="CC5" s="33" t="s">
        <v>
85</v>
      </c>
      <c r="CD5" s="33" t="s">
        <v>
86</v>
      </c>
      <c r="CE5" s="33" t="s">
        <v>
87</v>
      </c>
      <c r="CF5" s="33" t="s">
        <v>
88</v>
      </c>
      <c r="CG5" s="33" t="s">
        <v>
89</v>
      </c>
      <c r="CH5" s="33" t="s">
        <v>
90</v>
      </c>
      <c r="CI5" s="33" t="s">
        <v>
91</v>
      </c>
      <c r="CJ5" s="33" t="s">
        <v>
92</v>
      </c>
      <c r="CK5" s="33" t="s">
        <v>
93</v>
      </c>
      <c r="CL5" s="33" t="s">
        <v>
83</v>
      </c>
      <c r="CM5" s="33" t="s">
        <v>
84</v>
      </c>
      <c r="CN5" s="33" t="s">
        <v>
85</v>
      </c>
      <c r="CO5" s="33" t="s">
        <v>
86</v>
      </c>
      <c r="CP5" s="33" t="s">
        <v>
87</v>
      </c>
      <c r="CQ5" s="33" t="s">
        <v>
88</v>
      </c>
      <c r="CR5" s="33" t="s">
        <v>
89</v>
      </c>
      <c r="CS5" s="33" t="s">
        <v>
90</v>
      </c>
      <c r="CT5" s="33" t="s">
        <v>
91</v>
      </c>
      <c r="CU5" s="33" t="s">
        <v>
92</v>
      </c>
      <c r="CV5" s="33" t="s">
        <v>
93</v>
      </c>
      <c r="CW5" s="33" t="s">
        <v>
83</v>
      </c>
      <c r="CX5" s="33" t="s">
        <v>
84</v>
      </c>
      <c r="CY5" s="33" t="s">
        <v>
85</v>
      </c>
      <c r="CZ5" s="33" t="s">
        <v>
86</v>
      </c>
      <c r="DA5" s="33" t="s">
        <v>
87</v>
      </c>
      <c r="DB5" s="33" t="s">
        <v>
88</v>
      </c>
      <c r="DC5" s="33" t="s">
        <v>
89</v>
      </c>
      <c r="DD5" s="33" t="s">
        <v>
90</v>
      </c>
      <c r="DE5" s="33" t="s">
        <v>
91</v>
      </c>
      <c r="DF5" s="33" t="s">
        <v>
92</v>
      </c>
      <c r="DG5" s="33" t="s">
        <v>
93</v>
      </c>
      <c r="DH5" s="33" t="s">
        <v>
83</v>
      </c>
      <c r="DI5" s="33" t="s">
        <v>
84</v>
      </c>
      <c r="DJ5" s="33" t="s">
        <v>
85</v>
      </c>
      <c r="DK5" s="33" t="s">
        <v>
86</v>
      </c>
      <c r="DL5" s="33" t="s">
        <v>
87</v>
      </c>
      <c r="DM5" s="33" t="s">
        <v>
88</v>
      </c>
      <c r="DN5" s="33" t="s">
        <v>
89</v>
      </c>
      <c r="DO5" s="33" t="s">
        <v>
90</v>
      </c>
      <c r="DP5" s="33" t="s">
        <v>
91</v>
      </c>
      <c r="DQ5" s="33" t="s">
        <v>
92</v>
      </c>
      <c r="DR5" s="33" t="s">
        <v>
93</v>
      </c>
      <c r="DS5" s="33" t="s">
        <v>
83</v>
      </c>
      <c r="DT5" s="33" t="s">
        <v>
84</v>
      </c>
      <c r="DU5" s="33" t="s">
        <v>
85</v>
      </c>
      <c r="DV5" s="33" t="s">
        <v>
86</v>
      </c>
      <c r="DW5" s="33" t="s">
        <v>
87</v>
      </c>
      <c r="DX5" s="33" t="s">
        <v>
88</v>
      </c>
      <c r="DY5" s="33" t="s">
        <v>
89</v>
      </c>
      <c r="DZ5" s="33" t="s">
        <v>
90</v>
      </c>
      <c r="EA5" s="33" t="s">
        <v>
91</v>
      </c>
      <c r="EB5" s="33" t="s">
        <v>
92</v>
      </c>
      <c r="EC5" s="33" t="s">
        <v>
93</v>
      </c>
      <c r="ED5" s="33" t="s">
        <v>
83</v>
      </c>
      <c r="EE5" s="33" t="s">
        <v>
84</v>
      </c>
      <c r="EF5" s="33" t="s">
        <v>
85</v>
      </c>
      <c r="EG5" s="33" t="s">
        <v>
86</v>
      </c>
      <c r="EH5" s="33" t="s">
        <v>
87</v>
      </c>
      <c r="EI5" s="33" t="s">
        <v>
88</v>
      </c>
      <c r="EJ5" s="33" t="s">
        <v>
89</v>
      </c>
      <c r="EK5" s="33" t="s">
        <v>
90</v>
      </c>
      <c r="EL5" s="33" t="s">
        <v>
91</v>
      </c>
      <c r="EM5" s="33" t="s">
        <v>
92</v>
      </c>
      <c r="EN5" s="33" t="s">
        <v>
93</v>
      </c>
    </row>
    <row r="6" spans="1:144" s="37" customFormat="1" x14ac:dyDescent="0.2">
      <c r="A6" s="29" t="s">
        <v>
94</v>
      </c>
      <c r="B6" s="34">
        <f>
B7</f>
        <v>
2019</v>
      </c>
      <c r="C6" s="34">
        <f t="shared" ref="C6:W6" si="3">
C7</f>
        <v>
134210</v>
      </c>
      <c r="D6" s="34">
        <f t="shared" si="3"/>
        <v>
47</v>
      </c>
      <c r="E6" s="34">
        <f t="shared" si="3"/>
        <v>
1</v>
      </c>
      <c r="F6" s="34">
        <f t="shared" si="3"/>
        <v>
0</v>
      </c>
      <c r="G6" s="34">
        <f t="shared" si="3"/>
        <v>
0</v>
      </c>
      <c r="H6" s="34" t="str">
        <f t="shared" si="3"/>
        <v>
東京都　小笠原村</v>
      </c>
      <c r="I6" s="34" t="str">
        <f t="shared" si="3"/>
        <v>
法非適用</v>
      </c>
      <c r="J6" s="34" t="str">
        <f t="shared" si="3"/>
        <v>
水道事業</v>
      </c>
      <c r="K6" s="34" t="str">
        <f t="shared" si="3"/>
        <v>
簡易水道事業</v>
      </c>
      <c r="L6" s="34" t="str">
        <f t="shared" si="3"/>
        <v>
D3</v>
      </c>
      <c r="M6" s="34" t="str">
        <f t="shared" si="3"/>
        <v>
非設置</v>
      </c>
      <c r="N6" s="35" t="str">
        <f t="shared" si="3"/>
        <v>
-</v>
      </c>
      <c r="O6" s="35" t="str">
        <f t="shared" si="3"/>
        <v>
該当数値なし</v>
      </c>
      <c r="P6" s="35">
        <f t="shared" si="3"/>
        <v>
99.81</v>
      </c>
      <c r="Q6" s="35">
        <f t="shared" si="3"/>
        <v>
4400</v>
      </c>
      <c r="R6" s="35">
        <f t="shared" si="3"/>
        <v>
2629</v>
      </c>
      <c r="S6" s="35">
        <f t="shared" si="3"/>
        <v>
106.88</v>
      </c>
      <c r="T6" s="35">
        <f t="shared" si="3"/>
        <v>
24.6</v>
      </c>
      <c r="U6" s="35">
        <f t="shared" si="3"/>
        <v>
2564</v>
      </c>
      <c r="V6" s="35">
        <f t="shared" si="3"/>
        <v>
2.85</v>
      </c>
      <c r="W6" s="35">
        <f t="shared" si="3"/>
        <v>
899.65</v>
      </c>
      <c r="X6" s="36">
        <f>
IF(X7="",NA(),X7)</f>
        <v>
86.84</v>
      </c>
      <c r="Y6" s="36">
        <f t="shared" ref="Y6:AG6" si="4">
IF(Y7="",NA(),Y7)</f>
        <v>
90.26</v>
      </c>
      <c r="Z6" s="36">
        <f t="shared" si="4"/>
        <v>
75.19</v>
      </c>
      <c r="AA6" s="36">
        <f t="shared" si="4"/>
        <v>
74.650000000000006</v>
      </c>
      <c r="AB6" s="36">
        <f t="shared" si="4"/>
        <v>
68.28</v>
      </c>
      <c r="AC6" s="36">
        <f t="shared" si="4"/>
        <v>
76.27</v>
      </c>
      <c r="AD6" s="36">
        <f t="shared" si="4"/>
        <v>
77.56</v>
      </c>
      <c r="AE6" s="36">
        <f t="shared" si="4"/>
        <v>
78.510000000000005</v>
      </c>
      <c r="AF6" s="36">
        <f t="shared" si="4"/>
        <v>
77.91</v>
      </c>
      <c r="AG6" s="36">
        <f t="shared" si="4"/>
        <v>
79.099999999999994</v>
      </c>
      <c r="AH6" s="35" t="str">
        <f>
IF(AH7="","",IF(AH7="-","【-】","【"&amp;SUBSTITUTE(TEXT(AH7,"#,##0.00"),"-","△")&amp;"】"))</f>
        <v>
【76.03】</v>
      </c>
      <c r="AI6" s="35" t="e">
        <f>
IF(AI7="",NA(),AI7)</f>
        <v>
#N/A</v>
      </c>
      <c r="AJ6" s="35" t="e">
        <f t="shared" ref="AJ6:AR6" si="5">
IF(AJ7="",NA(),AJ7)</f>
        <v>
#N/A</v>
      </c>
      <c r="AK6" s="35" t="e">
        <f t="shared" si="5"/>
        <v>
#N/A</v>
      </c>
      <c r="AL6" s="35" t="e">
        <f t="shared" si="5"/>
        <v>
#N/A</v>
      </c>
      <c r="AM6" s="35" t="e">
        <f t="shared" si="5"/>
        <v>
#N/A</v>
      </c>
      <c r="AN6" s="35" t="e">
        <f t="shared" si="5"/>
        <v>
#N/A</v>
      </c>
      <c r="AO6" s="35" t="e">
        <f t="shared" si="5"/>
        <v>
#N/A</v>
      </c>
      <c r="AP6" s="35" t="e">
        <f t="shared" si="5"/>
        <v>
#N/A</v>
      </c>
      <c r="AQ6" s="35" t="e">
        <f t="shared" si="5"/>
        <v>
#N/A</v>
      </c>
      <c r="AR6" s="35" t="e">
        <f t="shared" si="5"/>
        <v>
#N/A</v>
      </c>
      <c r="AS6" s="35" t="str">
        <f>
IF(AS7="","",IF(AS7="-","【-】","【"&amp;SUBSTITUTE(TEXT(AS7,"#,##0.00"),"-","△")&amp;"】"))</f>
        <v/>
      </c>
      <c r="AT6" s="35" t="e">
        <f>
IF(AT7="",NA(),AT7)</f>
        <v>
#N/A</v>
      </c>
      <c r="AU6" s="35" t="e">
        <f t="shared" ref="AU6:BC6" si="6">
IF(AU7="",NA(),AU7)</f>
        <v>
#N/A</v>
      </c>
      <c r="AV6" s="35" t="e">
        <f t="shared" si="6"/>
        <v>
#N/A</v>
      </c>
      <c r="AW6" s="35" t="e">
        <f t="shared" si="6"/>
        <v>
#N/A</v>
      </c>
      <c r="AX6" s="35" t="e">
        <f t="shared" si="6"/>
        <v>
#N/A</v>
      </c>
      <c r="AY6" s="35" t="e">
        <f t="shared" si="6"/>
        <v>
#N/A</v>
      </c>
      <c r="AZ6" s="35" t="e">
        <f t="shared" si="6"/>
        <v>
#N/A</v>
      </c>
      <c r="BA6" s="35" t="e">
        <f t="shared" si="6"/>
        <v>
#N/A</v>
      </c>
      <c r="BB6" s="35" t="e">
        <f t="shared" si="6"/>
        <v>
#N/A</v>
      </c>
      <c r="BC6" s="35" t="e">
        <f t="shared" si="6"/>
        <v>
#N/A</v>
      </c>
      <c r="BD6" s="35" t="str">
        <f>
IF(BD7="","",IF(BD7="-","【-】","【"&amp;SUBSTITUTE(TEXT(BD7,"#,##0.00"),"-","△")&amp;"】"))</f>
        <v/>
      </c>
      <c r="BE6" s="36">
        <f>
IF(BE7="",NA(),BE7)</f>
        <v>
1229.69</v>
      </c>
      <c r="BF6" s="36">
        <f t="shared" ref="BF6:BN6" si="7">
IF(BF7="",NA(),BF7)</f>
        <v>
1264.01</v>
      </c>
      <c r="BG6" s="36">
        <f t="shared" si="7"/>
        <v>
1472.08</v>
      </c>
      <c r="BH6" s="36">
        <f t="shared" si="7"/>
        <v>
1373.19</v>
      </c>
      <c r="BI6" s="36">
        <f t="shared" si="7"/>
        <v>
1442.62</v>
      </c>
      <c r="BJ6" s="36">
        <f t="shared" si="7"/>
        <v>
1134.67</v>
      </c>
      <c r="BK6" s="36">
        <f t="shared" si="7"/>
        <v>
1144.79</v>
      </c>
      <c r="BL6" s="36">
        <f t="shared" si="7"/>
        <v>
1061.58</v>
      </c>
      <c r="BM6" s="36">
        <f t="shared" si="7"/>
        <v>
1007.7</v>
      </c>
      <c r="BN6" s="36">
        <f t="shared" si="7"/>
        <v>
1018.52</v>
      </c>
      <c r="BO6" s="35" t="str">
        <f>
IF(BO7="","",IF(BO7="-","【-】","【"&amp;SUBSTITUTE(TEXT(BO7,"#,##0.00"),"-","△")&amp;"】"))</f>
        <v>
【1,084.05】</v>
      </c>
      <c r="BP6" s="36">
        <f>
IF(BP7="",NA(),BP7)</f>
        <v>
71.569999999999993</v>
      </c>
      <c r="BQ6" s="36">
        <f t="shared" ref="BQ6:BY6" si="8">
IF(BQ7="",NA(),BQ7)</f>
        <v>
64.36</v>
      </c>
      <c r="BR6" s="36">
        <f t="shared" si="8"/>
        <v>
40.74</v>
      </c>
      <c r="BS6" s="36">
        <f t="shared" si="8"/>
        <v>
45.3</v>
      </c>
      <c r="BT6" s="36">
        <f t="shared" si="8"/>
        <v>
43.51</v>
      </c>
      <c r="BU6" s="36">
        <f t="shared" si="8"/>
        <v>
40.6</v>
      </c>
      <c r="BV6" s="36">
        <f t="shared" si="8"/>
        <v>
56.04</v>
      </c>
      <c r="BW6" s="36">
        <f t="shared" si="8"/>
        <v>
58.52</v>
      </c>
      <c r="BX6" s="36">
        <f t="shared" si="8"/>
        <v>
59.22</v>
      </c>
      <c r="BY6" s="36">
        <f t="shared" si="8"/>
        <v>
58.79</v>
      </c>
      <c r="BZ6" s="35" t="str">
        <f>
IF(BZ7="","",IF(BZ7="-","【-】","【"&amp;SUBSTITUTE(TEXT(BZ7,"#,##0.00"),"-","△")&amp;"】"))</f>
        <v>
【53.46】</v>
      </c>
      <c r="CA6" s="36">
        <f>
IF(CA7="",NA(),CA7)</f>
        <v>
437.31</v>
      </c>
      <c r="CB6" s="36">
        <f t="shared" ref="CB6:CJ6" si="9">
IF(CB7="",NA(),CB7)</f>
        <v>
501.71</v>
      </c>
      <c r="CC6" s="36">
        <f t="shared" si="9"/>
        <v>
798.52</v>
      </c>
      <c r="CD6" s="36">
        <f t="shared" si="9"/>
        <v>
793.18</v>
      </c>
      <c r="CE6" s="36">
        <f t="shared" si="9"/>
        <v>
806.03</v>
      </c>
      <c r="CF6" s="36">
        <f t="shared" si="9"/>
        <v>
440.03</v>
      </c>
      <c r="CG6" s="36">
        <f t="shared" si="9"/>
        <v>
304.35000000000002</v>
      </c>
      <c r="CH6" s="36">
        <f t="shared" si="9"/>
        <v>
296.3</v>
      </c>
      <c r="CI6" s="36">
        <f t="shared" si="9"/>
        <v>
292.89999999999998</v>
      </c>
      <c r="CJ6" s="36">
        <f t="shared" si="9"/>
        <v>
298.25</v>
      </c>
      <c r="CK6" s="35" t="str">
        <f>
IF(CK7="","",IF(CK7="-","【-】","【"&amp;SUBSTITUTE(TEXT(CK7,"#,##0.00"),"-","△")&amp;"】"))</f>
        <v>
【300.47】</v>
      </c>
      <c r="CL6" s="36">
        <f>
IF(CL7="",NA(),CL7)</f>
        <v>
58.58</v>
      </c>
      <c r="CM6" s="36">
        <f t="shared" ref="CM6:CU6" si="10">
IF(CM7="",NA(),CM7)</f>
        <v>
58.22</v>
      </c>
      <c r="CN6" s="36">
        <f t="shared" si="10"/>
        <v>
56.14</v>
      </c>
      <c r="CO6" s="36">
        <f t="shared" si="10"/>
        <v>
56.81</v>
      </c>
      <c r="CP6" s="36">
        <f t="shared" si="10"/>
        <v>
53.89</v>
      </c>
      <c r="CQ6" s="36">
        <f t="shared" si="10"/>
        <v>
57.29</v>
      </c>
      <c r="CR6" s="36">
        <f t="shared" si="10"/>
        <v>
55.9</v>
      </c>
      <c r="CS6" s="36">
        <f t="shared" si="10"/>
        <v>
57.3</v>
      </c>
      <c r="CT6" s="36">
        <f t="shared" si="10"/>
        <v>
56.76</v>
      </c>
      <c r="CU6" s="36">
        <f t="shared" si="10"/>
        <v>
56.04</v>
      </c>
      <c r="CV6" s="35" t="str">
        <f>
IF(CV7="","",IF(CV7="-","【-】","【"&amp;SUBSTITUTE(TEXT(CV7,"#,##0.00"),"-","△")&amp;"】"))</f>
        <v>
【54.90】</v>
      </c>
      <c r="CW6" s="36">
        <f>
IF(CW7="",NA(),CW7)</f>
        <v>
97.4</v>
      </c>
      <c r="CX6" s="36">
        <f t="shared" ref="CX6:DF6" si="11">
IF(CX7="",NA(),CX7)</f>
        <v>
98.67</v>
      </c>
      <c r="CY6" s="36">
        <f t="shared" si="11"/>
        <v>
94.73</v>
      </c>
      <c r="CZ6" s="36">
        <f t="shared" si="11"/>
        <v>
95.03</v>
      </c>
      <c r="DA6" s="36">
        <f t="shared" si="11"/>
        <v>
97.98</v>
      </c>
      <c r="DB6" s="36">
        <f t="shared" si="11"/>
        <v>
73.69</v>
      </c>
      <c r="DC6" s="36">
        <f t="shared" si="11"/>
        <v>
73.28</v>
      </c>
      <c r="DD6" s="36">
        <f t="shared" si="11"/>
        <v>
72.42</v>
      </c>
      <c r="DE6" s="36">
        <f t="shared" si="11"/>
        <v>
73.069999999999993</v>
      </c>
      <c r="DF6" s="36">
        <f t="shared" si="11"/>
        <v>
72.78</v>
      </c>
      <c r="DG6" s="35" t="str">
        <f>
IF(DG7="","",IF(DG7="-","【-】","【"&amp;SUBSTITUTE(TEXT(DG7,"#,##0.00"),"-","△")&amp;"】"))</f>
        <v>
【73.31】</v>
      </c>
      <c r="DH6" s="35" t="e">
        <f>
IF(DH7="",NA(),DH7)</f>
        <v>
#N/A</v>
      </c>
      <c r="DI6" s="35" t="e">
        <f t="shared" ref="DI6:DQ6" si="12">
IF(DI7="",NA(),DI7)</f>
        <v>
#N/A</v>
      </c>
      <c r="DJ6" s="35" t="e">
        <f t="shared" si="12"/>
        <v>
#N/A</v>
      </c>
      <c r="DK6" s="35" t="e">
        <f t="shared" si="12"/>
        <v>
#N/A</v>
      </c>
      <c r="DL6" s="35" t="e">
        <f t="shared" si="12"/>
        <v>
#N/A</v>
      </c>
      <c r="DM6" s="35" t="e">
        <f t="shared" si="12"/>
        <v>
#N/A</v>
      </c>
      <c r="DN6" s="35" t="e">
        <f t="shared" si="12"/>
        <v>
#N/A</v>
      </c>
      <c r="DO6" s="35" t="e">
        <f t="shared" si="12"/>
        <v>
#N/A</v>
      </c>
      <c r="DP6" s="35" t="e">
        <f t="shared" si="12"/>
        <v>
#N/A</v>
      </c>
      <c r="DQ6" s="35" t="e">
        <f t="shared" si="12"/>
        <v>
#N/A</v>
      </c>
      <c r="DR6" s="35" t="str">
        <f>
IF(DR7="","",IF(DR7="-","【-】","【"&amp;SUBSTITUTE(TEXT(DR7,"#,##0.00"),"-","△")&amp;"】"))</f>
        <v/>
      </c>
      <c r="DS6" s="35" t="e">
        <f>
IF(DS7="",NA(),DS7)</f>
        <v>
#N/A</v>
      </c>
      <c r="DT6" s="35" t="e">
        <f t="shared" ref="DT6:EB6" si="13">
IF(DT7="",NA(),DT7)</f>
        <v>
#N/A</v>
      </c>
      <c r="DU6" s="35" t="e">
        <f t="shared" si="13"/>
        <v>
#N/A</v>
      </c>
      <c r="DV6" s="35" t="e">
        <f t="shared" si="13"/>
        <v>
#N/A</v>
      </c>
      <c r="DW6" s="35" t="e">
        <f t="shared" si="13"/>
        <v>
#N/A</v>
      </c>
      <c r="DX6" s="35" t="e">
        <f t="shared" si="13"/>
        <v>
#N/A</v>
      </c>
      <c r="DY6" s="35" t="e">
        <f t="shared" si="13"/>
        <v>
#N/A</v>
      </c>
      <c r="DZ6" s="35" t="e">
        <f t="shared" si="13"/>
        <v>
#N/A</v>
      </c>
      <c r="EA6" s="35" t="e">
        <f t="shared" si="13"/>
        <v>
#N/A</v>
      </c>
      <c r="EB6" s="35" t="e">
        <f t="shared" si="13"/>
        <v>
#N/A</v>
      </c>
      <c r="EC6" s="35" t="str">
        <f>
IF(EC7="","",IF(EC7="-","【-】","【"&amp;SUBSTITUTE(TEXT(EC7,"#,##0.00"),"-","△")&amp;"】"))</f>
        <v/>
      </c>
      <c r="ED6" s="36">
        <f>
IF(ED7="",NA(),ED7)</f>
        <v>
1.55</v>
      </c>
      <c r="EE6" s="35">
        <f t="shared" ref="EE6:EM6" si="14">
IF(EE7="",NA(),EE7)</f>
        <v>
0</v>
      </c>
      <c r="EF6" s="35">
        <f t="shared" si="14"/>
        <v>
0</v>
      </c>
      <c r="EG6" s="35">
        <f t="shared" si="14"/>
        <v>
0</v>
      </c>
      <c r="EH6" s="36">
        <f t="shared" si="14"/>
        <v>
0.21</v>
      </c>
      <c r="EI6" s="36">
        <f t="shared" si="14"/>
        <v>
0.65</v>
      </c>
      <c r="EJ6" s="36">
        <f t="shared" si="14"/>
        <v>
0.53</v>
      </c>
      <c r="EK6" s="36">
        <f t="shared" si="14"/>
        <v>
0.72</v>
      </c>
      <c r="EL6" s="36">
        <f t="shared" si="14"/>
        <v>
0.53</v>
      </c>
      <c r="EM6" s="36">
        <f t="shared" si="14"/>
        <v>
0.71</v>
      </c>
      <c r="EN6" s="35" t="str">
        <f>
IF(EN7="","",IF(EN7="-","【-】","【"&amp;SUBSTITUTE(TEXT(EN7,"#,##0.00"),"-","△")&amp;"】"))</f>
        <v>
【0.56】</v>
      </c>
    </row>
    <row r="7" spans="1:144" s="37" customFormat="1" x14ac:dyDescent="0.2">
      <c r="A7" s="29"/>
      <c r="B7" s="38">
        <v>
2019</v>
      </c>
      <c r="C7" s="38">
        <v>
134210</v>
      </c>
      <c r="D7" s="38">
        <v>
47</v>
      </c>
      <c r="E7" s="38">
        <v>
1</v>
      </c>
      <c r="F7" s="38">
        <v>
0</v>
      </c>
      <c r="G7" s="38">
        <v>
0</v>
      </c>
      <c r="H7" s="38" t="s">
        <v>
95</v>
      </c>
      <c r="I7" s="38" t="s">
        <v>
96</v>
      </c>
      <c r="J7" s="38" t="s">
        <v>
97</v>
      </c>
      <c r="K7" s="38" t="s">
        <v>
98</v>
      </c>
      <c r="L7" s="38" t="s">
        <v>
99</v>
      </c>
      <c r="M7" s="38" t="s">
        <v>
100</v>
      </c>
      <c r="N7" s="39" t="s">
        <v>
101</v>
      </c>
      <c r="O7" s="39" t="s">
        <v>
102</v>
      </c>
      <c r="P7" s="39">
        <v>
99.81</v>
      </c>
      <c r="Q7" s="39">
        <v>
4400</v>
      </c>
      <c r="R7" s="39">
        <v>
2629</v>
      </c>
      <c r="S7" s="39">
        <v>
106.88</v>
      </c>
      <c r="T7" s="39">
        <v>
24.6</v>
      </c>
      <c r="U7" s="39">
        <v>
2564</v>
      </c>
      <c r="V7" s="39">
        <v>
2.85</v>
      </c>
      <c r="W7" s="39">
        <v>
899.65</v>
      </c>
      <c r="X7" s="39">
        <v>
86.84</v>
      </c>
      <c r="Y7" s="39">
        <v>
90.26</v>
      </c>
      <c r="Z7" s="39">
        <v>
75.19</v>
      </c>
      <c r="AA7" s="39">
        <v>
74.650000000000006</v>
      </c>
      <c r="AB7" s="39">
        <v>
68.28</v>
      </c>
      <c r="AC7" s="39">
        <v>
76.27</v>
      </c>
      <c r="AD7" s="39">
        <v>
77.56</v>
      </c>
      <c r="AE7" s="39">
        <v>
78.510000000000005</v>
      </c>
      <c r="AF7" s="39">
        <v>
77.91</v>
      </c>
      <c r="AG7" s="39">
        <v>
79.099999999999994</v>
      </c>
      <c r="AH7" s="39">
        <v>
76.03</v>
      </c>
      <c r="AI7" s="39"/>
      <c r="AJ7" s="39"/>
      <c r="AK7" s="39"/>
      <c r="AL7" s="39"/>
      <c r="AM7" s="39"/>
      <c r="AN7" s="39"/>
      <c r="AO7" s="39"/>
      <c r="AP7" s="39"/>
      <c r="AQ7" s="39"/>
      <c r="AR7" s="39"/>
      <c r="AS7" s="39"/>
      <c r="AT7" s="39"/>
      <c r="AU7" s="39"/>
      <c r="AV7" s="39"/>
      <c r="AW7" s="39"/>
      <c r="AX7" s="39"/>
      <c r="AY7" s="39"/>
      <c r="AZ7" s="39"/>
      <c r="BA7" s="39"/>
      <c r="BB7" s="39"/>
      <c r="BC7" s="39"/>
      <c r="BD7" s="39"/>
      <c r="BE7" s="39">
        <v>
1229.69</v>
      </c>
      <c r="BF7" s="39">
        <v>
1264.01</v>
      </c>
      <c r="BG7" s="39">
        <v>
1472.08</v>
      </c>
      <c r="BH7" s="39">
        <v>
1373.19</v>
      </c>
      <c r="BI7" s="39">
        <v>
1442.62</v>
      </c>
      <c r="BJ7" s="39">
        <v>
1134.67</v>
      </c>
      <c r="BK7" s="39">
        <v>
1144.79</v>
      </c>
      <c r="BL7" s="39">
        <v>
1061.58</v>
      </c>
      <c r="BM7" s="39">
        <v>
1007.7</v>
      </c>
      <c r="BN7" s="39">
        <v>
1018.52</v>
      </c>
      <c r="BO7" s="39">
        <v>
1084.05</v>
      </c>
      <c r="BP7" s="39">
        <v>
71.569999999999993</v>
      </c>
      <c r="BQ7" s="39">
        <v>
64.36</v>
      </c>
      <c r="BR7" s="39">
        <v>
40.74</v>
      </c>
      <c r="BS7" s="39">
        <v>
45.3</v>
      </c>
      <c r="BT7" s="39">
        <v>
43.51</v>
      </c>
      <c r="BU7" s="39">
        <v>
40.6</v>
      </c>
      <c r="BV7" s="39">
        <v>
56.04</v>
      </c>
      <c r="BW7" s="39">
        <v>
58.52</v>
      </c>
      <c r="BX7" s="39">
        <v>
59.22</v>
      </c>
      <c r="BY7" s="39">
        <v>
58.79</v>
      </c>
      <c r="BZ7" s="39">
        <v>
53.46</v>
      </c>
      <c r="CA7" s="39">
        <v>
437.31</v>
      </c>
      <c r="CB7" s="39">
        <v>
501.71</v>
      </c>
      <c r="CC7" s="39">
        <v>
798.52</v>
      </c>
      <c r="CD7" s="39">
        <v>
793.18</v>
      </c>
      <c r="CE7" s="39">
        <v>
806.03</v>
      </c>
      <c r="CF7" s="39">
        <v>
440.03</v>
      </c>
      <c r="CG7" s="39">
        <v>
304.35000000000002</v>
      </c>
      <c r="CH7" s="39">
        <v>
296.3</v>
      </c>
      <c r="CI7" s="39">
        <v>
292.89999999999998</v>
      </c>
      <c r="CJ7" s="39">
        <v>
298.25</v>
      </c>
      <c r="CK7" s="39">
        <v>
300.47000000000003</v>
      </c>
      <c r="CL7" s="39">
        <v>
58.58</v>
      </c>
      <c r="CM7" s="39">
        <v>
58.22</v>
      </c>
      <c r="CN7" s="39">
        <v>
56.14</v>
      </c>
      <c r="CO7" s="39">
        <v>
56.81</v>
      </c>
      <c r="CP7" s="39">
        <v>
53.89</v>
      </c>
      <c r="CQ7" s="39">
        <v>
57.29</v>
      </c>
      <c r="CR7" s="39">
        <v>
55.9</v>
      </c>
      <c r="CS7" s="39">
        <v>
57.3</v>
      </c>
      <c r="CT7" s="39">
        <v>
56.76</v>
      </c>
      <c r="CU7" s="39">
        <v>
56.04</v>
      </c>
      <c r="CV7" s="39">
        <v>
54.9</v>
      </c>
      <c r="CW7" s="39">
        <v>
97.4</v>
      </c>
      <c r="CX7" s="39">
        <v>
98.67</v>
      </c>
      <c r="CY7" s="39">
        <v>
94.73</v>
      </c>
      <c r="CZ7" s="39">
        <v>
95.03</v>
      </c>
      <c r="DA7" s="39">
        <v>
97.98</v>
      </c>
      <c r="DB7" s="39">
        <v>
73.69</v>
      </c>
      <c r="DC7" s="39">
        <v>
73.28</v>
      </c>
      <c r="DD7" s="39">
        <v>
72.42</v>
      </c>
      <c r="DE7" s="39">
        <v>
73.069999999999993</v>
      </c>
      <c r="DF7" s="39">
        <v>
72.78</v>
      </c>
      <c r="DG7" s="39">
        <v>
73.31</v>
      </c>
      <c r="DH7" s="39"/>
      <c r="DI7" s="39"/>
      <c r="DJ7" s="39"/>
      <c r="DK7" s="39"/>
      <c r="DL7" s="39"/>
      <c r="DM7" s="39"/>
      <c r="DN7" s="39"/>
      <c r="DO7" s="39"/>
      <c r="DP7" s="39"/>
      <c r="DQ7" s="39"/>
      <c r="DR7" s="39"/>
      <c r="DS7" s="39"/>
      <c r="DT7" s="39"/>
      <c r="DU7" s="39"/>
      <c r="DV7" s="39"/>
      <c r="DW7" s="39"/>
      <c r="DX7" s="39"/>
      <c r="DY7" s="39"/>
      <c r="DZ7" s="39"/>
      <c r="EA7" s="39"/>
      <c r="EB7" s="39"/>
      <c r="EC7" s="39"/>
      <c r="ED7" s="39">
        <v>
1.55</v>
      </c>
      <c r="EE7" s="39">
        <v>
0</v>
      </c>
      <c r="EF7" s="39">
        <v>
0</v>
      </c>
      <c r="EG7" s="39">
        <v>
0</v>
      </c>
      <c r="EH7" s="39">
        <v>
0.21</v>
      </c>
      <c r="EI7" s="39">
        <v>
0.65</v>
      </c>
      <c r="EJ7" s="39">
        <v>
0.53</v>
      </c>
      <c r="EK7" s="39">
        <v>
0.72</v>
      </c>
      <c r="EL7" s="39">
        <v>
0.53</v>
      </c>
      <c r="EM7" s="39">
        <v>
0.71</v>
      </c>
      <c r="EN7" s="39">
        <v>
0.56000000000000005</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
103</v>
      </c>
      <c r="C9" s="41" t="s">
        <v>
104</v>
      </c>
      <c r="D9" s="41" t="s">
        <v>
105</v>
      </c>
      <c r="E9" s="41" t="s">
        <v>
106</v>
      </c>
      <c r="F9" s="41" t="s">
        <v>
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
45</v>
      </c>
      <c r="B10" s="42">
        <f t="shared" ref="B10:E10" si="15">
DATEVALUE($B7+12-B11&amp;"/1/"&amp;B12)</f>
        <v>
46388</v>
      </c>
      <c r="C10" s="42">
        <f t="shared" si="15"/>
        <v>
46753</v>
      </c>
      <c r="D10" s="42">
        <f t="shared" si="15"/>
        <v>
47119</v>
      </c>
      <c r="E10" s="42">
        <f t="shared" si="15"/>
        <v>
47484</v>
      </c>
      <c r="F10" s="43">
        <f>
DATEVALUE($B7+12-F11&amp;"/1/"&amp;F12)</f>
        <v>
47849</v>
      </c>
    </row>
    <row r="11" spans="1:144" x14ac:dyDescent="0.2">
      <c r="B11">
        <v>
4</v>
      </c>
      <c r="C11">
        <v>
3</v>
      </c>
      <c r="D11">
        <v>
2</v>
      </c>
      <c r="E11">
        <v>
1</v>
      </c>
      <c r="F11">
        <v>
0</v>
      </c>
      <c r="G11" t="s">
        <v>
108</v>
      </c>
    </row>
    <row r="12" spans="1:144" x14ac:dyDescent="0.2">
      <c r="B12">
        <v>
1</v>
      </c>
      <c r="C12">
        <v>
1</v>
      </c>
      <c r="D12">
        <v>
1</v>
      </c>
      <c r="E12">
        <v>
1</v>
      </c>
      <c r="F12">
        <v>
1</v>
      </c>
      <c r="G12" t="s">
        <v>
109</v>
      </c>
    </row>
    <row r="13" spans="1:144" x14ac:dyDescent="0.2">
      <c r="B13" t="s">
        <v>
110</v>
      </c>
      <c r="C13" t="s">
        <v>
111</v>
      </c>
      <c r="D13" t="s">
        <v>
112</v>
      </c>
      <c r="E13" t="s">
        <v>
110</v>
      </c>
      <c r="F13" t="s">
        <v>
113</v>
      </c>
      <c r="G13" t="s">
        <v>
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亀山　孝</cp:lastModifiedBy>
  <cp:lastPrinted>2021-01-25T06:28:19Z</cp:lastPrinted>
  <dcterms:created xsi:type="dcterms:W3CDTF">2020-12-04T02:19:46Z</dcterms:created>
  <dcterms:modified xsi:type="dcterms:W3CDTF">2021-01-25T06:28:21Z</dcterms:modified>
  <cp:category/>
</cp:coreProperties>
</file>