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簡易水道事業\"/>
    </mc:Choice>
  </mc:AlternateContent>
  <workbookProtection workbookAlgorithmName="SHA-512" workbookHashValue="kFyyG/zxvfvdgEbPU4LAjXkbrUGixbcJSkzh998jYUkMC1LG8AXrfzWHQr5GwX7qI1quZImMzyaC1iHuPwnTHw==" workbookSaltValue="o1JX+R/aDwZlEdMwmc/chg==" workbookSpinCount="100000" lockStructure="1"/>
  <bookViews>
    <workbookView xWindow="-108" yWindow="-108" windowWidth="23256" windowHeight="11964"/>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AT10" i="4"/>
  <c r="AL10" i="4"/>
  <c r="W10" i="4"/>
  <c r="P10" i="4"/>
  <c r="B10" i="4"/>
  <c r="AD8" i="4"/>
  <c r="W8" i="4"/>
  <c r="P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<sst xmlns="http://schemas.openxmlformats.org/spreadsheetml/2006/main" count="233" uniqueCount="119">
  <si>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</si>
  <si>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</si>
  <si>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</si>
  <si>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</si>
  <si>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</si>
  <si>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</si>
  <si>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</si>
  <si>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</si>
  <si>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</si>
  <si>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</si>
  <si>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</si>
  <si>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</si>
  <si>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</si>
  <si>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</si>
  <si>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</si>
  <si>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</si>
  <si>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</si>
  <si>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</si>
  <si>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</si>
  <si>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</si>
  <si>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</si>
  <si>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</si>
  <si>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</si>
  <si>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</si>
  <si>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</si>
  <si>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</si>
  <si>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</si>
  <si>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</si>
  <si>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</si>
  <si>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</si>
  <si>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</si>
  <si>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</si>
  <si>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</si>
  <si>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</si>
  <si>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</si>
  <si>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</si>
  <si>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</si>
  <si>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</si>
  <si>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</si>
  <si>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</si>
  <si>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</si>
  <si>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</si>
  <si>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</si>
  <si>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</si>
  <si>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</si>
  <si>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</si>
  <si>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</si>
  <si>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</si>
  <si>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</si>
  <si>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</si>
  <si>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</si>
  <si>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</si>
  <si>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</si>
  <si>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</si>
  <si>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</si>
  <si>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</si>
  <si>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</si>
  <si>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</si>
  <si>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</si>
  <si>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</si>
  <si>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</si>
  <si>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</si>
  <si>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</si>
  <si>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</si>
  <si>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</si>
  <si>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</si>
  <si>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</si>
  <si>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</si>
  <si>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</si>
  <si>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</si>
  <si>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</si>
  <si>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</si>
  <si>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</si>
  <si>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</si>
  <si>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</si>
  <si>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</si>
  <si>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</si>
  <si>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</si>
  <si>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</si>
  <si>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</si>
  <si>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</si>
  <si>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</si>
  <si>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</si>
  <si>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</si>
  <si>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</si>
  <si>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</si>
  <si>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</si>
  <si>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</si>
  <si>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</si>
  <si>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</si>
  <si>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</si>
  <si>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</si>
  <si>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</si>
  <si>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</si>
  <si>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</si>
  <si>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</si>
  <si>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小笠原村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</si>
  <si>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</si>
  <si>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</si>
  <si>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</si>
  <si>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</si>
  <si>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</si>
  <si>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</si>
  <si>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</si>
  <si>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</si>
  <si>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</si>
  <si>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</si>
  <si>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</si>
  <si>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</si>
  <si>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</si>
  <si>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</si>
  <si>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</si>
  <si>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</si>
  <si>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</si>
  <si>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</si>
  <si>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</si>
  <si>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昭和43年６月の小笠原諸島返還による急激な人口増加に対し、良質な水を安定的に供給することを目的とし整備した浄水場、水源施設等の各施設については、建設から40年以上が経過し老朽化が著しいため、父島浄水場については津波浸水想定区域の指定による高台への移転工事を実施し、平成27年４月に新浄水場の供用を開始した。母島浄水場についても令和３年度で設備の更新工事が完了した。
　③管路更新については、今後も計画的に実施していく。</t>
    <rPh sb="1" eb="3">
      <t>ショウワ</t>
    </rPh>
    <rPh sb="5" eb="6">
      <t>ネン</t>
    </rPh>
    <rPh sb="7" eb="8">
      <t>ガツ</t>
    </rPh>
    <rPh sb="9" eb="14">
      <t>オガサワラショトウ</t>
    </rPh>
    <rPh sb="14" eb="16">
      <t>ヘンカン</t>
    </rPh>
    <rPh sb="19" eb="21">
      <t>キュウゲキ</t>
    </rPh>
    <rPh sb="22" eb="24">
      <t>ジンコウ</t>
    </rPh>
    <rPh sb="24" eb="26">
      <t>ゾウカ</t>
    </rPh>
    <rPh sb="27" eb="28">
      <t>タイ</t>
    </rPh>
    <rPh sb="30" eb="32">
      <t>リョウシツ</t>
    </rPh>
    <rPh sb="33" eb="34">
      <t>ミズ</t>
    </rPh>
    <rPh sb="35" eb="38">
      <t>アンテイテキ</t>
    </rPh>
    <rPh sb="39" eb="41">
      <t>キョウキュウ</t>
    </rPh>
    <rPh sb="46" eb="48">
      <t>モクテキ</t>
    </rPh>
    <rPh sb="50" eb="52">
      <t>セイビ</t>
    </rPh>
    <rPh sb="54" eb="57">
      <t>ジョウスイジョウ</t>
    </rPh>
    <rPh sb="58" eb="60">
      <t>スイゲン</t>
    </rPh>
    <rPh sb="60" eb="62">
      <t>シセツ</t>
    </rPh>
    <rPh sb="62" eb="63">
      <t>ナド</t>
    </rPh>
    <rPh sb="64" eb="65">
      <t>カク</t>
    </rPh>
    <rPh sb="65" eb="67">
      <t>シセツ</t>
    </rPh>
    <rPh sb="73" eb="75">
      <t>ケンセツ</t>
    </rPh>
    <rPh sb="79" eb="82">
      <t>ネンイジョウ</t>
    </rPh>
    <rPh sb="83" eb="85">
      <t>ケイカ</t>
    </rPh>
    <rPh sb="86" eb="89">
      <t>ロウキュウカ</t>
    </rPh>
    <rPh sb="90" eb="91">
      <t>イチジル</t>
    </rPh>
    <rPh sb="96" eb="98">
      <t>チチシマ</t>
    </rPh>
    <rPh sb="98" eb="101">
      <t>ジョウスイジョウ</t>
    </rPh>
    <rPh sb="106" eb="108">
      <t>ツナミ</t>
    </rPh>
    <rPh sb="108" eb="110">
      <t>シンスイ</t>
    </rPh>
    <rPh sb="110" eb="112">
      <t>ソウテイ</t>
    </rPh>
    <rPh sb="112" eb="114">
      <t>クイキ</t>
    </rPh>
    <rPh sb="115" eb="117">
      <t>シテイ</t>
    </rPh>
    <rPh sb="120" eb="122">
      <t>タカダイ</t>
    </rPh>
    <rPh sb="124" eb="128">
      <t>イテンコウジ</t>
    </rPh>
    <rPh sb="129" eb="131">
      <t>ジッシ</t>
    </rPh>
    <rPh sb="133" eb="135">
      <t>ヘイセイ</t>
    </rPh>
    <rPh sb="137" eb="138">
      <t>ネン</t>
    </rPh>
    <rPh sb="139" eb="140">
      <t>ガツ</t>
    </rPh>
    <rPh sb="141" eb="145">
      <t>シンジョウスイジョウ</t>
    </rPh>
    <rPh sb="146" eb="148">
      <t>キョウヨウ</t>
    </rPh>
    <rPh sb="149" eb="151">
      <t>カイシ</t>
    </rPh>
    <rPh sb="154" eb="156">
      <t>ハハシマ</t>
    </rPh>
    <rPh sb="156" eb="159">
      <t>ジョウスイジョウ</t>
    </rPh>
    <rPh sb="164" eb="166">
      <t>レイワ</t>
    </rPh>
    <rPh sb="167" eb="168">
      <t>ネン</t>
    </rPh>
    <rPh sb="168" eb="169">
      <t>ド</t>
    </rPh>
    <rPh sb="170" eb="172">
      <t>セツビ</t>
    </rPh>
    <rPh sb="173" eb="177">
      <t>コウシンコウジ</t>
    </rPh>
    <rPh sb="178" eb="180">
      <t>カンリョウ</t>
    </rPh>
    <rPh sb="186" eb="188">
      <t>カンロ</t>
    </rPh>
    <rPh sb="188" eb="190">
      <t>コウシン</t>
    </rPh>
    <rPh sb="196" eb="198">
      <t>コンゴ</t>
    </rPh>
    <rPh sb="199" eb="201">
      <t>ケイカク</t>
    </rPh>
    <rPh sb="201" eb="202">
      <t>テキ</t>
    </rPh>
    <rPh sb="203" eb="205">
      <t>ジッシ</t>
    </rPh>
    <phoneticPr fontId="4"/>
  </si>
  <si>
    <t>　ここ数年で頻発した渇水や令和２年度からの新型コロナウイルスの蔓延が、各指標の悪化の大きな要因となっている。
　母島の浄水場の建替工事にかかった増大な費用や返還当初に建設したダムの老朽化に伴う改良工事等、老朽化による更新工事が今後も予定されているため、地方債残高の増加は避けられない。
　そのような状況に対し、平成27年度から行っているコミュニティプラントの施設維持管理業務と合わせた性能規定・複数年契約による包括委託の更なる拡大による効率性の向上や、平成29年10月に策定した「小笠原村簡易水道事業経営戦略」の改定、令和６年度からの公営企業会計移行により、様々な検証や分析を図ることで経営状況の見直しを行っていく。</t>
    <rPh sb="3" eb="5">
      <t>スウネン</t>
    </rPh>
    <rPh sb="6" eb="8">
      <t>ヒンパツ</t>
    </rPh>
    <rPh sb="10" eb="12">
      <t>カッスイ</t>
    </rPh>
    <rPh sb="14" eb="16">
      <t>シンガタ</t>
    </rPh>
    <rPh sb="24" eb="26">
      <t>マンエン</t>
    </rPh>
    <rPh sb="28" eb="29">
      <t>カク</t>
    </rPh>
    <rPh sb="29" eb="31">
      <t>シヒョウ</t>
    </rPh>
    <rPh sb="32" eb="34">
      <t>アッカ</t>
    </rPh>
    <rPh sb="35" eb="36">
      <t>オオ</t>
    </rPh>
    <rPh sb="38" eb="40">
      <t>ヨウイン</t>
    </rPh>
    <rPh sb="49" eb="51">
      <t>カンリョウ</t>
    </rPh>
    <rPh sb="51" eb="53">
      <t>ヨテイ</t>
    </rPh>
    <rPh sb="54" eb="56">
      <t>ハハシマ</t>
    </rPh>
    <rPh sb="56" eb="57">
      <t>カ</t>
    </rPh>
    <rPh sb="72" eb="74">
      <t>ゾウダイ</t>
    </rPh>
    <rPh sb="75" eb="77">
      <t>ヒヨウ</t>
    </rPh>
    <rPh sb="100" eb="101">
      <t>トウ</t>
    </rPh>
    <rPh sb="102" eb="105">
      <t>ロウキュウカ</t>
    </rPh>
    <rPh sb="108" eb="110">
      <t>コウシン</t>
    </rPh>
    <rPh sb="110" eb="112">
      <t>コウジ</t>
    </rPh>
    <rPh sb="116" eb="118">
      <t>ヨテイ</t>
    </rPh>
    <rPh sb="218" eb="221">
      <t>コウリツセイ</t>
    </rPh>
    <rPh sb="222" eb="224">
      <t>コウジョウ</t>
    </rPh>
    <rPh sb="235" eb="237">
      <t>サクテイ</t>
    </rPh>
    <rPh sb="256" eb="258">
      <t>カイテイ</t>
    </rPh>
    <rPh sb="273" eb="275">
      <t>イコウ</t>
    </rPh>
    <rPh sb="279" eb="281">
      <t>サマザマ</t>
    </rPh>
    <rPh sb="282" eb="284">
      <t>ケンショウ</t>
    </rPh>
    <rPh sb="285" eb="287">
      <t>ブンセキ</t>
    </rPh>
    <rPh sb="288" eb="289">
      <t>ハカ</t>
    </rPh>
    <phoneticPr fontId="4"/>
  </si>
  <si>
    <t xml:space="preserve"> 本土から約1,000kmの超遠隔離島であり、急峻な地形のため土壌や枯葉等の有機物がダムに流入するため、原水の水質が悪く水質管理が難しい。また、父島・母島の１村２島という条件により施設整備などが２重で必要になるなど、小笠原村の簡易水道事業は非常に厳しい経営環境となっている。
　このような経営状況のなか、父島・母島両島の浄水場移転・建替工事の村債借入に係る元利償還金の増加や、近年の新型コロナウイルスの影響とここ数年で頻発した渇水による料金収入の減少などから①収益的収支比率は年々悪化し⑥給水原価も上昇傾向にある。
　④企業債残高対給水収益比率は微減したものの、今後も老朽化した施設の維持管理に係る修繕費に係る村債の増加が見込まれている。
　⑦施設利用率については渇水による節水や令和元年度においては台風による欠航と来島者の減から使用料が大幅に減少した。令和３年においては前年に比べ回復してきたが、新型コロナウイルスの蔓延による乗船人数の制限、各種イベントの中止等の影響が残っている。
　一方、⑧有収率はほぼ横ばいで95％前後の高い数値で推移しており、今後も引き続き管路の適正な維持に努めていく。</t>
    <rPh sb="39" eb="41">
      <t>キュウシュン</t>
    </rPh>
    <rPh sb="42" eb="44">
      <t>チケイ</t>
    </rPh>
    <rPh sb="47" eb="49">
      <t>ドジョウ</t>
    </rPh>
    <rPh sb="50" eb="52">
      <t>カレハ</t>
    </rPh>
    <rPh sb="52" eb="53">
      <t>ナド</t>
    </rPh>
    <rPh sb="54" eb="57">
      <t>ユウキブツ</t>
    </rPh>
    <rPh sb="61" eb="63">
      <t>リュウニュウ</t>
    </rPh>
    <rPh sb="68" eb="70">
      <t>ゲンスイ</t>
    </rPh>
    <rPh sb="71" eb="73">
      <t>スイシツ</t>
    </rPh>
    <rPh sb="74" eb="75">
      <t>ワル</t>
    </rPh>
    <rPh sb="76" eb="78">
      <t>スイシツ</t>
    </rPh>
    <rPh sb="78" eb="80">
      <t>カンリ</t>
    </rPh>
    <rPh sb="81" eb="82">
      <t>ムズカ</t>
    </rPh>
    <rPh sb="88" eb="90">
      <t>シセツ</t>
    </rPh>
    <rPh sb="90" eb="92">
      <t>セイビ</t>
    </rPh>
    <rPh sb="96" eb="97">
      <t>ジュウ</t>
    </rPh>
    <rPh sb="98" eb="100">
      <t>ヒツヨウ</t>
    </rPh>
    <rPh sb="106" eb="110">
      <t>オガサワラムラ</t>
    </rPh>
    <rPh sb="111" eb="113">
      <t>カンイ</t>
    </rPh>
    <rPh sb="113" eb="115">
      <t>スイドウ</t>
    </rPh>
    <rPh sb="115" eb="117">
      <t>ジギョウ</t>
    </rPh>
    <rPh sb="121" eb="122">
      <t>キビ</t>
    </rPh>
    <rPh sb="124" eb="126">
      <t>ケイエイ</t>
    </rPh>
    <rPh sb="126" eb="128">
      <t>カンキョウ</t>
    </rPh>
    <rPh sb="142" eb="146">
      <t>ケイエイジョウキョウ</t>
    </rPh>
    <rPh sb="150" eb="152">
      <t>チチシマ</t>
    </rPh>
    <rPh sb="153" eb="155">
      <t>ハハシマ</t>
    </rPh>
    <rPh sb="184" eb="185">
      <t>オヨ</t>
    </rPh>
    <rPh sb="186" eb="188">
      <t>リョウキン</t>
    </rPh>
    <rPh sb="188" eb="190">
      <t>シュウニュウ</t>
    </rPh>
    <rPh sb="191" eb="193">
      <t>ゲンショウ</t>
    </rPh>
    <rPh sb="237" eb="239">
      <t>ネンネン</t>
    </rPh>
    <rPh sb="245" eb="247">
      <t>ハハシマ</t>
    </rPh>
    <rPh sb="248" eb="251">
      <t>ジョウスイジョウ</t>
    </rPh>
    <rPh sb="251" eb="253">
      <t>セイビ</t>
    </rPh>
    <rPh sb="254" eb="256">
      <t>レイワ</t>
    </rPh>
    <rPh sb="257" eb="258">
      <t>ネン</t>
    </rPh>
    <rPh sb="258" eb="259">
      <t>ド</t>
    </rPh>
    <rPh sb="303" eb="304">
      <t>カカ</t>
    </rPh>
    <rPh sb="305" eb="307">
      <t>ソンサイ</t>
    </rPh>
    <rPh sb="308" eb="310">
      <t>ゾウカ</t>
    </rPh>
    <rPh sb="313" eb="317">
      <t>イジカンリ</t>
    </rPh>
    <rPh sb="318" eb="319">
      <t>カカ</t>
    </rPh>
    <rPh sb="320" eb="322">
      <t>シュウゼン</t>
    </rPh>
    <rPh sb="324" eb="326">
      <t>ゾウカ</t>
    </rPh>
    <rPh sb="327" eb="329">
      <t>ミコ</t>
    </rPh>
    <rPh sb="335" eb="337">
      <t>ネンド</t>
    </rPh>
    <rPh sb="338" eb="340">
      <t>レイワ</t>
    </rPh>
    <rPh sb="340" eb="343">
      <t>ガンネンド</t>
    </rPh>
    <rPh sb="348" eb="350">
      <t>タイフウ</t>
    </rPh>
    <rPh sb="353" eb="355">
      <t>ケッコウ</t>
    </rPh>
    <rPh sb="356" eb="358">
      <t>ライトウ</t>
    </rPh>
    <rPh sb="358" eb="359">
      <t>シャ</t>
    </rPh>
    <rPh sb="360" eb="361">
      <t>ゲン</t>
    </rPh>
    <rPh sb="363" eb="366">
      <t>シヨウリョウ</t>
    </rPh>
    <rPh sb="367" eb="369">
      <t>オオハバ</t>
    </rPh>
    <rPh sb="370" eb="372">
      <t>ゲンショウ</t>
    </rPh>
    <rPh sb="375" eb="377">
      <t>レイワ</t>
    </rPh>
    <rPh sb="378" eb="379">
      <t>ネン</t>
    </rPh>
    <rPh sb="384" eb="386">
      <t>ゼンネン</t>
    </rPh>
    <rPh sb="387" eb="388">
      <t>クラ</t>
    </rPh>
    <rPh sb="389" eb="391">
      <t>カイフク</t>
    </rPh>
    <rPh sb="397" eb="399">
      <t>シンガタ</t>
    </rPh>
    <rPh sb="407" eb="409">
      <t>マンエン</t>
    </rPh>
    <rPh sb="412" eb="414">
      <t>ジョウセン</t>
    </rPh>
    <rPh sb="414" eb="416">
      <t>ニンズウ</t>
    </rPh>
    <rPh sb="417" eb="419">
      <t>セイゲン</t>
    </rPh>
    <rPh sb="420" eb="422">
      <t>カクシュ</t>
    </rPh>
    <rPh sb="427" eb="429">
      <t>チュウシ</t>
    </rPh>
    <rPh sb="431" eb="432">
      <t>トウ</t>
    </rPh>
    <rPh sb="433" eb="435">
      <t>エイキョウ</t>
    </rPh>
    <rPh sb="436" eb="437">
      <t>ノコ</t>
    </rPh>
    <rPh sb="443" eb="444">
      <t>リツ</t>
    </rPh>
    <rPh sb="447" eb="449">
      <t>カイゼン</t>
    </rPh>
    <rPh sb="451" eb="452">
      <t>イタ</t>
    </rPh>
    <rPh sb="459" eb="461">
      <t>ゼンゴ</t>
    </rPh>
    <rPh sb="462" eb="463">
      <t>タカ</t>
    </rPh>
    <rPh sb="464" eb="466">
      <t>スウチ</t>
    </rPh>
    <rPh sb="467" eb="469">
      <t>スイイ</t>
    </rPh>
    <rPh sb="474" eb="476">
      <t>コンゴ</t>
    </rPh>
    <rPh sb="477" eb="478">
      <t>ヒ</t>
    </rPh>
    <rPh sb="479" eb="480">
      <t>ツヅ</t>
    </rPh>
    <rPh sb="481" eb="483">
      <t>カンロ</t>
    </rPh>
    <rPh sb="484" eb="486">
      <t>テキセイ</t>
    </rPh>
    <rPh sb="487" eb="489">
      <t>イジ</t>
    </rPh>
    <rPh sb="490" eb="49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</si>
</sst>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formatCode="#,##0.00;&quot;△&quot;#,##0.00;&quot;-&quot;">
                  <c:v>0.21</c:v>
                </c:pt>
                <c:pt idx="3">
                  <c:v>0</c:v>
                </c:pt>
                <c:pt idx="4" formatCode="#,##0.00;&quot;△&quot;#,##0.00;&quot;-&quot;">
                  <c:v>0.22</c:v>
                </c:pt>
              </c:numCache>
            </c:numRef>
          </c:val>
          <c:extLst>
            <c:ext xmlns:c16="http://schemas.microsoft.com/office/drawing/2014/chart" uri="{C3380CC4-5D6E-409C-BE32-E72D297353CC}">
              <c16:uniqueId val="{00000000-F6D8-4A80-89B4-E2C1B378E4E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F6D8-4A80-89B4-E2C1B378E4E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56.14</c:v>
                </c:pt>
                <c:pt idx="1">
                  <c:v>56.81</c:v>
                </c:pt>
                <c:pt idx="2">
                  <c:v>53.89</c:v>
                </c:pt>
                <c:pt idx="3">
                  <c:v>55.86</c:v>
                </c:pt>
                <c:pt idx="4">
                  <c:v>57.16</c:v>
                </c:pt>
              </c:numCache>
            </c:numRef>
          </c:val>
          <c:extLst>
            <c:ext xmlns:c16="http://schemas.microsoft.com/office/drawing/2014/chart" uri="{C3380CC4-5D6E-409C-BE32-E72D297353CC}">
              <c16:uniqueId val="{00000000-6F9E-4AB6-B5A2-6C22239B83C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6F9E-4AB6-B5A2-6C22239B83C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94.73</c:v>
                </c:pt>
                <c:pt idx="1">
                  <c:v>95.03</c:v>
                </c:pt>
                <c:pt idx="2">
                  <c:v>97.98</c:v>
                </c:pt>
                <c:pt idx="3">
                  <c:v>96.34</c:v>
                </c:pt>
                <c:pt idx="4">
                  <c:v>93.74</c:v>
                </c:pt>
              </c:numCache>
            </c:numRef>
          </c:val>
          <c:extLst>
            <c:ext xmlns:c16="http://schemas.microsoft.com/office/drawing/2014/chart" uri="{C3380CC4-5D6E-409C-BE32-E72D297353CC}">
              <c16:uniqueId val="{00000000-0035-4147-BB3D-948430D31C2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0035-4147-BB3D-948430D31C2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75.19</c:v>
                </c:pt>
                <c:pt idx="1">
                  <c:v>74.650000000000006</c:v>
                </c:pt>
                <c:pt idx="2">
                  <c:v>68.28</c:v>
                </c:pt>
                <c:pt idx="3">
                  <c:v>63.17</c:v>
                </c:pt>
                <c:pt idx="4">
                  <c:v>64.77</c:v>
                </c:pt>
              </c:numCache>
            </c:numRef>
          </c:val>
          <c:extLst>
            <c:ext xmlns:c16="http://schemas.microsoft.com/office/drawing/2014/chart" uri="{C3380CC4-5D6E-409C-BE32-E72D297353CC}">
              <c16:uniqueId val="{00000000-6308-4426-AE3A-03DC5035E20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6308-4426-AE3A-03DC5035E20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7B-4EC6-8C25-FAA0C96E223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7B-4EC6-8C25-FAA0C96E223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37-4F31-90FF-C96AF351357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37-4F31-90FF-C96AF351357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99-4B4B-BE11-0D02B5CBFAA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99-4B4B-BE11-0D02B5CBFAA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CA-48BB-9D71-85F7A3FA2C0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CA-48BB-9D71-85F7A3FA2C0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1472.08</c:v>
                </c:pt>
                <c:pt idx="1">
                  <c:v>1373.19</c:v>
                </c:pt>
                <c:pt idx="2">
                  <c:v>1442.62</c:v>
                </c:pt>
                <c:pt idx="3">
                  <c:v>1417.63</c:v>
                </c:pt>
                <c:pt idx="4">
                  <c:v>1252.55</c:v>
                </c:pt>
              </c:numCache>
            </c:numRef>
          </c:val>
          <c:extLst>
            <c:ext xmlns:c16="http://schemas.microsoft.com/office/drawing/2014/chart" uri="{C3380CC4-5D6E-409C-BE32-E72D297353CC}">
              <c16:uniqueId val="{00000000-ACCC-4CF9-8469-A2386D54A56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ACCC-4CF9-8469-A2386D54A56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40.74</c:v>
                </c:pt>
                <c:pt idx="1">
                  <c:v>45.3</c:v>
                </c:pt>
                <c:pt idx="2">
                  <c:v>43.51</c:v>
                </c:pt>
                <c:pt idx="3">
                  <c:v>42.98</c:v>
                </c:pt>
                <c:pt idx="4">
                  <c:v>37.39</c:v>
                </c:pt>
              </c:numCache>
            </c:numRef>
          </c:val>
          <c:extLst>
            <c:ext xmlns:c16="http://schemas.microsoft.com/office/drawing/2014/chart" uri="{C3380CC4-5D6E-409C-BE32-E72D297353CC}">
              <c16:uniqueId val="{00000000-3E7F-4BB0-A1B7-AB37D622D3E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3E7F-4BB0-A1B7-AB37D622D3E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798.52</c:v>
                </c:pt>
                <c:pt idx="1">
                  <c:v>793.18</c:v>
                </c:pt>
                <c:pt idx="2">
                  <c:v>806.03</c:v>
                </c:pt>
                <c:pt idx="3">
                  <c:v>796.16</c:v>
                </c:pt>
                <c:pt idx="4">
                  <c:v>940.18</c:v>
                </c:pt>
              </c:numCache>
            </c:numRef>
          </c:val>
          <c:extLst>
            <c:ext xmlns:c16="http://schemas.microsoft.com/office/drawing/2014/chart" uri="{C3380CC4-5D6E-409C-BE32-E72D297353CC}">
              <c16:uniqueId val="{00000000-24E0-4183-BCE4-38A5A3E1D93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24E0-4183-BCE4-38A5A3E1D93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
データ!H6</f>
        <v>
東京都　小笠原村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
1</v>
      </c>
      <c r="C7" s="46"/>
      <c r="D7" s="46"/>
      <c r="E7" s="46"/>
      <c r="F7" s="46"/>
      <c r="G7" s="46"/>
      <c r="H7" s="46"/>
      <c r="I7" s="46" t="s">
        <v>
2</v>
      </c>
      <c r="J7" s="46"/>
      <c r="K7" s="46"/>
      <c r="L7" s="46"/>
      <c r="M7" s="46"/>
      <c r="N7" s="46"/>
      <c r="O7" s="46"/>
      <c r="P7" s="46" t="s">
        <v>
3</v>
      </c>
      <c r="Q7" s="46"/>
      <c r="R7" s="46"/>
      <c r="S7" s="46"/>
      <c r="T7" s="46"/>
      <c r="U7" s="46"/>
      <c r="V7" s="46"/>
      <c r="W7" s="46" t="s">
        <v>
4</v>
      </c>
      <c r="X7" s="46"/>
      <c r="Y7" s="46"/>
      <c r="Z7" s="46"/>
      <c r="AA7" s="46"/>
      <c r="AB7" s="46"/>
      <c r="AC7" s="46"/>
      <c r="AD7" s="46" t="s">
        <v>
5</v>
      </c>
      <c r="AE7" s="46"/>
      <c r="AF7" s="46"/>
      <c r="AG7" s="46"/>
      <c r="AH7" s="46"/>
      <c r="AI7" s="46"/>
      <c r="AJ7" s="46"/>
      <c r="AK7" s="2"/>
      <c r="AL7" s="46" t="s">
        <v>
6</v>
      </c>
      <c r="AM7" s="46"/>
      <c r="AN7" s="46"/>
      <c r="AO7" s="46"/>
      <c r="AP7" s="46"/>
      <c r="AQ7" s="46"/>
      <c r="AR7" s="46"/>
      <c r="AS7" s="46"/>
      <c r="AT7" s="46" t="s">
        <v>
7</v>
      </c>
      <c r="AU7" s="46"/>
      <c r="AV7" s="46"/>
      <c r="AW7" s="46"/>
      <c r="AX7" s="46"/>
      <c r="AY7" s="46"/>
      <c r="AZ7" s="46"/>
      <c r="BA7" s="46"/>
      <c r="BB7" s="46" t="s">
        <v>
8</v>
      </c>
      <c r="BC7" s="46"/>
      <c r="BD7" s="46"/>
      <c r="BE7" s="46"/>
      <c r="BF7" s="46"/>
      <c r="BG7" s="46"/>
      <c r="BH7" s="46"/>
      <c r="BI7" s="46"/>
      <c r="BJ7" s="3"/>
      <c r="BK7" s="3"/>
      <c r="BL7" s="68" t="s">
        <v>
9</v>
      </c>
      <c r="BM7" s="69"/>
      <c r="BN7" s="69"/>
      <c r="BO7" s="69"/>
      <c r="BP7" s="69"/>
      <c r="BQ7" s="69"/>
      <c r="BR7" s="69"/>
      <c r="BS7" s="69"/>
      <c r="BT7" s="69"/>
      <c r="BU7" s="69"/>
      <c r="BV7" s="69"/>
      <c r="BW7" s="69"/>
      <c r="BX7" s="69"/>
      <c r="BY7" s="70"/>
    </row>
    <row r="8" spans="1:78" ht="18.75" customHeight="1" x14ac:dyDescent="0.2">
      <c r="A8" s="2"/>
      <c r="B8" s="65" t="str">
        <f>
データ!$I$6</f>
        <v>
法非適用</v>
      </c>
      <c r="C8" s="65"/>
      <c r="D8" s="65"/>
      <c r="E8" s="65"/>
      <c r="F8" s="65"/>
      <c r="G8" s="65"/>
      <c r="H8" s="65"/>
      <c r="I8" s="65" t="str">
        <f>
データ!$J$6</f>
        <v>
水道事業</v>
      </c>
      <c r="J8" s="65"/>
      <c r="K8" s="65"/>
      <c r="L8" s="65"/>
      <c r="M8" s="65"/>
      <c r="N8" s="65"/>
      <c r="O8" s="65"/>
      <c r="P8" s="65" t="str">
        <f>
データ!$K$6</f>
        <v>
簡易水道事業</v>
      </c>
      <c r="Q8" s="65"/>
      <c r="R8" s="65"/>
      <c r="S8" s="65"/>
      <c r="T8" s="65"/>
      <c r="U8" s="65"/>
      <c r="V8" s="65"/>
      <c r="W8" s="65" t="str">
        <f>
データ!$L$6</f>
        <v>
D3</v>
      </c>
      <c r="X8" s="65"/>
      <c r="Y8" s="65"/>
      <c r="Z8" s="65"/>
      <c r="AA8" s="65"/>
      <c r="AB8" s="65"/>
      <c r="AC8" s="65"/>
      <c r="AD8" s="65" t="str">
        <f>
データ!$M$6</f>
        <v>
非設置</v>
      </c>
      <c r="AE8" s="65"/>
      <c r="AF8" s="65"/>
      <c r="AG8" s="65"/>
      <c r="AH8" s="65"/>
      <c r="AI8" s="65"/>
      <c r="AJ8" s="65"/>
      <c r="AK8" s="2"/>
      <c r="AL8" s="60">
        <f>
データ!$R$6</f>
        <v>
2575</v>
      </c>
      <c r="AM8" s="60"/>
      <c r="AN8" s="60"/>
      <c r="AO8" s="60"/>
      <c r="AP8" s="60"/>
      <c r="AQ8" s="60"/>
      <c r="AR8" s="60"/>
      <c r="AS8" s="60"/>
      <c r="AT8" s="36">
        <f>
データ!$S$6</f>
        <v>
106.88</v>
      </c>
      <c r="AU8" s="36"/>
      <c r="AV8" s="36"/>
      <c r="AW8" s="36"/>
      <c r="AX8" s="36"/>
      <c r="AY8" s="36"/>
      <c r="AZ8" s="36"/>
      <c r="BA8" s="36"/>
      <c r="BB8" s="36">
        <f>
データ!$T$6</f>
        <v>
24.09</v>
      </c>
      <c r="BC8" s="36"/>
      <c r="BD8" s="36"/>
      <c r="BE8" s="36"/>
      <c r="BF8" s="36"/>
      <c r="BG8" s="36"/>
      <c r="BH8" s="36"/>
      <c r="BI8" s="36"/>
      <c r="BJ8" s="3"/>
      <c r="BK8" s="3"/>
      <c r="BL8" s="61" t="s">
        <v>
10</v>
      </c>
      <c r="BM8" s="62"/>
      <c r="BN8" s="63" t="s">
        <v>
11</v>
      </c>
      <c r="BO8" s="63"/>
      <c r="BP8" s="63"/>
      <c r="BQ8" s="63"/>
      <c r="BR8" s="63"/>
      <c r="BS8" s="63"/>
      <c r="BT8" s="63"/>
      <c r="BU8" s="63"/>
      <c r="BV8" s="63"/>
      <c r="BW8" s="63"/>
      <c r="BX8" s="63"/>
      <c r="BY8" s="64"/>
    </row>
    <row r="9" spans="1:78" ht="18.75" customHeight="1" x14ac:dyDescent="0.2">
      <c r="A9" s="2"/>
      <c r="B9" s="46" t="s">
        <v>
12</v>
      </c>
      <c r="C9" s="46"/>
      <c r="D9" s="46"/>
      <c r="E9" s="46"/>
      <c r="F9" s="46"/>
      <c r="G9" s="46"/>
      <c r="H9" s="46"/>
      <c r="I9" s="46" t="s">
        <v>
13</v>
      </c>
      <c r="J9" s="46"/>
      <c r="K9" s="46"/>
      <c r="L9" s="46"/>
      <c r="M9" s="46"/>
      <c r="N9" s="46"/>
      <c r="O9" s="46"/>
      <c r="P9" s="46" t="s">
        <v>
14</v>
      </c>
      <c r="Q9" s="46"/>
      <c r="R9" s="46"/>
      <c r="S9" s="46"/>
      <c r="T9" s="46"/>
      <c r="U9" s="46"/>
      <c r="V9" s="46"/>
      <c r="W9" s="46" t="s">
        <v>
15</v>
      </c>
      <c r="X9" s="46"/>
      <c r="Y9" s="46"/>
      <c r="Z9" s="46"/>
      <c r="AA9" s="46"/>
      <c r="AB9" s="46"/>
      <c r="AC9" s="46"/>
      <c r="AD9" s="2"/>
      <c r="AE9" s="2"/>
      <c r="AF9" s="2"/>
      <c r="AG9" s="2"/>
      <c r="AH9" s="3"/>
      <c r="AI9" s="2"/>
      <c r="AJ9" s="2"/>
      <c r="AK9" s="2"/>
      <c r="AL9" s="46" t="s">
        <v>
16</v>
      </c>
      <c r="AM9" s="46"/>
      <c r="AN9" s="46"/>
      <c r="AO9" s="46"/>
      <c r="AP9" s="46"/>
      <c r="AQ9" s="46"/>
      <c r="AR9" s="46"/>
      <c r="AS9" s="46"/>
      <c r="AT9" s="46" t="s">
        <v>
17</v>
      </c>
      <c r="AU9" s="46"/>
      <c r="AV9" s="46"/>
      <c r="AW9" s="46"/>
      <c r="AX9" s="46"/>
      <c r="AY9" s="46"/>
      <c r="AZ9" s="46"/>
      <c r="BA9" s="46"/>
      <c r="BB9" s="46" t="s">
        <v>
18</v>
      </c>
      <c r="BC9" s="46"/>
      <c r="BD9" s="46"/>
      <c r="BE9" s="46"/>
      <c r="BF9" s="46"/>
      <c r="BG9" s="46"/>
      <c r="BH9" s="46"/>
      <c r="BI9" s="46"/>
      <c r="BJ9" s="3"/>
      <c r="BK9" s="3"/>
      <c r="BL9" s="47" t="s">
        <v>
19</v>
      </c>
      <c r="BM9" s="48"/>
      <c r="BN9" s="49" t="s">
        <v>
20</v>
      </c>
      <c r="BO9" s="49"/>
      <c r="BP9" s="49"/>
      <c r="BQ9" s="49"/>
      <c r="BR9" s="49"/>
      <c r="BS9" s="49"/>
      <c r="BT9" s="49"/>
      <c r="BU9" s="49"/>
      <c r="BV9" s="49"/>
      <c r="BW9" s="49"/>
      <c r="BX9" s="49"/>
      <c r="BY9" s="50"/>
    </row>
    <row r="10" spans="1:78" ht="18.75" customHeight="1" x14ac:dyDescent="0.2">
      <c r="A10" s="2"/>
      <c r="B10" s="36" t="str">
        <f>
データ!$N$6</f>
        <v>
-</v>
      </c>
      <c r="C10" s="36"/>
      <c r="D10" s="36"/>
      <c r="E10" s="36"/>
      <c r="F10" s="36"/>
      <c r="G10" s="36"/>
      <c r="H10" s="36"/>
      <c r="I10" s="36" t="str">
        <f>
データ!$O$6</f>
        <v>
該当数値なし</v>
      </c>
      <c r="J10" s="36"/>
      <c r="K10" s="36"/>
      <c r="L10" s="36"/>
      <c r="M10" s="36"/>
      <c r="N10" s="36"/>
      <c r="O10" s="36"/>
      <c r="P10" s="36">
        <f>
データ!$P$6</f>
        <v>
99.8</v>
      </c>
      <c r="Q10" s="36"/>
      <c r="R10" s="36"/>
      <c r="S10" s="36"/>
      <c r="T10" s="36"/>
      <c r="U10" s="36"/>
      <c r="V10" s="36"/>
      <c r="W10" s="60">
        <f>
データ!$Q$6</f>
        <v>
4400</v>
      </c>
      <c r="X10" s="60"/>
      <c r="Y10" s="60"/>
      <c r="Z10" s="60"/>
      <c r="AA10" s="60"/>
      <c r="AB10" s="60"/>
      <c r="AC10" s="60"/>
      <c r="AD10" s="2"/>
      <c r="AE10" s="2"/>
      <c r="AF10" s="2"/>
      <c r="AG10" s="2"/>
      <c r="AH10" s="2"/>
      <c r="AI10" s="2"/>
      <c r="AJ10" s="2"/>
      <c r="AK10" s="2"/>
      <c r="AL10" s="60">
        <f>
データ!$U$6</f>
        <v>
2526</v>
      </c>
      <c r="AM10" s="60"/>
      <c r="AN10" s="60"/>
      <c r="AO10" s="60"/>
      <c r="AP10" s="60"/>
      <c r="AQ10" s="60"/>
      <c r="AR10" s="60"/>
      <c r="AS10" s="60"/>
      <c r="AT10" s="36">
        <f>
データ!$V$6</f>
        <v>
2.85</v>
      </c>
      <c r="AU10" s="36"/>
      <c r="AV10" s="36"/>
      <c r="AW10" s="36"/>
      <c r="AX10" s="36"/>
      <c r="AY10" s="36"/>
      <c r="AZ10" s="36"/>
      <c r="BA10" s="36"/>
      <c r="BB10" s="36">
        <f>
データ!$W$6</f>
        <v>
886.32</v>
      </c>
      <c r="BC10" s="36"/>
      <c r="BD10" s="36"/>
      <c r="BE10" s="36"/>
      <c r="BF10" s="36"/>
      <c r="BG10" s="36"/>
      <c r="BH10" s="36"/>
      <c r="BI10" s="36"/>
      <c r="BJ10" s="2"/>
      <c r="BK10" s="2"/>
      <c r="BL10" s="51" t="s">
        <v>
21</v>
      </c>
      <c r="BM10" s="52"/>
      <c r="BN10" s="53" t="s">
        <v>
22</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
23</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
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
25</v>
      </c>
      <c r="BM14" s="31"/>
      <c r="BN14" s="31"/>
      <c r="BO14" s="31"/>
      <c r="BP14" s="31"/>
      <c r="BQ14" s="31"/>
      <c r="BR14" s="31"/>
      <c r="BS14" s="31"/>
      <c r="BT14" s="31"/>
      <c r="BU14" s="31"/>
      <c r="BV14" s="31"/>
      <c r="BW14" s="31"/>
      <c r="BX14" s="31"/>
      <c r="BY14" s="31"/>
      <c r="BZ14" s="32"/>
    </row>
    <row r="15" spans="1:78" ht="13.5" customHeight="1" x14ac:dyDescent="0.2">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
118</v>
      </c>
      <c r="BM16" s="38"/>
      <c r="BN16" s="38"/>
      <c r="BO16" s="38"/>
      <c r="BP16" s="38"/>
      <c r="BQ16" s="38"/>
      <c r="BR16" s="38"/>
      <c r="BS16" s="38"/>
      <c r="BT16" s="38"/>
      <c r="BU16" s="38"/>
      <c r="BV16" s="38"/>
      <c r="BW16" s="38"/>
      <c r="BX16" s="38"/>
      <c r="BY16" s="38"/>
      <c r="BZ16" s="3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
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
116</v>
      </c>
      <c r="BM47" s="38"/>
      <c r="BN47" s="38"/>
      <c r="BO47" s="38"/>
      <c r="BP47" s="38"/>
      <c r="BQ47" s="38"/>
      <c r="BR47" s="38"/>
      <c r="BS47" s="38"/>
      <c r="BT47" s="38"/>
      <c r="BU47" s="38"/>
      <c r="BV47" s="38"/>
      <c r="BW47" s="38"/>
      <c r="BX47" s="38"/>
      <c r="BY47" s="38"/>
      <c r="BZ47" s="3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2">
      <c r="A60" s="2"/>
      <c r="B60" s="43" t="s">
        <v>
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2">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
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
117</v>
      </c>
      <c r="BM66" s="38"/>
      <c r="BN66" s="38"/>
      <c r="BO66" s="38"/>
      <c r="BP66" s="38"/>
      <c r="BQ66" s="38"/>
      <c r="BR66" s="38"/>
      <c r="BS66" s="38"/>
      <c r="BT66" s="38"/>
      <c r="BU66" s="38"/>
      <c r="BV66" s="38"/>
      <c r="BW66" s="38"/>
      <c r="BX66" s="38"/>
      <c r="BY66" s="38"/>
      <c r="BZ66" s="3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2">
      <c r="C83" s="12"/>
    </row>
    <row r="84" spans="1:78"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idden="1" x14ac:dyDescent="0.2">
      <c r="B85" s="13"/>
      <c r="C85" s="13"/>
      <c r="D85" s="13"/>
      <c r="E85" s="13" t="str">
        <f>
データ!AH6</f>
        <v>
【73.42】</v>
      </c>
      <c r="F85" s="13" t="s">
        <v>
41</v>
      </c>
      <c r="G85" s="13" t="s">
        <v>
41</v>
      </c>
      <c r="H85" s="13" t="str">
        <f>
データ!BO6</f>
        <v>
【940.88】</v>
      </c>
      <c r="I85" s="13" t="str">
        <f>
データ!BZ6</f>
        <v>
【54.59】</v>
      </c>
      <c r="J85" s="13" t="str">
        <f>
データ!CK6</f>
        <v>
【301.20】</v>
      </c>
      <c r="K85" s="13" t="str">
        <f>
データ!CV6</f>
        <v>
【56.42】</v>
      </c>
      <c r="L85" s="13" t="str">
        <f>
データ!DG6</f>
        <v>
【71.01】</v>
      </c>
      <c r="M85" s="13" t="s">
        <v>
42</v>
      </c>
      <c r="N85" s="13" t="s">
        <v>
42</v>
      </c>
      <c r="O85" s="13" t="str">
        <f>
データ!EN6</f>
        <v>
【0.58】</v>
      </c>
    </row>
  </sheetData>
  <sheetProtection algorithmName="SHA-512" hashValue="+n8HyoNTs1ahpa0I6py4H90QzPjBO3qmRhd2IrK2PjWYrkkpe/JV1YLvnbMHYYT+YaJntjS1OOcUOacqkmUlUA==" saltValue="HnlWONBgFdzzn2k5O0TXW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
43</v>
      </c>
      <c r="E1" s="14"/>
      <c r="F1" s="14"/>
      <c r="G1" s="14"/>
      <c r="H1" s="14"/>
      <c r="I1" s="14"/>
      <c r="J1" s="14"/>
      <c r="K1" s="14"/>
      <c r="L1" s="14"/>
      <c r="M1" s="14"/>
      <c r="N1" s="14"/>
      <c r="O1" s="14"/>
      <c r="P1" s="14"/>
      <c r="Q1" s="14"/>
      <c r="R1" s="14"/>
      <c r="S1" s="14"/>
      <c r="T1" s="14"/>
      <c r="U1" s="14"/>
      <c r="V1" s="14"/>
      <c r="W1" s="14"/>
      <c r="X1" s="14">
        <v>
1</v>
      </c>
      <c r="Y1" s="14">
        <v>
1</v>
      </c>
      <c r="Z1" s="14">
        <v>
1</v>
      </c>
      <c r="AA1" s="14">
        <v>
1</v>
      </c>
      <c r="AB1" s="14">
        <v>
1</v>
      </c>
      <c r="AC1" s="14">
        <v>
1</v>
      </c>
      <c r="AD1" s="14">
        <v>
1</v>
      </c>
      <c r="AE1" s="14">
        <v>
1</v>
      </c>
      <c r="AF1" s="14">
        <v>
1</v>
      </c>
      <c r="AG1" s="14">
        <v>
1</v>
      </c>
      <c r="AH1" s="14"/>
      <c r="AI1" s="14">
        <v>
1</v>
      </c>
      <c r="AJ1" s="14">
        <v>
1</v>
      </c>
      <c r="AK1" s="14">
        <v>
1</v>
      </c>
      <c r="AL1" s="14">
        <v>
1</v>
      </c>
      <c r="AM1" s="14">
        <v>
1</v>
      </c>
      <c r="AN1" s="14">
        <v>
1</v>
      </c>
      <c r="AO1" s="14">
        <v>
1</v>
      </c>
      <c r="AP1" s="14">
        <v>
1</v>
      </c>
      <c r="AQ1" s="14">
        <v>
1</v>
      </c>
      <c r="AR1" s="14">
        <v>
1</v>
      </c>
      <c r="AS1" s="14"/>
      <c r="AT1" s="14">
        <v>
1</v>
      </c>
      <c r="AU1" s="14">
        <v>
1</v>
      </c>
      <c r="AV1" s="14">
        <v>
1</v>
      </c>
      <c r="AW1" s="14">
        <v>
1</v>
      </c>
      <c r="AX1" s="14">
        <v>
1</v>
      </c>
      <c r="AY1" s="14">
        <v>
1</v>
      </c>
      <c r="AZ1" s="14">
        <v>
1</v>
      </c>
      <c r="BA1" s="14">
        <v>
1</v>
      </c>
      <c r="BB1" s="14">
        <v>
1</v>
      </c>
      <c r="BC1" s="14">
        <v>
1</v>
      </c>
      <c r="BD1" s="14"/>
      <c r="BE1" s="14">
        <v>
1</v>
      </c>
      <c r="BF1" s="14">
        <v>
1</v>
      </c>
      <c r="BG1" s="14">
        <v>
1</v>
      </c>
      <c r="BH1" s="14">
        <v>
1</v>
      </c>
      <c r="BI1" s="14">
        <v>
1</v>
      </c>
      <c r="BJ1" s="14">
        <v>
1</v>
      </c>
      <c r="BK1" s="14">
        <v>
1</v>
      </c>
      <c r="BL1" s="14">
        <v>
1</v>
      </c>
      <c r="BM1" s="14">
        <v>
1</v>
      </c>
      <c r="BN1" s="14">
        <v>
1</v>
      </c>
      <c r="BO1" s="14"/>
      <c r="BP1" s="14">
        <v>
1</v>
      </c>
      <c r="BQ1" s="14">
        <v>
1</v>
      </c>
      <c r="BR1" s="14">
        <v>
1</v>
      </c>
      <c r="BS1" s="14">
        <v>
1</v>
      </c>
      <c r="BT1" s="14">
        <v>
1</v>
      </c>
      <c r="BU1" s="14">
        <v>
1</v>
      </c>
      <c r="BV1" s="14">
        <v>
1</v>
      </c>
      <c r="BW1" s="14">
        <v>
1</v>
      </c>
      <c r="BX1" s="14">
        <v>
1</v>
      </c>
      <c r="BY1" s="14">
        <v>
1</v>
      </c>
      <c r="BZ1" s="14"/>
      <c r="CA1" s="14">
        <v>
1</v>
      </c>
      <c r="CB1" s="14">
        <v>
1</v>
      </c>
      <c r="CC1" s="14">
        <v>
1</v>
      </c>
      <c r="CD1" s="14">
        <v>
1</v>
      </c>
      <c r="CE1" s="14">
        <v>
1</v>
      </c>
      <c r="CF1" s="14">
        <v>
1</v>
      </c>
      <c r="CG1" s="14">
        <v>
1</v>
      </c>
      <c r="CH1" s="14">
        <v>
1</v>
      </c>
      <c r="CI1" s="14">
        <v>
1</v>
      </c>
      <c r="CJ1" s="14">
        <v>
1</v>
      </c>
      <c r="CK1" s="14"/>
      <c r="CL1" s="14">
        <v>
1</v>
      </c>
      <c r="CM1" s="14">
        <v>
1</v>
      </c>
      <c r="CN1" s="14">
        <v>
1</v>
      </c>
      <c r="CO1" s="14">
        <v>
1</v>
      </c>
      <c r="CP1" s="14">
        <v>
1</v>
      </c>
      <c r="CQ1" s="14">
        <v>
1</v>
      </c>
      <c r="CR1" s="14">
        <v>
1</v>
      </c>
      <c r="CS1" s="14">
        <v>
1</v>
      </c>
      <c r="CT1" s="14">
        <v>
1</v>
      </c>
      <c r="CU1" s="14">
        <v>
1</v>
      </c>
      <c r="CV1" s="14"/>
      <c r="CW1" s="14">
        <v>
1</v>
      </c>
      <c r="CX1" s="14">
        <v>
1</v>
      </c>
      <c r="CY1" s="14">
        <v>
1</v>
      </c>
      <c r="CZ1" s="14">
        <v>
1</v>
      </c>
      <c r="DA1" s="14">
        <v>
1</v>
      </c>
      <c r="DB1" s="14">
        <v>
1</v>
      </c>
      <c r="DC1" s="14">
        <v>
1</v>
      </c>
      <c r="DD1" s="14">
        <v>
1</v>
      </c>
      <c r="DE1" s="14">
        <v>
1</v>
      </c>
      <c r="DF1" s="14">
        <v>
1</v>
      </c>
      <c r="DG1" s="14"/>
      <c r="DH1" s="14">
        <v>
1</v>
      </c>
      <c r="DI1" s="14">
        <v>
1</v>
      </c>
      <c r="DJ1" s="14">
        <v>
1</v>
      </c>
      <c r="DK1" s="14">
        <v>
1</v>
      </c>
      <c r="DL1" s="14">
        <v>
1</v>
      </c>
      <c r="DM1" s="14">
        <v>
1</v>
      </c>
      <c r="DN1" s="14">
        <v>
1</v>
      </c>
      <c r="DO1" s="14">
        <v>
1</v>
      </c>
      <c r="DP1" s="14">
        <v>
1</v>
      </c>
      <c r="DQ1" s="14">
        <v>
1</v>
      </c>
      <c r="DR1" s="14"/>
      <c r="DS1" s="14">
        <v>
1</v>
      </c>
      <c r="DT1" s="14">
        <v>
1</v>
      </c>
      <c r="DU1" s="14">
        <v>
1</v>
      </c>
      <c r="DV1" s="14">
        <v>
1</v>
      </c>
      <c r="DW1" s="14">
        <v>
1</v>
      </c>
      <c r="DX1" s="14">
        <v>
1</v>
      </c>
      <c r="DY1" s="14">
        <v>
1</v>
      </c>
      <c r="DZ1" s="14">
        <v>
1</v>
      </c>
      <c r="EA1" s="14">
        <v>
1</v>
      </c>
      <c r="EB1" s="14">
        <v>
1</v>
      </c>
      <c r="EC1" s="14"/>
      <c r="ED1" s="14">
        <v>
1</v>
      </c>
      <c r="EE1" s="14">
        <v>
1</v>
      </c>
      <c r="EF1" s="14">
        <v>
1</v>
      </c>
      <c r="EG1" s="14">
        <v>
1</v>
      </c>
      <c r="EH1" s="14">
        <v>
1</v>
      </c>
      <c r="EI1" s="14">
        <v>
1</v>
      </c>
      <c r="EJ1" s="14">
        <v>
1</v>
      </c>
      <c r="EK1" s="14">
        <v>
1</v>
      </c>
      <c r="EL1" s="14">
        <v>
1</v>
      </c>
      <c r="EM1" s="14">
        <v>
1</v>
      </c>
      <c r="EN1" s="14"/>
    </row>
    <row r="2" spans="1:144" x14ac:dyDescent="0.2">
      <c r="A2" s="15" t="s">
        <v>
44</v>
      </c>
      <c r="B2" s="15">
        <f>
COLUMN()-1</f>
        <v>
1</v>
      </c>
      <c r="C2" s="15">
        <f t="shared" ref="C2:BR2" si="0">
COLUMN()-1</f>
        <v>
2</v>
      </c>
      <c r="D2" s="15">
        <f t="shared" si="0"/>
        <v>
3</v>
      </c>
      <c r="E2" s="15">
        <f t="shared" si="0"/>
        <v>
4</v>
      </c>
      <c r="F2" s="15">
        <f t="shared" si="0"/>
        <v>
5</v>
      </c>
      <c r="G2" s="15">
        <f t="shared" si="0"/>
        <v>
6</v>
      </c>
      <c r="H2" s="15">
        <f t="shared" si="0"/>
        <v>
7</v>
      </c>
      <c r="I2" s="15">
        <f t="shared" si="0"/>
        <v>
8</v>
      </c>
      <c r="J2" s="15">
        <f t="shared" si="0"/>
        <v>
9</v>
      </c>
      <c r="K2" s="15">
        <f t="shared" si="0"/>
        <v>
10</v>
      </c>
      <c r="L2" s="15">
        <f t="shared" si="0"/>
        <v>
11</v>
      </c>
      <c r="M2" s="15">
        <f t="shared" si="0"/>
        <v>
12</v>
      </c>
      <c r="N2" s="15">
        <f t="shared" si="0"/>
        <v>
13</v>
      </c>
      <c r="O2" s="15">
        <f t="shared" si="0"/>
        <v>
14</v>
      </c>
      <c r="P2" s="15">
        <f t="shared" si="0"/>
        <v>
15</v>
      </c>
      <c r="Q2" s="15">
        <f t="shared" si="0"/>
        <v>
16</v>
      </c>
      <c r="R2" s="15">
        <f t="shared" si="0"/>
        <v>
17</v>
      </c>
      <c r="S2" s="15">
        <f t="shared" si="0"/>
        <v>
18</v>
      </c>
      <c r="T2" s="15">
        <f t="shared" si="0"/>
        <v>
19</v>
      </c>
      <c r="U2" s="15">
        <f t="shared" si="0"/>
        <v>
20</v>
      </c>
      <c r="V2" s="15">
        <f t="shared" si="0"/>
        <v>
21</v>
      </c>
      <c r="W2" s="15">
        <f t="shared" si="0"/>
        <v>
22</v>
      </c>
      <c r="X2" s="15">
        <f t="shared" si="0"/>
        <v>
23</v>
      </c>
      <c r="Y2" s="15">
        <f t="shared" si="0"/>
        <v>
24</v>
      </c>
      <c r="Z2" s="15">
        <f t="shared" si="0"/>
        <v>
25</v>
      </c>
      <c r="AA2" s="15">
        <f t="shared" si="0"/>
        <v>
26</v>
      </c>
      <c r="AB2" s="15">
        <f t="shared" si="0"/>
        <v>
27</v>
      </c>
      <c r="AC2" s="15">
        <f t="shared" si="0"/>
        <v>
28</v>
      </c>
      <c r="AD2" s="15">
        <f t="shared" si="0"/>
        <v>
29</v>
      </c>
      <c r="AE2" s="15">
        <f t="shared" si="0"/>
        <v>
30</v>
      </c>
      <c r="AF2" s="15">
        <f t="shared" si="0"/>
        <v>
31</v>
      </c>
      <c r="AG2" s="15">
        <f t="shared" si="0"/>
        <v>
32</v>
      </c>
      <c r="AH2" s="15">
        <f t="shared" si="0"/>
        <v>
33</v>
      </c>
      <c r="AI2" s="15">
        <f t="shared" si="0"/>
        <v>
34</v>
      </c>
      <c r="AJ2" s="15">
        <f t="shared" si="0"/>
        <v>
35</v>
      </c>
      <c r="AK2" s="15">
        <f t="shared" si="0"/>
        <v>
36</v>
      </c>
      <c r="AL2" s="15">
        <f t="shared" si="0"/>
        <v>
37</v>
      </c>
      <c r="AM2" s="15">
        <f t="shared" si="0"/>
        <v>
38</v>
      </c>
      <c r="AN2" s="15">
        <f t="shared" si="0"/>
        <v>
39</v>
      </c>
      <c r="AO2" s="15">
        <f t="shared" si="0"/>
        <v>
40</v>
      </c>
      <c r="AP2" s="15">
        <f t="shared" si="0"/>
        <v>
41</v>
      </c>
      <c r="AQ2" s="15">
        <f t="shared" si="0"/>
        <v>
42</v>
      </c>
      <c r="AR2" s="15">
        <f t="shared" si="0"/>
        <v>
43</v>
      </c>
      <c r="AS2" s="15">
        <f t="shared" si="0"/>
        <v>
44</v>
      </c>
      <c r="AT2" s="15">
        <f t="shared" si="0"/>
        <v>
45</v>
      </c>
      <c r="AU2" s="15">
        <f t="shared" si="0"/>
        <v>
46</v>
      </c>
      <c r="AV2" s="15">
        <f t="shared" si="0"/>
        <v>
47</v>
      </c>
      <c r="AW2" s="15">
        <f t="shared" si="0"/>
        <v>
48</v>
      </c>
      <c r="AX2" s="15">
        <f t="shared" si="0"/>
        <v>
49</v>
      </c>
      <c r="AY2" s="15">
        <f t="shared" si="0"/>
        <v>
50</v>
      </c>
      <c r="AZ2" s="15">
        <f t="shared" si="0"/>
        <v>
51</v>
      </c>
      <c r="BA2" s="15">
        <f t="shared" si="0"/>
        <v>
52</v>
      </c>
      <c r="BB2" s="15">
        <f t="shared" si="0"/>
        <v>
53</v>
      </c>
      <c r="BC2" s="15">
        <f t="shared" si="0"/>
        <v>
54</v>
      </c>
      <c r="BD2" s="15">
        <f t="shared" si="0"/>
        <v>
55</v>
      </c>
      <c r="BE2" s="15">
        <f t="shared" si="0"/>
        <v>
56</v>
      </c>
      <c r="BF2" s="15">
        <f t="shared" si="0"/>
        <v>
57</v>
      </c>
      <c r="BG2" s="15">
        <f t="shared" si="0"/>
        <v>
58</v>
      </c>
      <c r="BH2" s="15">
        <f t="shared" si="0"/>
        <v>
59</v>
      </c>
      <c r="BI2" s="15">
        <f t="shared" si="0"/>
        <v>
60</v>
      </c>
      <c r="BJ2" s="15">
        <f t="shared" si="0"/>
        <v>
61</v>
      </c>
      <c r="BK2" s="15">
        <f t="shared" si="0"/>
        <v>
62</v>
      </c>
      <c r="BL2" s="15">
        <f t="shared" si="0"/>
        <v>
63</v>
      </c>
      <c r="BM2" s="15">
        <f t="shared" si="0"/>
        <v>
64</v>
      </c>
      <c r="BN2" s="15">
        <f t="shared" si="0"/>
        <v>
65</v>
      </c>
      <c r="BO2" s="15">
        <f t="shared" si="0"/>
        <v>
66</v>
      </c>
      <c r="BP2" s="15">
        <f t="shared" si="0"/>
        <v>
67</v>
      </c>
      <c r="BQ2" s="15">
        <f t="shared" si="0"/>
        <v>
68</v>
      </c>
      <c r="BR2" s="15">
        <f t="shared" si="0"/>
        <v>
69</v>
      </c>
      <c r="BS2" s="15">
        <f t="shared" ref="BS2:ED2" si="1">
COLUMN()-1</f>
        <v>
70</v>
      </c>
      <c r="BT2" s="15">
        <f t="shared" si="1"/>
        <v>
71</v>
      </c>
      <c r="BU2" s="15">
        <f t="shared" si="1"/>
        <v>
72</v>
      </c>
      <c r="BV2" s="15">
        <f t="shared" si="1"/>
        <v>
73</v>
      </c>
      <c r="BW2" s="15">
        <f t="shared" si="1"/>
        <v>
74</v>
      </c>
      <c r="BX2" s="15">
        <f t="shared" si="1"/>
        <v>
75</v>
      </c>
      <c r="BY2" s="15">
        <f t="shared" si="1"/>
        <v>
76</v>
      </c>
      <c r="BZ2" s="15">
        <f t="shared" si="1"/>
        <v>
77</v>
      </c>
      <c r="CA2" s="15">
        <f t="shared" si="1"/>
        <v>
78</v>
      </c>
      <c r="CB2" s="15">
        <f t="shared" si="1"/>
        <v>
79</v>
      </c>
      <c r="CC2" s="15">
        <f t="shared" si="1"/>
        <v>
80</v>
      </c>
      <c r="CD2" s="15">
        <f t="shared" si="1"/>
        <v>
81</v>
      </c>
      <c r="CE2" s="15">
        <f t="shared" si="1"/>
        <v>
82</v>
      </c>
      <c r="CF2" s="15">
        <f t="shared" si="1"/>
        <v>
83</v>
      </c>
      <c r="CG2" s="15">
        <f t="shared" si="1"/>
        <v>
84</v>
      </c>
      <c r="CH2" s="15">
        <f t="shared" si="1"/>
        <v>
85</v>
      </c>
      <c r="CI2" s="15">
        <f t="shared" si="1"/>
        <v>
86</v>
      </c>
      <c r="CJ2" s="15">
        <f t="shared" si="1"/>
        <v>
87</v>
      </c>
      <c r="CK2" s="15">
        <f t="shared" si="1"/>
        <v>
88</v>
      </c>
      <c r="CL2" s="15">
        <f t="shared" si="1"/>
        <v>
89</v>
      </c>
      <c r="CM2" s="15">
        <f t="shared" si="1"/>
        <v>
90</v>
      </c>
      <c r="CN2" s="15">
        <f t="shared" si="1"/>
        <v>
91</v>
      </c>
      <c r="CO2" s="15">
        <f t="shared" si="1"/>
        <v>
92</v>
      </c>
      <c r="CP2" s="15">
        <f t="shared" si="1"/>
        <v>
93</v>
      </c>
      <c r="CQ2" s="15">
        <f t="shared" si="1"/>
        <v>
94</v>
      </c>
      <c r="CR2" s="15">
        <f t="shared" si="1"/>
        <v>
95</v>
      </c>
      <c r="CS2" s="15">
        <f t="shared" si="1"/>
        <v>
96</v>
      </c>
      <c r="CT2" s="15">
        <f t="shared" si="1"/>
        <v>
97</v>
      </c>
      <c r="CU2" s="15">
        <f t="shared" si="1"/>
        <v>
98</v>
      </c>
      <c r="CV2" s="15">
        <f t="shared" si="1"/>
        <v>
99</v>
      </c>
      <c r="CW2" s="15">
        <f t="shared" si="1"/>
        <v>
100</v>
      </c>
      <c r="CX2" s="15">
        <f t="shared" si="1"/>
        <v>
101</v>
      </c>
      <c r="CY2" s="15">
        <f t="shared" si="1"/>
        <v>
102</v>
      </c>
      <c r="CZ2" s="15">
        <f t="shared" si="1"/>
        <v>
103</v>
      </c>
      <c r="DA2" s="15">
        <f t="shared" si="1"/>
        <v>
104</v>
      </c>
      <c r="DB2" s="15">
        <f t="shared" si="1"/>
        <v>
105</v>
      </c>
      <c r="DC2" s="15">
        <f t="shared" si="1"/>
        <v>
106</v>
      </c>
      <c r="DD2" s="15">
        <f t="shared" si="1"/>
        <v>
107</v>
      </c>
      <c r="DE2" s="15">
        <f t="shared" si="1"/>
        <v>
108</v>
      </c>
      <c r="DF2" s="15">
        <f t="shared" si="1"/>
        <v>
109</v>
      </c>
      <c r="DG2" s="15">
        <f t="shared" si="1"/>
        <v>
110</v>
      </c>
      <c r="DH2" s="15">
        <f t="shared" si="1"/>
        <v>
111</v>
      </c>
      <c r="DI2" s="15">
        <f t="shared" si="1"/>
        <v>
112</v>
      </c>
      <c r="DJ2" s="15">
        <f t="shared" si="1"/>
        <v>
113</v>
      </c>
      <c r="DK2" s="15">
        <f t="shared" si="1"/>
        <v>
114</v>
      </c>
      <c r="DL2" s="15">
        <f t="shared" si="1"/>
        <v>
115</v>
      </c>
      <c r="DM2" s="15">
        <f t="shared" si="1"/>
        <v>
116</v>
      </c>
      <c r="DN2" s="15">
        <f t="shared" si="1"/>
        <v>
117</v>
      </c>
      <c r="DO2" s="15">
        <f t="shared" si="1"/>
        <v>
118</v>
      </c>
      <c r="DP2" s="15">
        <f t="shared" si="1"/>
        <v>
119</v>
      </c>
      <c r="DQ2" s="15">
        <f t="shared" si="1"/>
        <v>
120</v>
      </c>
      <c r="DR2" s="15">
        <f t="shared" si="1"/>
        <v>
121</v>
      </c>
      <c r="DS2" s="15">
        <f t="shared" si="1"/>
        <v>
122</v>
      </c>
      <c r="DT2" s="15">
        <f t="shared" si="1"/>
        <v>
123</v>
      </c>
      <c r="DU2" s="15">
        <f t="shared" si="1"/>
        <v>
124</v>
      </c>
      <c r="DV2" s="15">
        <f t="shared" si="1"/>
        <v>
125</v>
      </c>
      <c r="DW2" s="15">
        <f t="shared" si="1"/>
        <v>
126</v>
      </c>
      <c r="DX2" s="15">
        <f t="shared" si="1"/>
        <v>
127</v>
      </c>
      <c r="DY2" s="15">
        <f t="shared" si="1"/>
        <v>
128</v>
      </c>
      <c r="DZ2" s="15">
        <f t="shared" si="1"/>
        <v>
129</v>
      </c>
      <c r="EA2" s="15">
        <f t="shared" si="1"/>
        <v>
130</v>
      </c>
      <c r="EB2" s="15">
        <f t="shared" si="1"/>
        <v>
131</v>
      </c>
      <c r="EC2" s="15">
        <f t="shared" si="1"/>
        <v>
132</v>
      </c>
      <c r="ED2" s="15">
        <f t="shared" si="1"/>
        <v>
133</v>
      </c>
      <c r="EE2" s="15">
        <f t="shared" ref="EE2:EN2" si="2">
COLUMN()-1</f>
        <v>
134</v>
      </c>
      <c r="EF2" s="15">
        <f t="shared" si="2"/>
        <v>
135</v>
      </c>
      <c r="EG2" s="15">
        <f t="shared" si="2"/>
        <v>
136</v>
      </c>
      <c r="EH2" s="15">
        <f t="shared" si="2"/>
        <v>
137</v>
      </c>
      <c r="EI2" s="15">
        <f t="shared" si="2"/>
        <v>
138</v>
      </c>
      <c r="EJ2" s="15">
        <f t="shared" si="2"/>
        <v>
139</v>
      </c>
      <c r="EK2" s="15">
        <f t="shared" si="2"/>
        <v>
140</v>
      </c>
      <c r="EL2" s="15">
        <f t="shared" si="2"/>
        <v>
141</v>
      </c>
      <c r="EM2" s="15">
        <f t="shared" si="2"/>
        <v>
142</v>
      </c>
      <c r="EN2" s="15">
        <f t="shared" si="2"/>
        <v>
143</v>
      </c>
    </row>
    <row r="3" spans="1:144" x14ac:dyDescent="0.2">
      <c r="A3" s="15" t="s">
        <v>
45</v>
      </c>
      <c r="B3" s="16" t="s">
        <v>
46</v>
      </c>
      <c r="C3" s="16" t="s">
        <v>
47</v>
      </c>
      <c r="D3" s="16" t="s">
        <v>
48</v>
      </c>
      <c r="E3" s="16" t="s">
        <v>
49</v>
      </c>
      <c r="F3" s="16" t="s">
        <v>
50</v>
      </c>
      <c r="G3" s="16" t="s">
        <v>
51</v>
      </c>
      <c r="H3" s="72" t="s">
        <v>
52</v>
      </c>
      <c r="I3" s="73"/>
      <c r="J3" s="73"/>
      <c r="K3" s="73"/>
      <c r="L3" s="73"/>
      <c r="M3" s="73"/>
      <c r="N3" s="73"/>
      <c r="O3" s="73"/>
      <c r="P3" s="73"/>
      <c r="Q3" s="73"/>
      <c r="R3" s="73"/>
      <c r="S3" s="73"/>
      <c r="T3" s="73"/>
      <c r="U3" s="73"/>
      <c r="V3" s="73"/>
      <c r="W3" s="74"/>
      <c r="X3" s="78" t="s">
        <v>
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
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
55</v>
      </c>
      <c r="B4" s="17"/>
      <c r="C4" s="17"/>
      <c r="D4" s="17"/>
      <c r="E4" s="17"/>
      <c r="F4" s="17"/>
      <c r="G4" s="17"/>
      <c r="H4" s="75"/>
      <c r="I4" s="76"/>
      <c r="J4" s="76"/>
      <c r="K4" s="76"/>
      <c r="L4" s="76"/>
      <c r="M4" s="76"/>
      <c r="N4" s="76"/>
      <c r="O4" s="76"/>
      <c r="P4" s="76"/>
      <c r="Q4" s="76"/>
      <c r="R4" s="76"/>
      <c r="S4" s="76"/>
      <c r="T4" s="76"/>
      <c r="U4" s="76"/>
      <c r="V4" s="76"/>
      <c r="W4" s="77"/>
      <c r="X4" s="71" t="s">
        <v>
56</v>
      </c>
      <c r="Y4" s="71"/>
      <c r="Z4" s="71"/>
      <c r="AA4" s="71"/>
      <c r="AB4" s="71"/>
      <c r="AC4" s="71"/>
      <c r="AD4" s="71"/>
      <c r="AE4" s="71"/>
      <c r="AF4" s="71"/>
      <c r="AG4" s="71"/>
      <c r="AH4" s="71"/>
      <c r="AI4" s="71" t="s">
        <v>
57</v>
      </c>
      <c r="AJ4" s="71"/>
      <c r="AK4" s="71"/>
      <c r="AL4" s="71"/>
      <c r="AM4" s="71"/>
      <c r="AN4" s="71"/>
      <c r="AO4" s="71"/>
      <c r="AP4" s="71"/>
      <c r="AQ4" s="71"/>
      <c r="AR4" s="71"/>
      <c r="AS4" s="71"/>
      <c r="AT4" s="71" t="s">
        <v>
58</v>
      </c>
      <c r="AU4" s="71"/>
      <c r="AV4" s="71"/>
      <c r="AW4" s="71"/>
      <c r="AX4" s="71"/>
      <c r="AY4" s="71"/>
      <c r="AZ4" s="71"/>
      <c r="BA4" s="71"/>
      <c r="BB4" s="71"/>
      <c r="BC4" s="71"/>
      <c r="BD4" s="71"/>
      <c r="BE4" s="71" t="s">
        <v>
59</v>
      </c>
      <c r="BF4" s="71"/>
      <c r="BG4" s="71"/>
      <c r="BH4" s="71"/>
      <c r="BI4" s="71"/>
      <c r="BJ4" s="71"/>
      <c r="BK4" s="71"/>
      <c r="BL4" s="71"/>
      <c r="BM4" s="71"/>
      <c r="BN4" s="71"/>
      <c r="BO4" s="71"/>
      <c r="BP4" s="71" t="s">
        <v>
60</v>
      </c>
      <c r="BQ4" s="71"/>
      <c r="BR4" s="71"/>
      <c r="BS4" s="71"/>
      <c r="BT4" s="71"/>
      <c r="BU4" s="71"/>
      <c r="BV4" s="71"/>
      <c r="BW4" s="71"/>
      <c r="BX4" s="71"/>
      <c r="BY4" s="71"/>
      <c r="BZ4" s="71"/>
      <c r="CA4" s="71" t="s">
        <v>
61</v>
      </c>
      <c r="CB4" s="71"/>
      <c r="CC4" s="71"/>
      <c r="CD4" s="71"/>
      <c r="CE4" s="71"/>
      <c r="CF4" s="71"/>
      <c r="CG4" s="71"/>
      <c r="CH4" s="71"/>
      <c r="CI4" s="71"/>
      <c r="CJ4" s="71"/>
      <c r="CK4" s="71"/>
      <c r="CL4" s="71" t="s">
        <v>
62</v>
      </c>
      <c r="CM4" s="71"/>
      <c r="CN4" s="71"/>
      <c r="CO4" s="71"/>
      <c r="CP4" s="71"/>
      <c r="CQ4" s="71"/>
      <c r="CR4" s="71"/>
      <c r="CS4" s="71"/>
      <c r="CT4" s="71"/>
      <c r="CU4" s="71"/>
      <c r="CV4" s="71"/>
      <c r="CW4" s="71" t="s">
        <v>
63</v>
      </c>
      <c r="CX4" s="71"/>
      <c r="CY4" s="71"/>
      <c r="CZ4" s="71"/>
      <c r="DA4" s="71"/>
      <c r="DB4" s="71"/>
      <c r="DC4" s="71"/>
      <c r="DD4" s="71"/>
      <c r="DE4" s="71"/>
      <c r="DF4" s="71"/>
      <c r="DG4" s="71"/>
      <c r="DH4" s="71" t="s">
        <v>
64</v>
      </c>
      <c r="DI4" s="71"/>
      <c r="DJ4" s="71"/>
      <c r="DK4" s="71"/>
      <c r="DL4" s="71"/>
      <c r="DM4" s="71"/>
      <c r="DN4" s="71"/>
      <c r="DO4" s="71"/>
      <c r="DP4" s="71"/>
      <c r="DQ4" s="71"/>
      <c r="DR4" s="71"/>
      <c r="DS4" s="71" t="s">
        <v>
65</v>
      </c>
      <c r="DT4" s="71"/>
      <c r="DU4" s="71"/>
      <c r="DV4" s="71"/>
      <c r="DW4" s="71"/>
      <c r="DX4" s="71"/>
      <c r="DY4" s="71"/>
      <c r="DZ4" s="71"/>
      <c r="EA4" s="71"/>
      <c r="EB4" s="71"/>
      <c r="EC4" s="71"/>
      <c r="ED4" s="71" t="s">
        <v>
66</v>
      </c>
      <c r="EE4" s="71"/>
      <c r="EF4" s="71"/>
      <c r="EG4" s="71"/>
      <c r="EH4" s="71"/>
      <c r="EI4" s="71"/>
      <c r="EJ4" s="71"/>
      <c r="EK4" s="71"/>
      <c r="EL4" s="71"/>
      <c r="EM4" s="71"/>
      <c r="EN4" s="71"/>
    </row>
    <row r="5" spans="1:144" x14ac:dyDescent="0.2">
      <c r="A5" s="15" t="s">
        <v>
67</v>
      </c>
      <c r="B5" s="18"/>
      <c r="C5" s="18"/>
      <c r="D5" s="18"/>
      <c r="E5" s="18"/>
      <c r="F5" s="18"/>
      <c r="G5" s="18"/>
      <c r="H5" s="19" t="s">
        <v>
68</v>
      </c>
      <c r="I5" s="19" t="s">
        <v>
69</v>
      </c>
      <c r="J5" s="19" t="s">
        <v>
70</v>
      </c>
      <c r="K5" s="19" t="s">
        <v>
71</v>
      </c>
      <c r="L5" s="19" t="s">
        <v>
72</v>
      </c>
      <c r="M5" s="19" t="s">
        <v>
73</v>
      </c>
      <c r="N5" s="19" t="s">
        <v>
74</v>
      </c>
      <c r="O5" s="19" t="s">
        <v>
75</v>
      </c>
      <c r="P5" s="19" t="s">
        <v>
76</v>
      </c>
      <c r="Q5" s="19" t="s">
        <v>
77</v>
      </c>
      <c r="R5" s="19" t="s">
        <v>
78</v>
      </c>
      <c r="S5" s="19" t="s">
        <v>
79</v>
      </c>
      <c r="T5" s="19" t="s">
        <v>
80</v>
      </c>
      <c r="U5" s="19" t="s">
        <v>
81</v>
      </c>
      <c r="V5" s="19" t="s">
        <v>
82</v>
      </c>
      <c r="W5" s="19" t="s">
        <v>
83</v>
      </c>
      <c r="X5" s="19" t="s">
        <v>
84</v>
      </c>
      <c r="Y5" s="19" t="s">
        <v>
85</v>
      </c>
      <c r="Z5" s="19" t="s">
        <v>
86</v>
      </c>
      <c r="AA5" s="19" t="s">
        <v>
87</v>
      </c>
      <c r="AB5" s="19" t="s">
        <v>
88</v>
      </c>
      <c r="AC5" s="19" t="s">
        <v>
89</v>
      </c>
      <c r="AD5" s="19" t="s">
        <v>
90</v>
      </c>
      <c r="AE5" s="19" t="s">
        <v>
91</v>
      </c>
      <c r="AF5" s="19" t="s">
        <v>
92</v>
      </c>
      <c r="AG5" s="19" t="s">
        <v>
93</v>
      </c>
      <c r="AH5" s="19" t="s">
        <v>
29</v>
      </c>
      <c r="AI5" s="19" t="s">
        <v>
84</v>
      </c>
      <c r="AJ5" s="19" t="s">
        <v>
85</v>
      </c>
      <c r="AK5" s="19" t="s">
        <v>
86</v>
      </c>
      <c r="AL5" s="19" t="s">
        <v>
87</v>
      </c>
      <c r="AM5" s="19" t="s">
        <v>
88</v>
      </c>
      <c r="AN5" s="19" t="s">
        <v>
89</v>
      </c>
      <c r="AO5" s="19" t="s">
        <v>
90</v>
      </c>
      <c r="AP5" s="19" t="s">
        <v>
91</v>
      </c>
      <c r="AQ5" s="19" t="s">
        <v>
92</v>
      </c>
      <c r="AR5" s="19" t="s">
        <v>
93</v>
      </c>
      <c r="AS5" s="19" t="s">
        <v>
94</v>
      </c>
      <c r="AT5" s="19" t="s">
        <v>
84</v>
      </c>
      <c r="AU5" s="19" t="s">
        <v>
85</v>
      </c>
      <c r="AV5" s="19" t="s">
        <v>
86</v>
      </c>
      <c r="AW5" s="19" t="s">
        <v>
87</v>
      </c>
      <c r="AX5" s="19" t="s">
        <v>
88</v>
      </c>
      <c r="AY5" s="19" t="s">
        <v>
89</v>
      </c>
      <c r="AZ5" s="19" t="s">
        <v>
90</v>
      </c>
      <c r="BA5" s="19" t="s">
        <v>
91</v>
      </c>
      <c r="BB5" s="19" t="s">
        <v>
92</v>
      </c>
      <c r="BC5" s="19" t="s">
        <v>
93</v>
      </c>
      <c r="BD5" s="19" t="s">
        <v>
94</v>
      </c>
      <c r="BE5" s="19" t="s">
        <v>
84</v>
      </c>
      <c r="BF5" s="19" t="s">
        <v>
85</v>
      </c>
      <c r="BG5" s="19" t="s">
        <v>
86</v>
      </c>
      <c r="BH5" s="19" t="s">
        <v>
87</v>
      </c>
      <c r="BI5" s="19" t="s">
        <v>
88</v>
      </c>
      <c r="BJ5" s="19" t="s">
        <v>
89</v>
      </c>
      <c r="BK5" s="19" t="s">
        <v>
90</v>
      </c>
      <c r="BL5" s="19" t="s">
        <v>
91</v>
      </c>
      <c r="BM5" s="19" t="s">
        <v>
92</v>
      </c>
      <c r="BN5" s="19" t="s">
        <v>
93</v>
      </c>
      <c r="BO5" s="19" t="s">
        <v>
94</v>
      </c>
      <c r="BP5" s="19" t="s">
        <v>
84</v>
      </c>
      <c r="BQ5" s="19" t="s">
        <v>
85</v>
      </c>
      <c r="BR5" s="19" t="s">
        <v>
86</v>
      </c>
      <c r="BS5" s="19" t="s">
        <v>
87</v>
      </c>
      <c r="BT5" s="19" t="s">
        <v>
88</v>
      </c>
      <c r="BU5" s="19" t="s">
        <v>
89</v>
      </c>
      <c r="BV5" s="19" t="s">
        <v>
90</v>
      </c>
      <c r="BW5" s="19" t="s">
        <v>
91</v>
      </c>
      <c r="BX5" s="19" t="s">
        <v>
92</v>
      </c>
      <c r="BY5" s="19" t="s">
        <v>
93</v>
      </c>
      <c r="BZ5" s="19" t="s">
        <v>
94</v>
      </c>
      <c r="CA5" s="19" t="s">
        <v>
84</v>
      </c>
      <c r="CB5" s="19" t="s">
        <v>
85</v>
      </c>
      <c r="CC5" s="19" t="s">
        <v>
86</v>
      </c>
      <c r="CD5" s="19" t="s">
        <v>
87</v>
      </c>
      <c r="CE5" s="19" t="s">
        <v>
88</v>
      </c>
      <c r="CF5" s="19" t="s">
        <v>
89</v>
      </c>
      <c r="CG5" s="19" t="s">
        <v>
90</v>
      </c>
      <c r="CH5" s="19" t="s">
        <v>
91</v>
      </c>
      <c r="CI5" s="19" t="s">
        <v>
92</v>
      </c>
      <c r="CJ5" s="19" t="s">
        <v>
93</v>
      </c>
      <c r="CK5" s="19" t="s">
        <v>
94</v>
      </c>
      <c r="CL5" s="19" t="s">
        <v>
84</v>
      </c>
      <c r="CM5" s="19" t="s">
        <v>
85</v>
      </c>
      <c r="CN5" s="19" t="s">
        <v>
86</v>
      </c>
      <c r="CO5" s="19" t="s">
        <v>
87</v>
      </c>
      <c r="CP5" s="19" t="s">
        <v>
88</v>
      </c>
      <c r="CQ5" s="19" t="s">
        <v>
89</v>
      </c>
      <c r="CR5" s="19" t="s">
        <v>
90</v>
      </c>
      <c r="CS5" s="19" t="s">
        <v>
91</v>
      </c>
      <c r="CT5" s="19" t="s">
        <v>
92</v>
      </c>
      <c r="CU5" s="19" t="s">
        <v>
93</v>
      </c>
      <c r="CV5" s="19" t="s">
        <v>
94</v>
      </c>
      <c r="CW5" s="19" t="s">
        <v>
84</v>
      </c>
      <c r="CX5" s="19" t="s">
        <v>
85</v>
      </c>
      <c r="CY5" s="19" t="s">
        <v>
86</v>
      </c>
      <c r="CZ5" s="19" t="s">
        <v>
87</v>
      </c>
      <c r="DA5" s="19" t="s">
        <v>
88</v>
      </c>
      <c r="DB5" s="19" t="s">
        <v>
89</v>
      </c>
      <c r="DC5" s="19" t="s">
        <v>
90</v>
      </c>
      <c r="DD5" s="19" t="s">
        <v>
91</v>
      </c>
      <c r="DE5" s="19" t="s">
        <v>
92</v>
      </c>
      <c r="DF5" s="19" t="s">
        <v>
93</v>
      </c>
      <c r="DG5" s="19" t="s">
        <v>
94</v>
      </c>
      <c r="DH5" s="19" t="s">
        <v>
84</v>
      </c>
      <c r="DI5" s="19" t="s">
        <v>
85</v>
      </c>
      <c r="DJ5" s="19" t="s">
        <v>
86</v>
      </c>
      <c r="DK5" s="19" t="s">
        <v>
87</v>
      </c>
      <c r="DL5" s="19" t="s">
        <v>
88</v>
      </c>
      <c r="DM5" s="19" t="s">
        <v>
89</v>
      </c>
      <c r="DN5" s="19" t="s">
        <v>
90</v>
      </c>
      <c r="DO5" s="19" t="s">
        <v>
91</v>
      </c>
      <c r="DP5" s="19" t="s">
        <v>
92</v>
      </c>
      <c r="DQ5" s="19" t="s">
        <v>
93</v>
      </c>
      <c r="DR5" s="19" t="s">
        <v>
94</v>
      </c>
      <c r="DS5" s="19" t="s">
        <v>
84</v>
      </c>
      <c r="DT5" s="19" t="s">
        <v>
85</v>
      </c>
      <c r="DU5" s="19" t="s">
        <v>
86</v>
      </c>
      <c r="DV5" s="19" t="s">
        <v>
87</v>
      </c>
      <c r="DW5" s="19" t="s">
        <v>
88</v>
      </c>
      <c r="DX5" s="19" t="s">
        <v>
89</v>
      </c>
      <c r="DY5" s="19" t="s">
        <v>
90</v>
      </c>
      <c r="DZ5" s="19" t="s">
        <v>
91</v>
      </c>
      <c r="EA5" s="19" t="s">
        <v>
92</v>
      </c>
      <c r="EB5" s="19" t="s">
        <v>
93</v>
      </c>
      <c r="EC5" s="19" t="s">
        <v>
94</v>
      </c>
      <c r="ED5" s="19" t="s">
        <v>
84</v>
      </c>
      <c r="EE5" s="19" t="s">
        <v>
85</v>
      </c>
      <c r="EF5" s="19" t="s">
        <v>
86</v>
      </c>
      <c r="EG5" s="19" t="s">
        <v>
87</v>
      </c>
      <c r="EH5" s="19" t="s">
        <v>
88</v>
      </c>
      <c r="EI5" s="19" t="s">
        <v>
89</v>
      </c>
      <c r="EJ5" s="19" t="s">
        <v>
90</v>
      </c>
      <c r="EK5" s="19" t="s">
        <v>
91</v>
      </c>
      <c r="EL5" s="19" t="s">
        <v>
92</v>
      </c>
      <c r="EM5" s="19" t="s">
        <v>
93</v>
      </c>
      <c r="EN5" s="19" t="s">
        <v>
94</v>
      </c>
    </row>
    <row r="6" spans="1:144" s="23" customFormat="1" x14ac:dyDescent="0.2">
      <c r="A6" s="15" t="s">
        <v>
95</v>
      </c>
      <c r="B6" s="20">
        <f>
B7</f>
        <v>
2021</v>
      </c>
      <c r="C6" s="20">
        <f t="shared" ref="C6:W6" si="3">
C7</f>
        <v>
134210</v>
      </c>
      <c r="D6" s="20">
        <f t="shared" si="3"/>
        <v>
47</v>
      </c>
      <c r="E6" s="20">
        <f t="shared" si="3"/>
        <v>
1</v>
      </c>
      <c r="F6" s="20">
        <f t="shared" si="3"/>
        <v>
0</v>
      </c>
      <c r="G6" s="20">
        <f t="shared" si="3"/>
        <v>
0</v>
      </c>
      <c r="H6" s="20" t="str">
        <f t="shared" si="3"/>
        <v>
東京都　小笠原村</v>
      </c>
      <c r="I6" s="20" t="str">
        <f t="shared" si="3"/>
        <v>
法非適用</v>
      </c>
      <c r="J6" s="20" t="str">
        <f t="shared" si="3"/>
        <v>
水道事業</v>
      </c>
      <c r="K6" s="20" t="str">
        <f t="shared" si="3"/>
        <v>
簡易水道事業</v>
      </c>
      <c r="L6" s="20" t="str">
        <f t="shared" si="3"/>
        <v>
D3</v>
      </c>
      <c r="M6" s="20" t="str">
        <f t="shared" si="3"/>
        <v>
非設置</v>
      </c>
      <c r="N6" s="21" t="str">
        <f t="shared" si="3"/>
        <v>
-</v>
      </c>
      <c r="O6" s="21" t="str">
        <f t="shared" si="3"/>
        <v>
該当数値なし</v>
      </c>
      <c r="P6" s="21">
        <f t="shared" si="3"/>
        <v>
99.8</v>
      </c>
      <c r="Q6" s="21">
        <f t="shared" si="3"/>
        <v>
4400</v>
      </c>
      <c r="R6" s="21">
        <f t="shared" si="3"/>
        <v>
2575</v>
      </c>
      <c r="S6" s="21">
        <f t="shared" si="3"/>
        <v>
106.88</v>
      </c>
      <c r="T6" s="21">
        <f t="shared" si="3"/>
        <v>
24.09</v>
      </c>
      <c r="U6" s="21">
        <f t="shared" si="3"/>
        <v>
2526</v>
      </c>
      <c r="V6" s="21">
        <f t="shared" si="3"/>
        <v>
2.85</v>
      </c>
      <c r="W6" s="21">
        <f t="shared" si="3"/>
        <v>
886.32</v>
      </c>
      <c r="X6" s="22">
        <f>
IF(X7="",NA(),X7)</f>
        <v>
75.19</v>
      </c>
      <c r="Y6" s="22">
        <f t="shared" ref="Y6:AG6" si="4">
IF(Y7="",NA(),Y7)</f>
        <v>
74.650000000000006</v>
      </c>
      <c r="Z6" s="22">
        <f t="shared" si="4"/>
        <v>
68.28</v>
      </c>
      <c r="AA6" s="22">
        <f t="shared" si="4"/>
        <v>
63.17</v>
      </c>
      <c r="AB6" s="22">
        <f t="shared" si="4"/>
        <v>
64.77</v>
      </c>
      <c r="AC6" s="22">
        <f t="shared" si="4"/>
        <v>
78.510000000000005</v>
      </c>
      <c r="AD6" s="22">
        <f t="shared" si="4"/>
        <v>
77.91</v>
      </c>
      <c r="AE6" s="22">
        <f t="shared" si="4"/>
        <v>
79.099999999999994</v>
      </c>
      <c r="AF6" s="22">
        <f t="shared" si="4"/>
        <v>
79.33</v>
      </c>
      <c r="AG6" s="22">
        <f t="shared" si="4"/>
        <v>
73.540000000000006</v>
      </c>
      <c r="AH6" s="21" t="str">
        <f>
IF(AH7="","",IF(AH7="-","【-】","【"&amp;SUBSTITUTE(TEXT(AH7,"#,##0.00"),"-","△")&amp;"】"))</f>
        <v>
【73.42】</v>
      </c>
      <c r="AI6" s="21" t="e">
        <f>
IF(AI7="",NA(),AI7)</f>
        <v>
#N/A</v>
      </c>
      <c r="AJ6" s="21" t="e">
        <f t="shared" ref="AJ6:AR6" si="5">
IF(AJ7="",NA(),AJ7)</f>
        <v>
#N/A</v>
      </c>
      <c r="AK6" s="21" t="e">
        <f t="shared" si="5"/>
        <v>
#N/A</v>
      </c>
      <c r="AL6" s="21" t="e">
        <f t="shared" si="5"/>
        <v>
#N/A</v>
      </c>
      <c r="AM6" s="21" t="e">
        <f t="shared" si="5"/>
        <v>
#N/A</v>
      </c>
      <c r="AN6" s="21" t="e">
        <f t="shared" si="5"/>
        <v>
#N/A</v>
      </c>
      <c r="AO6" s="21" t="e">
        <f t="shared" si="5"/>
        <v>
#N/A</v>
      </c>
      <c r="AP6" s="21" t="e">
        <f t="shared" si="5"/>
        <v>
#N/A</v>
      </c>
      <c r="AQ6" s="21" t="e">
        <f t="shared" si="5"/>
        <v>
#N/A</v>
      </c>
      <c r="AR6" s="21" t="e">
        <f t="shared" si="5"/>
        <v>
#N/A</v>
      </c>
      <c r="AS6" s="21" t="str">
        <f>
IF(AS7="","",IF(AS7="-","【-】","【"&amp;SUBSTITUTE(TEXT(AS7,"#,##0.00"),"-","△")&amp;"】"))</f>
        <v/>
      </c>
      <c r="AT6" s="21" t="e">
        <f>
IF(AT7="",NA(),AT7)</f>
        <v>
#N/A</v>
      </c>
      <c r="AU6" s="21" t="e">
        <f t="shared" ref="AU6:BC6" si="6">
IF(AU7="",NA(),AU7)</f>
        <v>
#N/A</v>
      </c>
      <c r="AV6" s="21" t="e">
        <f t="shared" si="6"/>
        <v>
#N/A</v>
      </c>
      <c r="AW6" s="21" t="e">
        <f t="shared" si="6"/>
        <v>
#N/A</v>
      </c>
      <c r="AX6" s="21" t="e">
        <f t="shared" si="6"/>
        <v>
#N/A</v>
      </c>
      <c r="AY6" s="21" t="e">
        <f t="shared" si="6"/>
        <v>
#N/A</v>
      </c>
      <c r="AZ6" s="21" t="e">
        <f t="shared" si="6"/>
        <v>
#N/A</v>
      </c>
      <c r="BA6" s="21" t="e">
        <f t="shared" si="6"/>
        <v>
#N/A</v>
      </c>
      <c r="BB6" s="21" t="e">
        <f t="shared" si="6"/>
        <v>
#N/A</v>
      </c>
      <c r="BC6" s="21" t="e">
        <f t="shared" si="6"/>
        <v>
#N/A</v>
      </c>
      <c r="BD6" s="21" t="str">
        <f>
IF(BD7="","",IF(BD7="-","【-】","【"&amp;SUBSTITUTE(TEXT(BD7,"#,##0.00"),"-","△")&amp;"】"))</f>
        <v/>
      </c>
      <c r="BE6" s="22">
        <f>
IF(BE7="",NA(),BE7)</f>
        <v>
1472.08</v>
      </c>
      <c r="BF6" s="22">
        <f t="shared" ref="BF6:BN6" si="7">
IF(BF7="",NA(),BF7)</f>
        <v>
1373.19</v>
      </c>
      <c r="BG6" s="22">
        <f t="shared" si="7"/>
        <v>
1442.62</v>
      </c>
      <c r="BH6" s="22">
        <f t="shared" si="7"/>
        <v>
1417.63</v>
      </c>
      <c r="BI6" s="22">
        <f t="shared" si="7"/>
        <v>
1252.55</v>
      </c>
      <c r="BJ6" s="22">
        <f t="shared" si="7"/>
        <v>
1061.58</v>
      </c>
      <c r="BK6" s="22">
        <f t="shared" si="7"/>
        <v>
1007.7</v>
      </c>
      <c r="BL6" s="22">
        <f t="shared" si="7"/>
        <v>
1018.52</v>
      </c>
      <c r="BM6" s="22">
        <f t="shared" si="7"/>
        <v>
949.61</v>
      </c>
      <c r="BN6" s="22">
        <f t="shared" si="7"/>
        <v>
918.84</v>
      </c>
      <c r="BO6" s="21" t="str">
        <f>
IF(BO7="","",IF(BO7="-","【-】","【"&amp;SUBSTITUTE(TEXT(BO7,"#,##0.00"),"-","△")&amp;"】"))</f>
        <v>
【940.88】</v>
      </c>
      <c r="BP6" s="22">
        <f>
IF(BP7="",NA(),BP7)</f>
        <v>
40.74</v>
      </c>
      <c r="BQ6" s="22">
        <f t="shared" ref="BQ6:BY6" si="8">
IF(BQ7="",NA(),BQ7)</f>
        <v>
45.3</v>
      </c>
      <c r="BR6" s="22">
        <f t="shared" si="8"/>
        <v>
43.51</v>
      </c>
      <c r="BS6" s="22">
        <f t="shared" si="8"/>
        <v>
42.98</v>
      </c>
      <c r="BT6" s="22">
        <f t="shared" si="8"/>
        <v>
37.39</v>
      </c>
      <c r="BU6" s="22">
        <f t="shared" si="8"/>
        <v>
58.52</v>
      </c>
      <c r="BV6" s="22">
        <f t="shared" si="8"/>
        <v>
59.22</v>
      </c>
      <c r="BW6" s="22">
        <f t="shared" si="8"/>
        <v>
58.79</v>
      </c>
      <c r="BX6" s="22">
        <f t="shared" si="8"/>
        <v>
58.41</v>
      </c>
      <c r="BY6" s="22">
        <f t="shared" si="8"/>
        <v>
58.27</v>
      </c>
      <c r="BZ6" s="21" t="str">
        <f>
IF(BZ7="","",IF(BZ7="-","【-】","【"&amp;SUBSTITUTE(TEXT(BZ7,"#,##0.00"),"-","△")&amp;"】"))</f>
        <v>
【54.59】</v>
      </c>
      <c r="CA6" s="22">
        <f>
IF(CA7="",NA(),CA7)</f>
        <v>
798.52</v>
      </c>
      <c r="CB6" s="22">
        <f t="shared" ref="CB6:CJ6" si="9">
IF(CB7="",NA(),CB7)</f>
        <v>
793.18</v>
      </c>
      <c r="CC6" s="22">
        <f t="shared" si="9"/>
        <v>
806.03</v>
      </c>
      <c r="CD6" s="22">
        <f t="shared" si="9"/>
        <v>
796.16</v>
      </c>
      <c r="CE6" s="22">
        <f t="shared" si="9"/>
        <v>
940.18</v>
      </c>
      <c r="CF6" s="22">
        <f t="shared" si="9"/>
        <v>
296.3</v>
      </c>
      <c r="CG6" s="22">
        <f t="shared" si="9"/>
        <v>
292.89999999999998</v>
      </c>
      <c r="CH6" s="22">
        <f t="shared" si="9"/>
        <v>
298.25</v>
      </c>
      <c r="CI6" s="22">
        <f t="shared" si="9"/>
        <v>
303.27999999999997</v>
      </c>
      <c r="CJ6" s="22">
        <f t="shared" si="9"/>
        <v>
303.81</v>
      </c>
      <c r="CK6" s="21" t="str">
        <f>
IF(CK7="","",IF(CK7="-","【-】","【"&amp;SUBSTITUTE(TEXT(CK7,"#,##0.00"),"-","△")&amp;"】"))</f>
        <v>
【301.20】</v>
      </c>
      <c r="CL6" s="22">
        <f>
IF(CL7="",NA(),CL7)</f>
        <v>
56.14</v>
      </c>
      <c r="CM6" s="22">
        <f t="shared" ref="CM6:CU6" si="10">
IF(CM7="",NA(),CM7)</f>
        <v>
56.81</v>
      </c>
      <c r="CN6" s="22">
        <f t="shared" si="10"/>
        <v>
53.89</v>
      </c>
      <c r="CO6" s="22">
        <f t="shared" si="10"/>
        <v>
55.86</v>
      </c>
      <c r="CP6" s="22">
        <f t="shared" si="10"/>
        <v>
57.16</v>
      </c>
      <c r="CQ6" s="22">
        <f t="shared" si="10"/>
        <v>
57.3</v>
      </c>
      <c r="CR6" s="22">
        <f t="shared" si="10"/>
        <v>
56.76</v>
      </c>
      <c r="CS6" s="22">
        <f t="shared" si="10"/>
        <v>
56.04</v>
      </c>
      <c r="CT6" s="22">
        <f t="shared" si="10"/>
        <v>
58.52</v>
      </c>
      <c r="CU6" s="22">
        <f t="shared" si="10"/>
        <v>
58.88</v>
      </c>
      <c r="CV6" s="21" t="str">
        <f>
IF(CV7="","",IF(CV7="-","【-】","【"&amp;SUBSTITUTE(TEXT(CV7,"#,##0.00"),"-","△")&amp;"】"))</f>
        <v>
【56.42】</v>
      </c>
      <c r="CW6" s="22">
        <f>
IF(CW7="",NA(),CW7)</f>
        <v>
94.73</v>
      </c>
      <c r="CX6" s="22">
        <f t="shared" ref="CX6:DF6" si="11">
IF(CX7="",NA(),CX7)</f>
        <v>
95.03</v>
      </c>
      <c r="CY6" s="22">
        <f t="shared" si="11"/>
        <v>
97.98</v>
      </c>
      <c r="CZ6" s="22">
        <f t="shared" si="11"/>
        <v>
96.34</v>
      </c>
      <c r="DA6" s="22">
        <f t="shared" si="11"/>
        <v>
93.74</v>
      </c>
      <c r="DB6" s="22">
        <f t="shared" si="11"/>
        <v>
72.42</v>
      </c>
      <c r="DC6" s="22">
        <f t="shared" si="11"/>
        <v>
73.069999999999993</v>
      </c>
      <c r="DD6" s="22">
        <f t="shared" si="11"/>
        <v>
72.78</v>
      </c>
      <c r="DE6" s="22">
        <f t="shared" si="11"/>
        <v>
71.33</v>
      </c>
      <c r="DF6" s="22">
        <f t="shared" si="11"/>
        <v>
71.150000000000006</v>
      </c>
      <c r="DG6" s="21" t="str">
        <f>
IF(DG7="","",IF(DG7="-","【-】","【"&amp;SUBSTITUTE(TEXT(DG7,"#,##0.00"),"-","△")&amp;"】"))</f>
        <v>
【71.01】</v>
      </c>
      <c r="DH6" s="21" t="e">
        <f>
IF(DH7="",NA(),DH7)</f>
        <v>
#N/A</v>
      </c>
      <c r="DI6" s="21" t="e">
        <f t="shared" ref="DI6:DQ6" si="12">
IF(DI7="",NA(),DI7)</f>
        <v>
#N/A</v>
      </c>
      <c r="DJ6" s="21" t="e">
        <f t="shared" si="12"/>
        <v>
#N/A</v>
      </c>
      <c r="DK6" s="21" t="e">
        <f t="shared" si="12"/>
        <v>
#N/A</v>
      </c>
      <c r="DL6" s="21" t="e">
        <f t="shared" si="12"/>
        <v>
#N/A</v>
      </c>
      <c r="DM6" s="21" t="e">
        <f t="shared" si="12"/>
        <v>
#N/A</v>
      </c>
      <c r="DN6" s="21" t="e">
        <f t="shared" si="12"/>
        <v>
#N/A</v>
      </c>
      <c r="DO6" s="21" t="e">
        <f t="shared" si="12"/>
        <v>
#N/A</v>
      </c>
      <c r="DP6" s="21" t="e">
        <f t="shared" si="12"/>
        <v>
#N/A</v>
      </c>
      <c r="DQ6" s="21" t="e">
        <f t="shared" si="12"/>
        <v>
#N/A</v>
      </c>
      <c r="DR6" s="21" t="str">
        <f>
IF(DR7="","",IF(DR7="-","【-】","【"&amp;SUBSTITUTE(TEXT(DR7,"#,##0.00"),"-","△")&amp;"】"))</f>
        <v/>
      </c>
      <c r="DS6" s="21" t="e">
        <f>
IF(DS7="",NA(),DS7)</f>
        <v>
#N/A</v>
      </c>
      <c r="DT6" s="21" t="e">
        <f t="shared" ref="DT6:EB6" si="13">
IF(DT7="",NA(),DT7)</f>
        <v>
#N/A</v>
      </c>
      <c r="DU6" s="21" t="e">
        <f t="shared" si="13"/>
        <v>
#N/A</v>
      </c>
      <c r="DV6" s="21" t="e">
        <f t="shared" si="13"/>
        <v>
#N/A</v>
      </c>
      <c r="DW6" s="21" t="e">
        <f t="shared" si="13"/>
        <v>
#N/A</v>
      </c>
      <c r="DX6" s="21" t="e">
        <f t="shared" si="13"/>
        <v>
#N/A</v>
      </c>
      <c r="DY6" s="21" t="e">
        <f t="shared" si="13"/>
        <v>
#N/A</v>
      </c>
      <c r="DZ6" s="21" t="e">
        <f t="shared" si="13"/>
        <v>
#N/A</v>
      </c>
      <c r="EA6" s="21" t="e">
        <f t="shared" si="13"/>
        <v>
#N/A</v>
      </c>
      <c r="EB6" s="21" t="e">
        <f t="shared" si="13"/>
        <v>
#N/A</v>
      </c>
      <c r="EC6" s="21" t="str">
        <f>
IF(EC7="","",IF(EC7="-","【-】","【"&amp;SUBSTITUTE(TEXT(EC7,"#,##0.00"),"-","△")&amp;"】"))</f>
        <v/>
      </c>
      <c r="ED6" s="21">
        <f>
IF(ED7="",NA(),ED7)</f>
        <v>
0</v>
      </c>
      <c r="EE6" s="21">
        <f t="shared" ref="EE6:EM6" si="14">
IF(EE7="",NA(),EE7)</f>
        <v>
0</v>
      </c>
      <c r="EF6" s="22">
        <f t="shared" si="14"/>
        <v>
0.21</v>
      </c>
      <c r="EG6" s="21">
        <f t="shared" si="14"/>
        <v>
0</v>
      </c>
      <c r="EH6" s="22">
        <f t="shared" si="14"/>
        <v>
0.22</v>
      </c>
      <c r="EI6" s="22">
        <f t="shared" si="14"/>
        <v>
0.72</v>
      </c>
      <c r="EJ6" s="22">
        <f t="shared" si="14"/>
        <v>
0.53</v>
      </c>
      <c r="EK6" s="22">
        <f t="shared" si="14"/>
        <v>
0.71</v>
      </c>
      <c r="EL6" s="22">
        <f t="shared" si="14"/>
        <v>
0.72</v>
      </c>
      <c r="EM6" s="22">
        <f t="shared" si="14"/>
        <v>
0.71</v>
      </c>
      <c r="EN6" s="21" t="str">
        <f>
IF(EN7="","",IF(EN7="-","【-】","【"&amp;SUBSTITUTE(TEXT(EN7,"#,##0.00"),"-","△")&amp;"】"))</f>
        <v>
【0.58】</v>
      </c>
    </row>
    <row r="7" spans="1:144" s="23" customFormat="1" x14ac:dyDescent="0.2">
      <c r="A7" s="15"/>
      <c r="B7" s="24">
        <v>
2021</v>
      </c>
      <c r="C7" s="24">
        <v>
134210</v>
      </c>
      <c r="D7" s="24">
        <v>
47</v>
      </c>
      <c r="E7" s="24">
        <v>
1</v>
      </c>
      <c r="F7" s="24">
        <v>
0</v>
      </c>
      <c r="G7" s="24">
        <v>
0</v>
      </c>
      <c r="H7" s="24" t="s">
        <v>
96</v>
      </c>
      <c r="I7" s="24" t="s">
        <v>
97</v>
      </c>
      <c r="J7" s="24" t="s">
        <v>
98</v>
      </c>
      <c r="K7" s="24" t="s">
        <v>
99</v>
      </c>
      <c r="L7" s="24" t="s">
        <v>
100</v>
      </c>
      <c r="M7" s="24" t="s">
        <v>
101</v>
      </c>
      <c r="N7" s="25" t="s">
        <v>
102</v>
      </c>
      <c r="O7" s="25" t="s">
        <v>
103</v>
      </c>
      <c r="P7" s="25">
        <v>
99.8</v>
      </c>
      <c r="Q7" s="25">
        <v>
4400</v>
      </c>
      <c r="R7" s="25">
        <v>
2575</v>
      </c>
      <c r="S7" s="25">
        <v>
106.88</v>
      </c>
      <c r="T7" s="25">
        <v>
24.09</v>
      </c>
      <c r="U7" s="25">
        <v>
2526</v>
      </c>
      <c r="V7" s="25">
        <v>
2.85</v>
      </c>
      <c r="W7" s="25">
        <v>
886.32</v>
      </c>
      <c r="X7" s="25">
        <v>
75.19</v>
      </c>
      <c r="Y7" s="25">
        <v>
74.650000000000006</v>
      </c>
      <c r="Z7" s="25">
        <v>
68.28</v>
      </c>
      <c r="AA7" s="25">
        <v>
63.17</v>
      </c>
      <c r="AB7" s="25">
        <v>
64.77</v>
      </c>
      <c r="AC7" s="25">
        <v>
78.510000000000005</v>
      </c>
      <c r="AD7" s="25">
        <v>
77.91</v>
      </c>
      <c r="AE7" s="25">
        <v>
79.099999999999994</v>
      </c>
      <c r="AF7" s="25">
        <v>
79.33</v>
      </c>
      <c r="AG7" s="25">
        <v>
73.540000000000006</v>
      </c>
      <c r="AH7" s="25">
        <v>
73.42</v>
      </c>
      <c r="AI7" s="25"/>
      <c r="AJ7" s="25"/>
      <c r="AK7" s="25"/>
      <c r="AL7" s="25"/>
      <c r="AM7" s="25"/>
      <c r="AN7" s="25"/>
      <c r="AO7" s="25"/>
      <c r="AP7" s="25"/>
      <c r="AQ7" s="25"/>
      <c r="AR7" s="25"/>
      <c r="AS7" s="25"/>
      <c r="AT7" s="25"/>
      <c r="AU7" s="25"/>
      <c r="AV7" s="25"/>
      <c r="AW7" s="25"/>
      <c r="AX7" s="25"/>
      <c r="AY7" s="25"/>
      <c r="AZ7" s="25"/>
      <c r="BA7" s="25"/>
      <c r="BB7" s="25"/>
      <c r="BC7" s="25"/>
      <c r="BD7" s="25"/>
      <c r="BE7" s="25">
        <v>
1472.08</v>
      </c>
      <c r="BF7" s="25">
        <v>
1373.19</v>
      </c>
      <c r="BG7" s="25">
        <v>
1442.62</v>
      </c>
      <c r="BH7" s="25">
        <v>
1417.63</v>
      </c>
      <c r="BI7" s="25">
        <v>
1252.55</v>
      </c>
      <c r="BJ7" s="25">
        <v>
1061.58</v>
      </c>
      <c r="BK7" s="25">
        <v>
1007.7</v>
      </c>
      <c r="BL7" s="25">
        <v>
1018.52</v>
      </c>
      <c r="BM7" s="25">
        <v>
949.61</v>
      </c>
      <c r="BN7" s="25">
        <v>
918.84</v>
      </c>
      <c r="BO7" s="25">
        <v>
940.88</v>
      </c>
      <c r="BP7" s="25">
        <v>
40.74</v>
      </c>
      <c r="BQ7" s="25">
        <v>
45.3</v>
      </c>
      <c r="BR7" s="25">
        <v>
43.51</v>
      </c>
      <c r="BS7" s="25">
        <v>
42.98</v>
      </c>
      <c r="BT7" s="25">
        <v>
37.39</v>
      </c>
      <c r="BU7" s="25">
        <v>
58.52</v>
      </c>
      <c r="BV7" s="25">
        <v>
59.22</v>
      </c>
      <c r="BW7" s="25">
        <v>
58.79</v>
      </c>
      <c r="BX7" s="25">
        <v>
58.41</v>
      </c>
      <c r="BY7" s="25">
        <v>
58.27</v>
      </c>
      <c r="BZ7" s="25">
        <v>
54.59</v>
      </c>
      <c r="CA7" s="25">
        <v>
798.52</v>
      </c>
      <c r="CB7" s="25">
        <v>
793.18</v>
      </c>
      <c r="CC7" s="25">
        <v>
806.03</v>
      </c>
      <c r="CD7" s="25">
        <v>
796.16</v>
      </c>
      <c r="CE7" s="25">
        <v>
940.18</v>
      </c>
      <c r="CF7" s="25">
        <v>
296.3</v>
      </c>
      <c r="CG7" s="25">
        <v>
292.89999999999998</v>
      </c>
      <c r="CH7" s="25">
        <v>
298.25</v>
      </c>
      <c r="CI7" s="25">
        <v>
303.27999999999997</v>
      </c>
      <c r="CJ7" s="25">
        <v>
303.81</v>
      </c>
      <c r="CK7" s="25">
        <v>
301.2</v>
      </c>
      <c r="CL7" s="25">
        <v>
56.14</v>
      </c>
      <c r="CM7" s="25">
        <v>
56.81</v>
      </c>
      <c r="CN7" s="25">
        <v>
53.89</v>
      </c>
      <c r="CO7" s="25">
        <v>
55.86</v>
      </c>
      <c r="CP7" s="25">
        <v>
57.16</v>
      </c>
      <c r="CQ7" s="25">
        <v>
57.3</v>
      </c>
      <c r="CR7" s="25">
        <v>
56.76</v>
      </c>
      <c r="CS7" s="25">
        <v>
56.04</v>
      </c>
      <c r="CT7" s="25">
        <v>
58.52</v>
      </c>
      <c r="CU7" s="25">
        <v>
58.88</v>
      </c>
      <c r="CV7" s="25">
        <v>
56.42</v>
      </c>
      <c r="CW7" s="25">
        <v>
94.73</v>
      </c>
      <c r="CX7" s="25">
        <v>
95.03</v>
      </c>
      <c r="CY7" s="25">
        <v>
97.98</v>
      </c>
      <c r="CZ7" s="25">
        <v>
96.34</v>
      </c>
      <c r="DA7" s="25">
        <v>
93.74</v>
      </c>
      <c r="DB7" s="25">
        <v>
72.42</v>
      </c>
      <c r="DC7" s="25">
        <v>
73.069999999999993</v>
      </c>
      <c r="DD7" s="25">
        <v>
72.78</v>
      </c>
      <c r="DE7" s="25">
        <v>
71.33</v>
      </c>
      <c r="DF7" s="25">
        <v>
71.150000000000006</v>
      </c>
      <c r="DG7" s="25">
        <v>
71.010000000000005</v>
      </c>
      <c r="DH7" s="25"/>
      <c r="DI7" s="25"/>
      <c r="DJ7" s="25"/>
      <c r="DK7" s="25"/>
      <c r="DL7" s="25"/>
      <c r="DM7" s="25"/>
      <c r="DN7" s="25"/>
      <c r="DO7" s="25"/>
      <c r="DP7" s="25"/>
      <c r="DQ7" s="25"/>
      <c r="DR7" s="25"/>
      <c r="DS7" s="25"/>
      <c r="DT7" s="25"/>
      <c r="DU7" s="25"/>
      <c r="DV7" s="25"/>
      <c r="DW7" s="25"/>
      <c r="DX7" s="25"/>
      <c r="DY7" s="25"/>
      <c r="DZ7" s="25"/>
      <c r="EA7" s="25"/>
      <c r="EB7" s="25"/>
      <c r="EC7" s="25"/>
      <c r="ED7" s="25">
        <v>
0</v>
      </c>
      <c r="EE7" s="25">
        <v>
0</v>
      </c>
      <c r="EF7" s="25">
        <v>
0.21</v>
      </c>
      <c r="EG7" s="25">
        <v>
0</v>
      </c>
      <c r="EH7" s="25">
        <v>
0.22</v>
      </c>
      <c r="EI7" s="25">
        <v>
0.72</v>
      </c>
      <c r="EJ7" s="25">
        <v>
0.53</v>
      </c>
      <c r="EK7" s="25">
        <v>
0.71</v>
      </c>
      <c r="EL7" s="25">
        <v>
0.72</v>
      </c>
      <c r="EM7" s="25">
        <v>
0.71</v>
      </c>
      <c r="EN7" s="25">
        <v>
0.57999999999999996</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
104</v>
      </c>
      <c r="C9" s="27" t="s">
        <v>
105</v>
      </c>
      <c r="D9" s="27" t="s">
        <v>
106</v>
      </c>
      <c r="E9" s="27" t="s">
        <v>
107</v>
      </c>
      <c r="F9" s="27" t="s">
        <v>
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
46</v>
      </c>
      <c r="B10" s="28">
        <f t="shared" ref="B10:C10" si="15">
DATEVALUE($B7+12-B11&amp;"/1/"&amp;B12)</f>
        <v>
47119</v>
      </c>
      <c r="C10" s="28">
        <f t="shared" si="15"/>
        <v>
47484</v>
      </c>
      <c r="D10" s="29">
        <f>
DATEVALUE($B7+12-D11&amp;"/1/"&amp;D12)</f>
        <v>
47849</v>
      </c>
      <c r="E10" s="29">
        <f>
DATEVALUE($B7+12-E11&amp;"/1/"&amp;E12)</f>
        <v>
48215</v>
      </c>
      <c r="F10" s="29">
        <f>
DATEVALUE($B7+12-F11&amp;"/1/"&amp;F12)</f>
        <v>
48582</v>
      </c>
    </row>
    <row r="11" spans="1:144" x14ac:dyDescent="0.2">
      <c r="B11">
        <v>
4</v>
      </c>
      <c r="C11">
        <v>
3</v>
      </c>
      <c r="D11">
        <v>
2</v>
      </c>
      <c r="E11">
        <v>
1</v>
      </c>
      <c r="F11">
        <v>
0</v>
      </c>
      <c r="G11" t="s">
        <v>
109</v>
      </c>
    </row>
    <row r="12" spans="1:144" x14ac:dyDescent="0.2">
      <c r="B12">
        <v>
1</v>
      </c>
      <c r="C12">
        <v>
1</v>
      </c>
      <c r="D12">
        <v>
1</v>
      </c>
      <c r="E12">
        <v>
2</v>
      </c>
      <c r="F12">
        <v>
3</v>
      </c>
      <c r="G12" t="s">
        <v>
110</v>
      </c>
    </row>
    <row r="13" spans="1:144" x14ac:dyDescent="0.2">
      <c r="B13" t="s">
        <v>
111</v>
      </c>
      <c r="C13" t="s">
        <v>
112</v>
      </c>
      <c r="D13" t="s">
        <v>
113</v>
      </c>
      <c r="E13" t="s">
        <v>
113</v>
      </c>
      <c r="F13" t="s">
        <v>
114</v>
      </c>
      <c r="G13" t="s">
        <v>
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2023-01-26T23:42:45Z</cp:lastPrinted>
  <dcterms:created xsi:type="dcterms:W3CDTF">2022-12-01T01:09:41Z</dcterms:created>
  <dcterms:modified xsi:type="dcterms:W3CDTF">2023-02-09T09:20:44Z</dcterms:modified>
  <cp:category/>
</cp:coreProperties>
</file>