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Documents\02_財政課\【財政係】\【地方公営企業】\_事務連絡・照会文書\240116_【東京都市町村課：2月2日（金）〆】公営企業に係る経営比較分析表（令和４年度決算）の分析等について（依頼）\_回答\"/>
    </mc:Choice>
  </mc:AlternateContent>
  <xr:revisionPtr revIDLastSave="0" documentId="13_ncr:1_{568722E8-0D56-4A90-929B-0A627FD58C96}" xr6:coauthVersionLast="47" xr6:coauthVersionMax="47" xr10:uidLastSave="{00000000-0000-0000-0000-000000000000}"/>
  <workbookProtection workbookAlgorithmName="SHA-512" workbookHashValue="zUy0IULXI85oNMfNoTR9krM/uWCt87i/XVVUJ3O+VjfgZ8gvvtl88DmE/bts90a0DoL1y2cifQqn6agT42g5sw==" workbookSaltValue="Oi/w9hFnQ6eHY3B6aE637A==" workbookSpinCount="100000" lockStructure="1"/>
  <bookViews>
    <workbookView xWindow="-120" yWindow="-120" windowWidth="29040" windowHeight="164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BB10" i="4"/>
  <c r="AT10" i="4"/>
  <c r="AL10" i="4"/>
  <c r="W10" i="4"/>
  <c r="B10" i="4"/>
  <c r="AT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<sst xmlns="http://schemas.openxmlformats.org/spreadsheetml/2006/main" count="233" uniqueCount="117">
  <si>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</si>
  <si>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</si>
  <si>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</si>
  <si>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</si>
  <si>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</si>
  <si>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</si>
  <si>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</si>
  <si>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</si>
  <si>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</si>
  <si>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</si>
  <si>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</si>
  <si>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</si>
  <si>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</si>
  <si>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</si>
  <si>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</si>
  <si>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</si>
  <si>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</si>
  <si>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</si>
  <si>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</si>
  <si>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</si>
  <si>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</si>
  <si>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</si>
  <si>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</si>
  <si>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</si>
  <si>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</si>
  <si>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</si>
  <si>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</si>
  <si>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</si>
  <si>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</si>
  <si>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</si>
  <si>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</si>
  <si>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</si>
  <si>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</si>
  <si>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</si>
  <si>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</si>
  <si>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</si>
  <si>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</si>
  <si>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</si>
  <si>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</si>
  <si>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</si>
  <si>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</si>
  <si>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</si>
  <si>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</si>
  <si>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</si>
  <si>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</si>
  <si>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</si>
  <si>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</si>
  <si>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</si>
  <si>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</si>
  <si>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</si>
  <si>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</si>
  <si>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</si>
  <si>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</si>
  <si>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</si>
  <si>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</si>
  <si>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</si>
  <si>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</si>
  <si>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</si>
  <si>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</si>
  <si>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</si>
  <si>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</si>
  <si>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</si>
  <si>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</si>
  <si>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</si>
  <si>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</si>
  <si>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</si>
  <si>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</si>
  <si>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</si>
  <si>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</si>
  <si>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</si>
  <si>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</si>
  <si>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</si>
  <si>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</si>
  <si>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</si>
  <si>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</si>
  <si>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</si>
  <si>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</si>
  <si>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</si>
  <si>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</si>
  <si>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</si>
  <si>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</si>
  <si>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</si>
  <si>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</si>
  <si>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</si>
  <si>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</si>
  <si>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</si>
  <si>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</si>
  <si>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</si>
  <si>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</si>
  <si>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</si>
  <si>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</si>
  <si>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</si>
  <si>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</si>
  <si>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</si>
  <si>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</si>
  <si>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</si>
  <si>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</si>
  <si>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</si>
  <si>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</si>
  <si>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</si>
  <si>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</si>
  <si>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</si>
  <si>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</si>
  <si>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</si>
  <si>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</si>
  <si>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</si>
  <si>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</si>
  <si>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</si>
  <si>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</si>
  <si>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</si>
  <si>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</si>
  <si>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</si>
  <si>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</si>
  <si>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</si>
  <si>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母島の浄水場の建替工事にかかった増大な費用や返還当初に建設したダムの老朽化に伴う改良工事等、老朽化による更新工事が今後も予定しているため、地方債残高の増加は避けられない。
　そのような状況に対し、平成27年度から行っているコミュニティプラントの施設維持管理業務と合わせた性能規定・複数年契約による包括委託の更なる拡大による効率性の向上や、平成29年10月に策定した「小笠原村簡易水道事業経営戦略」の改定、令和６年度からの公営企業会計移行により、様々な検証や分析を図ることで経営状況の見直しを行っていく。</t>
    <phoneticPr fontId="4"/>
  </si>
  <si>
    <t xml:space="preserve"> 本土から約1,000kmの超遠隔離島であり、急峻な地形のため土壌や枯葉等の有機物がダムに流入するため、原水の水質が悪く水質管理が難しい。さらに、父島・母島の１村２島という条件により施設整備・管理が２重で必要であるなど、簡易水道事業は非常に厳しい経営環境となっている。
　このような経営状況のなか、父島・母島両島の浄水場移転・建替工事の村債借入に係る元利償還金の増加や、近年の新型コロナウイルスの影響や不定期で頻発する渇水による料金収入の減少などから、①収益的収支比率は右肩下がりで⑥給水原価も安定しない。
　④企業債残高対給水収益比率は、老朽化した施設の維持管理に係る修繕費に係る村債の増加が見込まる。
　⑦施設利用率については渇水による節水、台風による定期船の欠航や新型コロナウイルスの影響による来島者の減少から徐々に回復し、以前の水準まで戻った。
　⑧有収率はほぼ横ばいで95％前後の高い数値で推移しており、今後も引き続き管路の適正な維持に努めていく。</t>
    <rPh sb="96" eb="98">
      <t>カンリ</t>
    </rPh>
    <rPh sb="201" eb="204">
      <t>フテイキ</t>
    </rPh>
    <rPh sb="235" eb="238">
      <t>ミギカタサ</t>
    </rPh>
    <rPh sb="247" eb="249">
      <t>アンテイ</t>
    </rPh>
    <rPh sb="323" eb="325">
      <t>タイフウ</t>
    </rPh>
    <rPh sb="328" eb="331">
      <t>テイキセン</t>
    </rPh>
    <rPh sb="332" eb="334">
      <t>ケッコウ</t>
    </rPh>
    <rPh sb="354" eb="356">
      <t>ゲンショウ</t>
    </rPh>
    <rPh sb="366" eb="368">
      <t>ジョジョ</t>
    </rPh>
    <rPh sb="369" eb="371">
      <t>カイフク</t>
    </rPh>
    <phoneticPr fontId="4"/>
  </si>
  <si>
    <t>　昭和43年６月の小笠原諸島返還による急激な人口増加に対し、良質な水を安定的に供給することを目的とし整備した浄水場、水源施設等の各施設については、建設から40年以上が経過し老朽化が著しいため、父島浄水場については津波浸水想定区域の指定による高台への移転工事を実施。平成27年４月から新浄水場の供用を開始した。母島浄水場は令和３年度で設備の更新工事が完了した。③管路の更新は、今後も計画的に実施予定。</t>
    <rPh sb="196" eb="19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</si>
</sst>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0.21</c:v>
                </c:pt>
                <c:pt idx="2" formatCode="#,##0.00;&quot;△&quot;#,##0.00">
                  <c:v>0</c:v>
                </c:pt>
                <c:pt idx="3">
                  <c:v>0.22</c:v>
                </c:pt>
                <c:pt idx="4">
                  <c:v>1.34</c:v>
                </c:pt>
              </c:numCache>
            </c:numRef>
          </c:val>
          <c:extLst>
            <c:ext xmlns:c16="http://schemas.microsoft.com/office/drawing/2014/chart" uri="{C3380CC4-5D6E-409C-BE32-E72D297353CC}">
              <c16:uniqueId val="{00000000-97CB-40B3-856B-92A2233920B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97CB-40B3-856B-92A2233920B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56.81</c:v>
                </c:pt>
                <c:pt idx="1">
                  <c:v>53.89</c:v>
                </c:pt>
                <c:pt idx="2">
                  <c:v>55.86</c:v>
                </c:pt>
                <c:pt idx="3">
                  <c:v>57.16</c:v>
                </c:pt>
                <c:pt idx="4">
                  <c:v>57.11</c:v>
                </c:pt>
              </c:numCache>
            </c:numRef>
          </c:val>
          <c:extLst>
            <c:ext xmlns:c16="http://schemas.microsoft.com/office/drawing/2014/chart" uri="{C3380CC4-5D6E-409C-BE32-E72D297353CC}">
              <c16:uniqueId val="{00000000-D439-49C6-884C-30DC4B5EE5D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D439-49C6-884C-30DC4B5EE5D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95.03</c:v>
                </c:pt>
                <c:pt idx="1">
                  <c:v>97.98</c:v>
                </c:pt>
                <c:pt idx="2">
                  <c:v>96.34</c:v>
                </c:pt>
                <c:pt idx="3">
                  <c:v>93.74</c:v>
                </c:pt>
                <c:pt idx="4">
                  <c:v>93.07</c:v>
                </c:pt>
              </c:numCache>
            </c:numRef>
          </c:val>
          <c:extLst>
            <c:ext xmlns:c16="http://schemas.microsoft.com/office/drawing/2014/chart" uri="{C3380CC4-5D6E-409C-BE32-E72D297353CC}">
              <c16:uniqueId val="{00000000-DF58-45B2-AEA8-E759781821F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DF58-45B2-AEA8-E759781821F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74.650000000000006</c:v>
                </c:pt>
                <c:pt idx="1">
                  <c:v>68.28</c:v>
                </c:pt>
                <c:pt idx="2">
                  <c:v>63.17</c:v>
                </c:pt>
                <c:pt idx="3">
                  <c:v>64.77</c:v>
                </c:pt>
                <c:pt idx="4">
                  <c:v>58.77</c:v>
                </c:pt>
              </c:numCache>
            </c:numRef>
          </c:val>
          <c:extLst>
            <c:ext xmlns:c16="http://schemas.microsoft.com/office/drawing/2014/chart" uri="{C3380CC4-5D6E-409C-BE32-E72D297353CC}">
              <c16:uniqueId val="{00000000-CEF0-4090-855B-2F7615993B7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CEF0-4090-855B-2F7615993B7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F7-4796-8F30-248EE13CC0E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F7-4796-8F30-248EE13CC0E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71-46E7-91D2-54569B2BFD2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71-46E7-91D2-54569B2BFD2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41-4D94-8832-5A6F0C09202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41-4D94-8832-5A6F0C09202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9E-4E41-B950-58289344CB8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9E-4E41-B950-58289344CB8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1373.19</c:v>
                </c:pt>
                <c:pt idx="1">
                  <c:v>1442.62</c:v>
                </c:pt>
                <c:pt idx="2">
                  <c:v>1417.63</c:v>
                </c:pt>
                <c:pt idx="3">
                  <c:v>1252.55</c:v>
                </c:pt>
                <c:pt idx="4">
                  <c:v>1308.05</c:v>
                </c:pt>
              </c:numCache>
            </c:numRef>
          </c:val>
          <c:extLst>
            <c:ext xmlns:c16="http://schemas.microsoft.com/office/drawing/2014/chart" uri="{C3380CC4-5D6E-409C-BE32-E72D297353CC}">
              <c16:uniqueId val="{00000000-A1BF-4D16-B725-863742409EF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A1BF-4D16-B725-863742409EF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45.3</c:v>
                </c:pt>
                <c:pt idx="1">
                  <c:v>43.51</c:v>
                </c:pt>
                <c:pt idx="2">
                  <c:v>42.98</c:v>
                </c:pt>
                <c:pt idx="3">
                  <c:v>37.39</c:v>
                </c:pt>
                <c:pt idx="4">
                  <c:v>42.45</c:v>
                </c:pt>
              </c:numCache>
            </c:numRef>
          </c:val>
          <c:extLst>
            <c:ext xmlns:c16="http://schemas.microsoft.com/office/drawing/2014/chart" uri="{C3380CC4-5D6E-409C-BE32-E72D297353CC}">
              <c16:uniqueId val="{00000000-501C-46F0-B9B5-8127E20593C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501C-46F0-B9B5-8127E20593C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793.18</c:v>
                </c:pt>
                <c:pt idx="1">
                  <c:v>806.03</c:v>
                </c:pt>
                <c:pt idx="2">
                  <c:v>796.16</c:v>
                </c:pt>
                <c:pt idx="3">
                  <c:v>940.18</c:v>
                </c:pt>
                <c:pt idx="4">
                  <c:v>835.65</c:v>
                </c:pt>
              </c:numCache>
            </c:numRef>
          </c:val>
          <c:extLst>
            <c:ext xmlns:c16="http://schemas.microsoft.com/office/drawing/2014/chart" uri="{C3380CC4-5D6E-409C-BE32-E72D297353CC}">
              <c16:uniqueId val="{00000000-0E59-46C1-BED6-D6B09F43028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0E59-46C1-BED6-D6B09F43028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2" zoomScaleNormal="8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小笠原村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2581</v>
      </c>
      <c r="AM8" s="60"/>
      <c r="AN8" s="60"/>
      <c r="AO8" s="60"/>
      <c r="AP8" s="60"/>
      <c r="AQ8" s="60"/>
      <c r="AR8" s="60"/>
      <c r="AS8" s="60"/>
      <c r="AT8" s="36">
        <f>データ!$S$6</f>
        <v>113.04</v>
      </c>
      <c r="AU8" s="36"/>
      <c r="AV8" s="36"/>
      <c r="AW8" s="36"/>
      <c r="AX8" s="36"/>
      <c r="AY8" s="36"/>
      <c r="AZ8" s="36"/>
      <c r="BA8" s="36"/>
      <c r="BB8" s="36">
        <f>データ!$T$6</f>
        <v>22.83</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99.72</v>
      </c>
      <c r="Q10" s="36"/>
      <c r="R10" s="36"/>
      <c r="S10" s="36"/>
      <c r="T10" s="36"/>
      <c r="U10" s="36"/>
      <c r="V10" s="36"/>
      <c r="W10" s="60">
        <f>データ!$Q$6</f>
        <v>4400</v>
      </c>
      <c r="X10" s="60"/>
      <c r="Y10" s="60"/>
      <c r="Z10" s="60"/>
      <c r="AA10" s="60"/>
      <c r="AB10" s="60"/>
      <c r="AC10" s="60"/>
      <c r="AD10" s="2"/>
      <c r="AE10" s="2"/>
      <c r="AF10" s="2"/>
      <c r="AG10" s="2"/>
      <c r="AH10" s="2"/>
      <c r="AI10" s="2"/>
      <c r="AJ10" s="2"/>
      <c r="AK10" s="2"/>
      <c r="AL10" s="60">
        <f>データ!$U$6</f>
        <v>2515</v>
      </c>
      <c r="AM10" s="60"/>
      <c r="AN10" s="60"/>
      <c r="AO10" s="60"/>
      <c r="AP10" s="60"/>
      <c r="AQ10" s="60"/>
      <c r="AR10" s="60"/>
      <c r="AS10" s="60"/>
      <c r="AT10" s="36">
        <f>データ!$V$6</f>
        <v>2.85</v>
      </c>
      <c r="AU10" s="36"/>
      <c r="AV10" s="36"/>
      <c r="AW10" s="36"/>
      <c r="AX10" s="36"/>
      <c r="AY10" s="36"/>
      <c r="AZ10" s="36"/>
      <c r="BA10" s="36"/>
      <c r="BB10" s="36">
        <f>データ!$W$6</f>
        <v>882.46</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115</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3HXEf4qDR0N5jBwq90+dl1NSeBmzlGv97ot1xF1MD6Pbx3p3fqzcS7fXA6flKYNXUIhIC3opcAYBp9pcRi/75A==" saltValue="cRT96dK9Wrfafdp/K2mw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134210</v>
      </c>
      <c r="D6" s="20">
        <f t="shared" si="3"/>
        <v>47</v>
      </c>
      <c r="E6" s="20">
        <f t="shared" si="3"/>
        <v>1</v>
      </c>
      <c r="F6" s="20">
        <f t="shared" si="3"/>
        <v>0</v>
      </c>
      <c r="G6" s="20">
        <f t="shared" si="3"/>
        <v>0</v>
      </c>
      <c r="H6" s="20" t="str">
        <f t="shared" si="3"/>
        <v>東京都　小笠原村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99.72</v>
      </c>
      <c r="Q6" s="21">
        <f t="shared" si="3"/>
        <v>4400</v>
      </c>
      <c r="R6" s="21">
        <f t="shared" si="3"/>
        <v>2581</v>
      </c>
      <c r="S6" s="21">
        <f t="shared" si="3"/>
        <v>113.04</v>
      </c>
      <c r="T6" s="21">
        <f t="shared" si="3"/>
        <v>22.83</v>
      </c>
      <c r="U6" s="21">
        <f t="shared" si="3"/>
        <v>2515</v>
      </c>
      <c r="V6" s="21">
        <f t="shared" si="3"/>
        <v>2.85</v>
      </c>
      <c r="W6" s="21">
        <f t="shared" si="3"/>
        <v>882.46</v>
      </c>
      <c r="X6" s="22">
        <f>IF(X7="",NA(),X7)</f>
        <v>74.650000000000006</v>
      </c>
      <c r="Y6" s="22">
        <f t="shared" ref="Y6:AG6" si="4">IF(Y7="",NA(),Y7)</f>
        <v>68.28</v>
      </c>
      <c r="Z6" s="22">
        <f t="shared" si="4"/>
        <v>63.17</v>
      </c>
      <c r="AA6" s="22">
        <f t="shared" si="4"/>
        <v>64.77</v>
      </c>
      <c r="AB6" s="22">
        <f t="shared" si="4"/>
        <v>58.77</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1373.19</v>
      </c>
      <c r="BF6" s="22">
        <f t="shared" ref="BF6:BN6" si="7">IF(BF7="",NA(),BF7)</f>
        <v>1442.62</v>
      </c>
      <c r="BG6" s="22">
        <f t="shared" si="7"/>
        <v>1417.63</v>
      </c>
      <c r="BH6" s="22">
        <f t="shared" si="7"/>
        <v>1252.55</v>
      </c>
      <c r="BI6" s="22">
        <f t="shared" si="7"/>
        <v>1308.05</v>
      </c>
      <c r="BJ6" s="22">
        <f t="shared" si="7"/>
        <v>1007.7</v>
      </c>
      <c r="BK6" s="22">
        <f t="shared" si="7"/>
        <v>1018.52</v>
      </c>
      <c r="BL6" s="22">
        <f t="shared" si="7"/>
        <v>949.61</v>
      </c>
      <c r="BM6" s="22">
        <f t="shared" si="7"/>
        <v>918.84</v>
      </c>
      <c r="BN6" s="22">
        <f t="shared" si="7"/>
        <v>955.49</v>
      </c>
      <c r="BO6" s="21" t="str">
        <f>IF(BO7="","",IF(BO7="-","【-】","【"&amp;SUBSTITUTE(TEXT(BO7,"#,##0.00"),"-","△")&amp;"】"))</f>
        <v>【982.48】</v>
      </c>
      <c r="BP6" s="22">
        <f>IF(BP7="",NA(),BP7)</f>
        <v>45.3</v>
      </c>
      <c r="BQ6" s="22">
        <f t="shared" ref="BQ6:BY6" si="8">IF(BQ7="",NA(),BQ7)</f>
        <v>43.51</v>
      </c>
      <c r="BR6" s="22">
        <f t="shared" si="8"/>
        <v>42.98</v>
      </c>
      <c r="BS6" s="22">
        <f t="shared" si="8"/>
        <v>37.39</v>
      </c>
      <c r="BT6" s="22">
        <f t="shared" si="8"/>
        <v>42.45</v>
      </c>
      <c r="BU6" s="22">
        <f t="shared" si="8"/>
        <v>59.22</v>
      </c>
      <c r="BV6" s="22">
        <f t="shared" si="8"/>
        <v>58.79</v>
      </c>
      <c r="BW6" s="22">
        <f t="shared" si="8"/>
        <v>58.41</v>
      </c>
      <c r="BX6" s="22">
        <f t="shared" si="8"/>
        <v>58.27</v>
      </c>
      <c r="BY6" s="22">
        <f t="shared" si="8"/>
        <v>55.15</v>
      </c>
      <c r="BZ6" s="21" t="str">
        <f>IF(BZ7="","",IF(BZ7="-","【-】","【"&amp;SUBSTITUTE(TEXT(BZ7,"#,##0.00"),"-","△")&amp;"】"))</f>
        <v>【50.61】</v>
      </c>
      <c r="CA6" s="22">
        <f>IF(CA7="",NA(),CA7)</f>
        <v>793.18</v>
      </c>
      <c r="CB6" s="22">
        <f t="shared" ref="CB6:CJ6" si="9">IF(CB7="",NA(),CB7)</f>
        <v>806.03</v>
      </c>
      <c r="CC6" s="22">
        <f t="shared" si="9"/>
        <v>796.16</v>
      </c>
      <c r="CD6" s="22">
        <f t="shared" si="9"/>
        <v>940.18</v>
      </c>
      <c r="CE6" s="22">
        <f t="shared" si="9"/>
        <v>835.65</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56.81</v>
      </c>
      <c r="CM6" s="22">
        <f t="shared" ref="CM6:CU6" si="10">IF(CM7="",NA(),CM7)</f>
        <v>53.89</v>
      </c>
      <c r="CN6" s="22">
        <f t="shared" si="10"/>
        <v>55.86</v>
      </c>
      <c r="CO6" s="22">
        <f t="shared" si="10"/>
        <v>57.16</v>
      </c>
      <c r="CP6" s="22">
        <f t="shared" si="10"/>
        <v>57.11</v>
      </c>
      <c r="CQ6" s="22">
        <f t="shared" si="10"/>
        <v>56.76</v>
      </c>
      <c r="CR6" s="22">
        <f t="shared" si="10"/>
        <v>56.04</v>
      </c>
      <c r="CS6" s="22">
        <f t="shared" si="10"/>
        <v>58.52</v>
      </c>
      <c r="CT6" s="22">
        <f t="shared" si="10"/>
        <v>58.88</v>
      </c>
      <c r="CU6" s="22">
        <f t="shared" si="10"/>
        <v>58.16</v>
      </c>
      <c r="CV6" s="21" t="str">
        <f>IF(CV7="","",IF(CV7="-","【-】","【"&amp;SUBSTITUTE(TEXT(CV7,"#,##0.00"),"-","△")&amp;"】"))</f>
        <v>【56.15】</v>
      </c>
      <c r="CW6" s="22">
        <f>IF(CW7="",NA(),CW7)</f>
        <v>95.03</v>
      </c>
      <c r="CX6" s="22">
        <f t="shared" ref="CX6:DF6" si="11">IF(CX7="",NA(),CX7)</f>
        <v>97.98</v>
      </c>
      <c r="CY6" s="22">
        <f t="shared" si="11"/>
        <v>96.34</v>
      </c>
      <c r="CZ6" s="22">
        <f t="shared" si="11"/>
        <v>93.74</v>
      </c>
      <c r="DA6" s="22">
        <f t="shared" si="11"/>
        <v>93.07</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0.21</v>
      </c>
      <c r="EF6" s="21">
        <f t="shared" si="14"/>
        <v>0</v>
      </c>
      <c r="EG6" s="22">
        <f t="shared" si="14"/>
        <v>0.22</v>
      </c>
      <c r="EH6" s="22">
        <f t="shared" si="14"/>
        <v>1.34</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134210</v>
      </c>
      <c r="D7" s="24">
        <v>47</v>
      </c>
      <c r="E7" s="24">
        <v>1</v>
      </c>
      <c r="F7" s="24">
        <v>0</v>
      </c>
      <c r="G7" s="24">
        <v>0</v>
      </c>
      <c r="H7" s="24" t="s">
        <v>96</v>
      </c>
      <c r="I7" s="24" t="s">
        <v>97</v>
      </c>
      <c r="J7" s="24" t="s">
        <v>98</v>
      </c>
      <c r="K7" s="24" t="s">
        <v>99</v>
      </c>
      <c r="L7" s="24" t="s">
        <v>100</v>
      </c>
      <c r="M7" s="24" t="s">
        <v>101</v>
      </c>
      <c r="N7" s="25" t="s">
        <v>102</v>
      </c>
      <c r="O7" s="25" t="s">
        <v>103</v>
      </c>
      <c r="P7" s="25">
        <v>99.72</v>
      </c>
      <c r="Q7" s="25">
        <v>4400</v>
      </c>
      <c r="R7" s="25">
        <v>2581</v>
      </c>
      <c r="S7" s="25">
        <v>113.04</v>
      </c>
      <c r="T7" s="25">
        <v>22.83</v>
      </c>
      <c r="U7" s="25">
        <v>2515</v>
      </c>
      <c r="V7" s="25">
        <v>2.85</v>
      </c>
      <c r="W7" s="25">
        <v>882.46</v>
      </c>
      <c r="X7" s="25">
        <v>74.650000000000006</v>
      </c>
      <c r="Y7" s="25">
        <v>68.28</v>
      </c>
      <c r="Z7" s="25">
        <v>63.17</v>
      </c>
      <c r="AA7" s="25">
        <v>64.77</v>
      </c>
      <c r="AB7" s="25">
        <v>58.77</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1373.19</v>
      </c>
      <c r="BF7" s="25">
        <v>1442.62</v>
      </c>
      <c r="BG7" s="25">
        <v>1417.63</v>
      </c>
      <c r="BH7" s="25">
        <v>1252.55</v>
      </c>
      <c r="BI7" s="25">
        <v>1308.05</v>
      </c>
      <c r="BJ7" s="25">
        <v>1007.7</v>
      </c>
      <c r="BK7" s="25">
        <v>1018.52</v>
      </c>
      <c r="BL7" s="25">
        <v>949.61</v>
      </c>
      <c r="BM7" s="25">
        <v>918.84</v>
      </c>
      <c r="BN7" s="25">
        <v>955.49</v>
      </c>
      <c r="BO7" s="25">
        <v>982.48</v>
      </c>
      <c r="BP7" s="25">
        <v>45.3</v>
      </c>
      <c r="BQ7" s="25">
        <v>43.51</v>
      </c>
      <c r="BR7" s="25">
        <v>42.98</v>
      </c>
      <c r="BS7" s="25">
        <v>37.39</v>
      </c>
      <c r="BT7" s="25">
        <v>42.45</v>
      </c>
      <c r="BU7" s="25">
        <v>59.22</v>
      </c>
      <c r="BV7" s="25">
        <v>58.79</v>
      </c>
      <c r="BW7" s="25">
        <v>58.41</v>
      </c>
      <c r="BX7" s="25">
        <v>58.27</v>
      </c>
      <c r="BY7" s="25">
        <v>55.15</v>
      </c>
      <c r="BZ7" s="25">
        <v>50.61</v>
      </c>
      <c r="CA7" s="25">
        <v>793.18</v>
      </c>
      <c r="CB7" s="25">
        <v>806.03</v>
      </c>
      <c r="CC7" s="25">
        <v>796.16</v>
      </c>
      <c r="CD7" s="25">
        <v>940.18</v>
      </c>
      <c r="CE7" s="25">
        <v>835.65</v>
      </c>
      <c r="CF7" s="25">
        <v>292.89999999999998</v>
      </c>
      <c r="CG7" s="25">
        <v>298.25</v>
      </c>
      <c r="CH7" s="25">
        <v>303.27999999999997</v>
      </c>
      <c r="CI7" s="25">
        <v>303.81</v>
      </c>
      <c r="CJ7" s="25">
        <v>310.26</v>
      </c>
      <c r="CK7" s="25">
        <v>320.83</v>
      </c>
      <c r="CL7" s="25">
        <v>56.81</v>
      </c>
      <c r="CM7" s="25">
        <v>53.89</v>
      </c>
      <c r="CN7" s="25">
        <v>55.86</v>
      </c>
      <c r="CO7" s="25">
        <v>57.16</v>
      </c>
      <c r="CP7" s="25">
        <v>57.11</v>
      </c>
      <c r="CQ7" s="25">
        <v>56.76</v>
      </c>
      <c r="CR7" s="25">
        <v>56.04</v>
      </c>
      <c r="CS7" s="25">
        <v>58.52</v>
      </c>
      <c r="CT7" s="25">
        <v>58.88</v>
      </c>
      <c r="CU7" s="25">
        <v>58.16</v>
      </c>
      <c r="CV7" s="25">
        <v>56.15</v>
      </c>
      <c r="CW7" s="25">
        <v>95.03</v>
      </c>
      <c r="CX7" s="25">
        <v>97.98</v>
      </c>
      <c r="CY7" s="25">
        <v>96.34</v>
      </c>
      <c r="CZ7" s="25">
        <v>93.74</v>
      </c>
      <c r="DA7" s="25">
        <v>93.07</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0.21</v>
      </c>
      <c r="EF7" s="25">
        <v>0</v>
      </c>
      <c r="EG7" s="25">
        <v>0.22</v>
      </c>
      <c r="EH7" s="25">
        <v>1.34</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on MS acct koba-tan</cp:lastModifiedBy>
  <cp:lastPrinted>2024-01-31T08:05:51Z</cp:lastPrinted>
  <dcterms:created xsi:type="dcterms:W3CDTF">2023-12-05T01:05:30Z</dcterms:created>
  <dcterms:modified xsi:type="dcterms:W3CDTF">2024-01-31T08:05:52Z</dcterms:modified>
  <cp:category/>
</cp:coreProperties>
</file>