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2tuika\01shiryoshuku\"/>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AM35" i="10"/>
  <c r="BE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s="1"/>
  <c r="BW35" i="10" s="1"/>
  <c r="BW36" i="10" s="1"/>
  <c r="BW37" i="10" s="1"/>
  <c r="BW38" i="10" s="1"/>
  <c r="BW39" i="10" s="1"/>
  <c r="CO34" i="10"/>
  <c r="CO35" i="10" s="1"/>
  <c r="CO36" i="10" s="1"/>
  <c r="CO37" i="10" s="1"/>
</calcChain>
</file>

<file path=xl/sharedStrings.xml><?xml version="1.0" encoding="utf-8"?>
<sst xmlns="http://schemas.openxmlformats.org/spreadsheetml/2006/main" count="1160" uniqueCount="605">
  <si>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</si>
  <si>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</si>
  <si>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</si>
  <si>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</si>
  <si>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</si>
  <si>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</si>
  <si>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</si>
  <si>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</si>
  <si>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</si>
  <si>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</si>
  <si>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</si>
  <si>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</si>
  <si>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</si>
  <si>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</si>
  <si>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</si>
  <si>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</si>
  <si>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</si>
  <si>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</si>
  <si>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</si>
  <si>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</si>
  <si>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</si>
  <si>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</si>
  <si>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</si>
  <si>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</si>
  <si>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</si>
  <si>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</si>
  <si>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</si>
  <si>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</si>
  <si>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</si>
  <si>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</si>
  <si>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</si>
  <si>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</si>
  <si>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</si>
  <si>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</si>
  <si>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</si>
  <si>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</si>
  <si>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</si>
  <si>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</si>
  <si>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</si>
  <si>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</si>
  <si>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</si>
  <si>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</si>
  <si>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</si>
  <si>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</si>
  <si>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</si>
  <si>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</si>
  <si>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</si>
  <si>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</si>
  <si>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</si>
  <si>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</si>
  <si>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</si>
  <si>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</si>
  <si>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</si>
  <si>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</si>
  <si>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</si>
  <si>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</si>
  <si>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</si>
  <si>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</si>
  <si>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</si>
  <si>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</si>
  <si>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</si>
  <si>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</si>
  <si>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</si>
  <si>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</si>
  <si>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</si>
  <si>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</si>
  <si>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</si>
  <si>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</si>
  <si>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</si>
  <si>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</si>
  <si>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</si>
  <si>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</si>
  <si>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</si>
  <si>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</si>
  <si>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</si>
  <si>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</si>
  <si>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</si>
  <si>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</si>
  <si>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</si>
  <si>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</si>
  <si>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</si>
  <si>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</si>
  <si>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</si>
  <si>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</si>
  <si>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</si>
  <si>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</si>
  <si>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</si>
  <si>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</si>
  <si>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</si>
  <si>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</si>
  <si>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</si>
  <si>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</si>
  <si>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</si>
  <si>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</si>
  <si>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</si>
  <si>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</si>
  <si>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</si>
  <si>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</si>
  <si>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</si>
  <si>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</si>
  <si>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</si>
  <si>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</si>
  <si>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</si>
  <si>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</si>
  <si>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</si>
  <si>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</si>
  <si>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</si>
  <si>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</si>
  <si>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</si>
  <si>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</si>
  <si>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</si>
  <si>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</si>
  <si>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</si>
  <si>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</si>
  <si>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</si>
  <si>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</si>
  <si>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</si>
  <si>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</si>
  <si>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</si>
  <si>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</si>
  <si>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</si>
  <si>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</si>
  <si>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</si>
  <si>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</si>
  <si>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</si>
  <si>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</si>
  <si>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</si>
  <si>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</si>
  <si>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</si>
  <si>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</si>
  <si>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</si>
  <si>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</si>
  <si>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</si>
  <si>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</si>
  <si>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</si>
  <si>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</si>
  <si>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</si>
  <si>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</si>
  <si>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</si>
  <si>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</si>
  <si>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</si>
  <si>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</si>
  <si>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</si>
  <si>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</si>
  <si>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</si>
  <si>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</si>
  <si>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</si>
  <si>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</si>
  <si>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</si>
  <si>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</si>
  <si>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</si>
  <si>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</si>
  <si>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</si>
  <si>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</si>
  <si>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</si>
  <si>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</si>
  <si>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</si>
  <si>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</si>
  <si>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</si>
  <si>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</si>
  <si>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</si>
  <si>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</si>
  <si>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</si>
  <si>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</si>
  <si>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</si>
  <si>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</si>
  <si>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</si>
  <si>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</si>
  <si>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</si>
  <si>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</si>
  <si>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</si>
  <si>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</si>
  <si>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</si>
  <si>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</si>
  <si>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</si>
  <si>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</si>
  <si>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</si>
  <si>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</si>
  <si>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</si>
  <si>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</si>
  <si>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</si>
  <si>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</si>
  <si>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</si>
  <si>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</si>
  <si>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</si>
  <si>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</si>
  <si>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</si>
  <si>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</si>
  <si>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</si>
  <si>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</si>
  <si>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</si>
  <si>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</si>
  <si>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</si>
  <si>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</si>
  <si>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</si>
  <si>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</si>
  <si>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</si>
  <si>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</si>
  <si>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</si>
  <si>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</si>
  <si>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</si>
  <si>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</si>
  <si>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</si>
  <si>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</si>
  <si>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</si>
  <si>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</si>
  <si>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</si>
  <si>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</si>
  <si>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</si>
  <si>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</si>
  <si>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</si>
  <si>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</si>
  <si>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</si>
  <si>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</si>
  <si>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</si>
  <si>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東京都板橋区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</si>
  <si>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</si>
  <si>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</si>
  <si>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</si>
  <si>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</si>
  <si>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</si>
  <si>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</si>
  <si>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</si>
  <si>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</si>
  <si>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</si>
  <si>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</si>
  <si>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</si>
  <si>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</si>
  <si>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</si>
  <si>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</si>
  <si>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</si>
  <si>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</si>
  <si>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</si>
  <si>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</si>
  <si>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</si>
  <si>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</si>
  <si>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</si>
  <si>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</si>
  <si>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</si>
  <si>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</si>
  <si>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</si>
  <si>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</si>
  <si>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</si>
  <si>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</si>
  <si>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</si>
  <si>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</si>
  <si>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</si>
  <si>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</si>
  <si>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</si>
  <si>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</si>
  <si>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</si>
  <si>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</si>
  <si>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</si>
  <si>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</si>
  <si>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</si>
  <si>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</si>
  <si>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</si>
  <si>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</si>
  <si>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</si>
  <si>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</si>
  <si>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</si>
  <si>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</si>
  <si>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</si>
  <si>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</si>
  <si>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</si>
  <si>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</si>
  <si>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</si>
  <si>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</si>
  <si>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</si>
  <si>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</si>
  <si>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</si>
  <si>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</si>
  <si>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</si>
  <si>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</si>
  <si>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</si>
  <si>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</si>
  <si>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</si>
  <si>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</si>
  <si>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</si>
  <si>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</si>
  <si>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</si>
  <si>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</si>
  <si>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</si>
  <si>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</si>
  <si>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</si>
  <si>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</si>
  <si>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</si>
  <si>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</si>
  <si>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</si>
  <si>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</si>
  <si>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</si>
  <si>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</si>
  <si>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</si>
  <si>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</si>
  <si>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</si>
  <si>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</si>
  <si>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</si>
  <si>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</si>
  <si>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</si>
  <si>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</si>
  <si>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</si>
  <si>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</si>
  <si>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</si>
  <si>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</si>
  <si>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</si>
  <si>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</si>
  <si>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</si>
  <si>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</si>
  <si>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</si>
  <si>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</si>
  <si>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</si>
  <si>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</si>
  <si>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</si>
  <si>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</si>
  <si>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</si>
  <si>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</si>
  <si>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</si>
  <si>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</si>
  <si>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</si>
  <si>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</si>
  <si>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</si>
  <si>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</si>
  <si>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</si>
  <si>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</si>
  <si>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</si>
  <si>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</si>
  <si>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</si>
  <si>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</si>
  <si>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</si>
  <si>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</si>
  <si>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</si>
  <si>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</si>
  <si>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</si>
  <si>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</si>
  <si>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</si>
  <si>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</si>
  <si>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</si>
  <si>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</si>
  <si>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</si>
  <si>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</si>
  <si>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</si>
  <si>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</si>
  <si>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</si>
  <si>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</si>
  <si>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</si>
  <si>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</si>
  <si>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</si>
  <si>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</si>
  <si>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</si>
  <si>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</si>
  <si>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</si>
  <si>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</si>
  <si>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</si>
  <si>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</si>
  <si>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</si>
  <si>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</si>
  <si>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</si>
  <si>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</si>
  <si>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</si>
  <si>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</si>
  <si>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</si>
  <si>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</si>
  <si>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</si>
  <si>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</si>
  <si>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</si>
  <si>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</si>
  <si>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</si>
  <si>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</si>
  <si>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</si>
  <si>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東京都板橋区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</si>
  <si>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</si>
  <si>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</si>
  <si>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</si>
  <si>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</si>
  <si>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</si>
  <si>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</si>
  <si>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</si>
  <si>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</si>
  <si>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</si>
  <si>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</si>
  <si>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</si>
  <si>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</si>
  <si>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</si>
  <si>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</si>
  <si>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</si>
  <si>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</si>
  <si>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</si>
  <si>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</si>
  <si>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</si>
  <si>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東武東上線連続立体化事業特別会計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</si>
  <si>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</si>
  <si>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</si>
  <si>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</si>
  <si>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</si>
  <si>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</si>
  <si>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</si>
  <si>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</si>
  <si>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</si>
  <si>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</si>
  <si>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</si>
  <si>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</si>
  <si>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</si>
  <si>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</si>
  <si>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</si>
  <si>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</si>
  <si>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</si>
  <si>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</si>
  <si>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</si>
  <si>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</si>
  <si>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</si>
  <si>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</si>
  <si>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</si>
  <si>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</si>
  <si>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</si>
  <si>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</si>
  <si>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</si>
  <si>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</si>
  <si>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</si>
  <si>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</si>
  <si>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</si>
  <si>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</si>
  <si>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</si>
  <si>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</si>
  <si>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</si>
  <si>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</si>
  <si>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</si>
  <si>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</si>
  <si>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</si>
  <si>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</si>
  <si>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</si>
  <si>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</si>
  <si>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</si>
  <si>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</si>
  <si>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</si>
  <si>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</si>
  <si>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</si>
  <si>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</si>
  <si>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</si>
  <si>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</si>
  <si>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</si>
  <si>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</si>
  <si>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</si>
  <si>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</si>
  <si>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</si>
  <si>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</si>
  <si>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</si>
  <si>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</si>
  <si>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</si>
  <si>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</si>
  <si>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</si>
  <si>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</si>
  <si>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</si>
  <si>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</si>
  <si>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</si>
  <si>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</si>
  <si>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</si>
  <si>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</si>
  <si>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</si>
  <si>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</si>
  <si>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</si>
  <si>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</si>
  <si>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</si>
  <si>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</si>
  <si>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</si>
  <si>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</si>
  <si>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</si>
  <si>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</si>
  <si>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</si>
  <si>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</si>
  <si>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</si>
  <si>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</si>
  <si>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</si>
  <si>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</si>
  <si>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</si>
  <si>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</si>
  <si>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</si>
  <si>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</si>
  <si>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</si>
  <si>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</si>
  <si>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</si>
  <si>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</si>
  <si>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</si>
  <si>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</si>
  <si>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</si>
  <si>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</si>
  <si>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</si>
  <si>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</si>
  <si>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</si>
  <si>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</si>
  <si>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</si>
  <si>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</si>
  <si>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</si>
  <si>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</si>
  <si>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</si>
  <si>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</si>
  <si>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</si>
  <si>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</si>
  <si>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</si>
  <si>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</si>
  <si>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</si>
  <si>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</si>
  <si>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</si>
  <si>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</si>
  <si>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</si>
  <si>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</si>
  <si>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</si>
  <si>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</si>
  <si>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</si>
  <si>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</si>
  <si>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</si>
  <si>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</si>
  <si>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</si>
  <si>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</si>
  <si>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</si>
  <si>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</si>
  <si>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</si>
  <si>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</si>
  <si>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</si>
  <si>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</si>
  <si>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</si>
  <si>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</si>
  <si>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</si>
  <si>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</si>
  <si>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</si>
  <si>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</si>
  <si>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</si>
  <si>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</si>
  <si>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</si>
  <si>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</si>
  <si>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</si>
  <si>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</si>
  <si>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</si>
  <si>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</si>
  <si>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</si>
  <si>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</si>
  <si>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</si>
  <si>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</si>
  <si>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</si>
  <si>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</si>
  <si>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</si>
  <si>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</si>
  <si>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</si>
  <si>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</si>
  <si>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</si>
  <si>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</si>
  <si>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</si>
  <si>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</si>
  <si>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</si>
  <si>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</si>
  <si>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</si>
  <si>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</si>
  <si>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</si>
  <si>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</si>
  <si>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</si>
  <si>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1.50</t>
  </si>
  <si>
    <t>一般会計</t>
  </si>
  <si>
    <t>介護保険事業特別会計</t>
  </si>
  <si>
    <t>国民健康保険事業特別会計</t>
  </si>
  <si>
    <t>後期高齢者医療事業特別会計</t>
  </si>
  <si>
    <t>東武東上線連続立体化事業特別会計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</si>
  <si>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</si>
  <si>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</si>
  <si>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</si>
  <si>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</si>
  <si>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</si>
  <si>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</si>
  <si>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</si>
  <si>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</si>
  <si>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一般会計</t>
    <phoneticPr fontId="5"/>
  </si>
  <si>
    <t>東武東上線連続立体化事業基金</t>
    <rPh sb="0" eb="14">
      <t>トウブトウジョウセンレンゾクリッタイカジギョウキキン</t>
    </rPh>
    <phoneticPr fontId="5"/>
  </si>
  <si>
    <t>-</t>
    <phoneticPr fontId="2"/>
  </si>
  <si>
    <t>-</t>
    <phoneticPr fontId="2"/>
  </si>
  <si>
    <t>住宅基金</t>
    <rPh sb="0" eb="2">
      <t>ジュウタク</t>
    </rPh>
    <rPh sb="2" eb="4">
      <t>キキン</t>
    </rPh>
    <phoneticPr fontId="5"/>
  </si>
  <si>
    <t>義務教育施設整備基金</t>
    <rPh sb="0" eb="2">
      <t>ギム</t>
    </rPh>
    <rPh sb="2" eb="4">
      <t>キョウイク</t>
    </rPh>
    <rPh sb="4" eb="6">
      <t>シセツ</t>
    </rPh>
    <rPh sb="6" eb="8">
      <t>セイビ</t>
    </rPh>
    <rPh sb="8" eb="10">
      <t>キキン</t>
    </rPh>
    <phoneticPr fontId="2"/>
  </si>
  <si>
    <t>公共施設等整備基金</t>
    <rPh sb="0" eb="2">
      <t>コウキョウ</t>
    </rPh>
    <rPh sb="2" eb="4">
      <t>シセツ</t>
    </rPh>
    <rPh sb="4" eb="5">
      <t>トウ</t>
    </rPh>
    <rPh sb="5" eb="7">
      <t>セイビ</t>
    </rPh>
    <rPh sb="7" eb="9">
      <t>キキン</t>
    </rPh>
    <phoneticPr fontId="2"/>
  </si>
  <si>
    <t>平和基金</t>
    <rPh sb="0" eb="2">
      <t>ヘイワ</t>
    </rPh>
    <rPh sb="2" eb="4">
      <t>キキン</t>
    </rPh>
    <phoneticPr fontId="2"/>
  </si>
  <si>
    <t>○</t>
    <phoneticPr fontId="2"/>
  </si>
  <si>
    <t>板橋区土地開発公社</t>
    <rPh sb="0" eb="3">
      <t>イタバシク</t>
    </rPh>
    <rPh sb="3" eb="5">
      <t>トチ</t>
    </rPh>
    <rPh sb="5" eb="7">
      <t>カイハツ</t>
    </rPh>
    <rPh sb="7" eb="9">
      <t>コウシャ</t>
    </rPh>
    <phoneticPr fontId="2"/>
  </si>
  <si>
    <t>植村記念財団</t>
    <rPh sb="0" eb="2">
      <t>ウエムラ</t>
    </rPh>
    <rPh sb="2" eb="4">
      <t>キネン</t>
    </rPh>
    <rPh sb="4" eb="6">
      <t>ザイダン</t>
    </rPh>
    <phoneticPr fontId="2"/>
  </si>
  <si>
    <t>板橋区産業振興公社</t>
    <rPh sb="0" eb="3">
      <t>イタバシク</t>
    </rPh>
    <rPh sb="3" eb="5">
      <t>サンギョウ</t>
    </rPh>
    <rPh sb="5" eb="7">
      <t>シンコウ</t>
    </rPh>
    <rPh sb="7" eb="9">
      <t>コウシャ</t>
    </rPh>
    <phoneticPr fontId="2"/>
  </si>
  <si>
    <t>板橋区文化・国際交流財団</t>
    <rPh sb="0" eb="3">
      <t>イタバシク</t>
    </rPh>
    <rPh sb="3" eb="5">
      <t>ブンカ</t>
    </rPh>
    <rPh sb="6" eb="8">
      <t>コクサイ</t>
    </rPh>
    <rPh sb="8" eb="10">
      <t>コウリュウ</t>
    </rPh>
    <rPh sb="10" eb="12">
      <t>ザイダン</t>
    </rPh>
    <phoneticPr fontId="2"/>
  </si>
  <si>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</si>
  <si>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</si>
  <si>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</si>
  <si>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</si>
  <si>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</si>
  <si>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</si>
  <si>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</si>
  <si>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</si>
  <si>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</si>
  <si>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</si>
  <si>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</si>
  <si>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</si>
  <si>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</si>
  <si>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</si>
  <si>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将来負担比率は生じていない一方で、小・中学校をはじめとした公共施設の更新需要は継続して見込まれている。
今後も区民ニーズを的確に捉えながら、施設更新や複合化について計画的にすすめ、中・長期的視点による施設の維持・管理を推進していく。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</si>
  <si>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</si>
  <si>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</si>
  <si>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</si>
  <si>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</si>
  <si>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</si>
  <si>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</si>
  <si>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</si>
  <si>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将来負担比率については、一般会計等が負担する将来負担額に対し、充当可能財源の額が上回るため、将来負担比率はマイナスとなっている。
実質公債費比率については、早期健全化基準を大きく下回る算定結果となっている。分子である地方債に係る元利償還金等が７百万円減少したものの、元利償還金・準元利償還金にかかる基準財政需要額算入額が１億34百万円減少し、単年度の比率は0.2ポイント悪化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</si>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</sst>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C56A-4340-B756-F9E71DB1CB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27972</c:v>
                </c:pt>
                <c:pt idx="1">
                  <c:v>26268</c:v>
                </c:pt>
                <c:pt idx="2">
                  <c:v>29959</c:v>
                </c:pt>
                <c:pt idx="3">
                  <c:v>29380</c:v>
                </c:pt>
                <c:pt idx="4">
                  <c:v>26627</c:v>
                </c:pt>
              </c:numCache>
            </c:numRef>
          </c:val>
          <c:smooth val="0"/>
          <c:extLst>
            <c:ext xmlns:c16="http://schemas.microsoft.com/office/drawing/2014/chart" uri="{C3380CC4-5D6E-409C-BE32-E72D297353CC}">
              <c16:uniqueId val="{00000001-C56A-4340-B756-F9E71DB1CBAD}"/>
            </c:ext>
          </c:extLst>
        </c:ser>
        <c:dLbls>
          <c:showLegendKey val="0"/>
          <c:showVal val="0"/>
          <c:showCatName val="0"/>
          <c:showSerName val="0"/>
          <c:showPercent val="0"/>
          <c:showBubbleSize val="0"/>
        </c:dLbls>
        <c:marker val="1"/>
        <c:smooth val="0"/>
        <c:axId val="351660840"/>
        <c:axId val="354676320"/>
      </c:lineChart>
      <c:catAx>
        <c:axId val="351660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676320"/>
        <c:crosses val="autoZero"/>
        <c:auto val="1"/>
        <c:lblAlgn val="ctr"/>
        <c:lblOffset val="100"/>
        <c:tickLblSkip val="1"/>
        <c:tickMarkSkip val="1"/>
        <c:noMultiLvlLbl val="0"/>
      </c:catAx>
      <c:valAx>
        <c:axId val="354676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660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3.29</c:v>
                </c:pt>
                <c:pt idx="1">
                  <c:v>3.44</c:v>
                </c:pt>
                <c:pt idx="2">
                  <c:v>4.51</c:v>
                </c:pt>
                <c:pt idx="3">
                  <c:v>3.62</c:v>
                </c:pt>
                <c:pt idx="4">
                  <c:v>4.12</c:v>
                </c:pt>
              </c:numCache>
            </c:numRef>
          </c:val>
          <c:extLst>
            <c:ext xmlns:c16="http://schemas.microsoft.com/office/drawing/2014/chart" uri="{C3380CC4-5D6E-409C-BE32-E72D297353CC}">
              <c16:uniqueId val="{00000000-034F-46E1-B722-49F8A62A8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15.35</c:v>
                </c:pt>
                <c:pt idx="1">
                  <c:v>15.15</c:v>
                </c:pt>
                <c:pt idx="2">
                  <c:v>16.59</c:v>
                </c:pt>
                <c:pt idx="3">
                  <c:v>20.79</c:v>
                </c:pt>
                <c:pt idx="4">
                  <c:v>17.420000000000002</c:v>
                </c:pt>
              </c:numCache>
            </c:numRef>
          </c:val>
          <c:extLst>
            <c:ext xmlns:c16="http://schemas.microsoft.com/office/drawing/2014/chart" uri="{C3380CC4-5D6E-409C-BE32-E72D297353CC}">
              <c16:uniqueId val="{00000001-034F-46E1-B722-49F8A62A8C8E}"/>
            </c:ext>
          </c:extLst>
        </c:ser>
        <c:dLbls>
          <c:showLegendKey val="0"/>
          <c:showVal val="0"/>
          <c:showCatName val="0"/>
          <c:showSerName val="0"/>
          <c:showPercent val="0"/>
          <c:showBubbleSize val="0"/>
        </c:dLbls>
        <c:gapWidth val="250"/>
        <c:overlap val="100"/>
        <c:axId val="126330544"/>
        <c:axId val="35124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0.21</c:v>
                </c:pt>
                <c:pt idx="2">
                  <c:v>2.17</c:v>
                </c:pt>
                <c:pt idx="3">
                  <c:v>3.9</c:v>
                </c:pt>
                <c:pt idx="4">
                  <c:v>-1.5</c:v>
                </c:pt>
              </c:numCache>
            </c:numRef>
          </c:val>
          <c:smooth val="0"/>
          <c:extLst>
            <c:ext xmlns:c16="http://schemas.microsoft.com/office/drawing/2014/chart" uri="{C3380CC4-5D6E-409C-BE32-E72D297353CC}">
              <c16:uniqueId val="{00000002-034F-46E1-B722-49F8A62A8C8E}"/>
            </c:ext>
          </c:extLst>
        </c:ser>
        <c:dLbls>
          <c:showLegendKey val="0"/>
          <c:showVal val="0"/>
          <c:showCatName val="0"/>
          <c:showSerName val="0"/>
          <c:showPercent val="0"/>
          <c:showBubbleSize val="0"/>
        </c:dLbls>
        <c:marker val="1"/>
        <c:smooth val="0"/>
        <c:axId val="126330544"/>
        <c:axId val="351243192"/>
      </c:lineChart>
      <c:catAx>
        <c:axId val="12633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243192"/>
        <c:crosses val="autoZero"/>
        <c:auto val="1"/>
        <c:lblAlgn val="ctr"/>
        <c:lblOffset val="100"/>
        <c:tickLblSkip val="1"/>
        <c:tickMarkSkip val="1"/>
        <c:noMultiLvlLbl val="0"/>
      </c:catAx>
      <c:valAx>
        <c:axId val="35124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3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5F-4AEC-9066-926B12D5D2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5F-4AEC-9066-926B12D5D2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5F-4AEC-9066-926B12D5D2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5F-4AEC-9066-926B12D5D28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5F-4AEC-9066-926B12D5D288}"/>
            </c:ext>
          </c:extLst>
        </c:ser>
        <c:ser>
          <c:idx val="5"/>
          <c:order val="5"/>
          <c:tx>
            <c:strRef>
              <c:f>データシート!$A$32</c:f>
              <c:strCache>
                <c:ptCount val="1"/>
                <c:pt idx="0">
                  <c:v>東武東上線連続立体化事業特別会計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3C5F-4AEC-9066-926B12D5D288}"/>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0.09</c:v>
                </c:pt>
                <c:pt idx="4">
                  <c:v>#N/A</c:v>
                </c:pt>
                <c:pt idx="5">
                  <c:v>0.08</c:v>
                </c:pt>
                <c:pt idx="6">
                  <c:v>#N/A</c:v>
                </c:pt>
                <c:pt idx="7">
                  <c:v>0.09</c:v>
                </c:pt>
                <c:pt idx="8">
                  <c:v>#N/A</c:v>
                </c:pt>
                <c:pt idx="9">
                  <c:v>0.09</c:v>
                </c:pt>
              </c:numCache>
            </c:numRef>
          </c:val>
          <c:extLst>
            <c:ext xmlns:c16="http://schemas.microsoft.com/office/drawing/2014/chart" uri="{C3380CC4-5D6E-409C-BE32-E72D297353CC}">
              <c16:uniqueId val="{00000006-3C5F-4AEC-9066-926B12D5D28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0.84</c:v>
                </c:pt>
                <c:pt idx="2">
                  <c:v>#N/A</c:v>
                </c:pt>
                <c:pt idx="3">
                  <c:v>2.38</c:v>
                </c:pt>
                <c:pt idx="4">
                  <c:v>#N/A</c:v>
                </c:pt>
                <c:pt idx="5">
                  <c:v>3.71</c:v>
                </c:pt>
                <c:pt idx="6">
                  <c:v>#N/A</c:v>
                </c:pt>
                <c:pt idx="7">
                  <c:v>0.75</c:v>
                </c:pt>
                <c:pt idx="8">
                  <c:v>#N/A</c:v>
                </c:pt>
                <c:pt idx="9">
                  <c:v>0.73</c:v>
                </c:pt>
              </c:numCache>
            </c:numRef>
          </c:val>
          <c:extLst>
            <c:ext xmlns:c16="http://schemas.microsoft.com/office/drawing/2014/chart" uri="{C3380CC4-5D6E-409C-BE32-E72D297353CC}">
              <c16:uniqueId val="{00000007-3C5F-4AEC-9066-926B12D5D28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0.33</c:v>
                </c:pt>
                <c:pt idx="2">
                  <c:v>#N/A</c:v>
                </c:pt>
                <c:pt idx="3">
                  <c:v>0.8</c:v>
                </c:pt>
                <c:pt idx="4">
                  <c:v>#N/A</c:v>
                </c:pt>
                <c:pt idx="5">
                  <c:v>0.72</c:v>
                </c:pt>
                <c:pt idx="6">
                  <c:v>#N/A</c:v>
                </c:pt>
                <c:pt idx="7">
                  <c:v>0.64</c:v>
                </c:pt>
                <c:pt idx="8">
                  <c:v>#N/A</c:v>
                </c:pt>
                <c:pt idx="9">
                  <c:v>0.92</c:v>
                </c:pt>
              </c:numCache>
            </c:numRef>
          </c:val>
          <c:extLst>
            <c:ext xmlns:c16="http://schemas.microsoft.com/office/drawing/2014/chart" uri="{C3380CC4-5D6E-409C-BE32-E72D297353CC}">
              <c16:uniqueId val="{00000008-3C5F-4AEC-9066-926B12D5D2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3.28</c:v>
                </c:pt>
                <c:pt idx="2">
                  <c:v>#N/A</c:v>
                </c:pt>
                <c:pt idx="3">
                  <c:v>3.43</c:v>
                </c:pt>
                <c:pt idx="4">
                  <c:v>#N/A</c:v>
                </c:pt>
                <c:pt idx="5">
                  <c:v>4.51</c:v>
                </c:pt>
                <c:pt idx="6">
                  <c:v>#N/A</c:v>
                </c:pt>
                <c:pt idx="7">
                  <c:v>3.62</c:v>
                </c:pt>
                <c:pt idx="8">
                  <c:v>#N/A</c:v>
                </c:pt>
                <c:pt idx="9">
                  <c:v>4.12</c:v>
                </c:pt>
              </c:numCache>
            </c:numRef>
          </c:val>
          <c:extLst>
            <c:ext xmlns:c16="http://schemas.microsoft.com/office/drawing/2014/chart" uri="{C3380CC4-5D6E-409C-BE32-E72D297353CC}">
              <c16:uniqueId val="{00000009-3C5F-4AEC-9066-926B12D5D288}"/>
            </c:ext>
          </c:extLst>
        </c:ser>
        <c:dLbls>
          <c:showLegendKey val="0"/>
          <c:showVal val="0"/>
          <c:showCatName val="0"/>
          <c:showSerName val="0"/>
          <c:showPercent val="0"/>
          <c:showBubbleSize val="0"/>
        </c:dLbls>
        <c:gapWidth val="150"/>
        <c:overlap val="100"/>
        <c:axId val="443603520"/>
        <c:axId val="443598032"/>
      </c:barChart>
      <c:catAx>
        <c:axId val="44360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598032"/>
        <c:crosses val="autoZero"/>
        <c:auto val="1"/>
        <c:lblAlgn val="ctr"/>
        <c:lblOffset val="100"/>
        <c:tickLblSkip val="1"/>
        <c:tickMarkSkip val="1"/>
        <c:noMultiLvlLbl val="0"/>
      </c:catAx>
      <c:valAx>
        <c:axId val="44359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60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10623</c:v>
                </c:pt>
                <c:pt idx="5">
                  <c:v>9697</c:v>
                </c:pt>
                <c:pt idx="8">
                  <c:v>9425</c:v>
                </c:pt>
                <c:pt idx="11">
                  <c:v>9115</c:v>
                </c:pt>
                <c:pt idx="14">
                  <c:v>8981</c:v>
                </c:pt>
              </c:numCache>
            </c:numRef>
          </c:val>
          <c:extLst>
            <c:ext xmlns:c16="http://schemas.microsoft.com/office/drawing/2014/chart" uri="{C3380CC4-5D6E-409C-BE32-E72D297353CC}">
              <c16:uniqueId val="{00000000-5613-4CF4-8E5D-9503A704AD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13-4CF4-8E5D-9503A704AD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96</c:v>
                </c:pt>
                <c:pt idx="3">
                  <c:v>91</c:v>
                </c:pt>
                <c:pt idx="6">
                  <c:v>4253</c:v>
                </c:pt>
                <c:pt idx="9">
                  <c:v>273</c:v>
                </c:pt>
                <c:pt idx="12">
                  <c:v>235</c:v>
                </c:pt>
              </c:numCache>
            </c:numRef>
          </c:val>
          <c:extLst>
            <c:ext xmlns:c16="http://schemas.microsoft.com/office/drawing/2014/chart" uri="{C3380CC4-5D6E-409C-BE32-E72D297353CC}">
              <c16:uniqueId val="{00000002-5613-4CF4-8E5D-9503A704AD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270</c:v>
                </c:pt>
                <c:pt idx="3">
                  <c:v>161</c:v>
                </c:pt>
                <c:pt idx="6">
                  <c:v>137</c:v>
                </c:pt>
                <c:pt idx="9">
                  <c:v>150</c:v>
                </c:pt>
                <c:pt idx="12">
                  <c:v>150</c:v>
                </c:pt>
              </c:numCache>
            </c:numRef>
          </c:val>
          <c:extLst>
            <c:ext xmlns:c16="http://schemas.microsoft.com/office/drawing/2014/chart" uri="{C3380CC4-5D6E-409C-BE32-E72D297353CC}">
              <c16:uniqueId val="{00000003-5613-4CF4-8E5D-9503A704AD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13-4CF4-8E5D-9503A704AD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183</c:v>
                </c:pt>
                <c:pt idx="3">
                  <c:v>147</c:v>
                </c:pt>
                <c:pt idx="6">
                  <c:v>119</c:v>
                </c:pt>
                <c:pt idx="9">
                  <c:v>117</c:v>
                </c:pt>
                <c:pt idx="12">
                  <c:v>150</c:v>
                </c:pt>
              </c:numCache>
            </c:numRef>
          </c:val>
          <c:extLst>
            <c:ext xmlns:c16="http://schemas.microsoft.com/office/drawing/2014/chart" uri="{C3380CC4-5D6E-409C-BE32-E72D297353CC}">
              <c16:uniqueId val="{00000005-5613-4CF4-8E5D-9503A704AD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13-4CF4-8E5D-9503A704AD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6051</c:v>
                </c:pt>
                <c:pt idx="3">
                  <c:v>3311</c:v>
                </c:pt>
                <c:pt idx="6">
                  <c:v>3190</c:v>
                </c:pt>
                <c:pt idx="9">
                  <c:v>2788</c:v>
                </c:pt>
                <c:pt idx="12">
                  <c:v>2786</c:v>
                </c:pt>
              </c:numCache>
            </c:numRef>
          </c:val>
          <c:extLst>
            <c:ext xmlns:c16="http://schemas.microsoft.com/office/drawing/2014/chart" uri="{C3380CC4-5D6E-409C-BE32-E72D297353CC}">
              <c16:uniqueId val="{00000007-5613-4CF4-8E5D-9503A704AD70}"/>
            </c:ext>
          </c:extLst>
        </c:ser>
        <c:dLbls>
          <c:showLegendKey val="0"/>
          <c:showVal val="0"/>
          <c:showCatName val="0"/>
          <c:showSerName val="0"/>
          <c:showPercent val="0"/>
          <c:showBubbleSize val="0"/>
        </c:dLbls>
        <c:gapWidth val="100"/>
        <c:overlap val="100"/>
        <c:axId val="443598424"/>
        <c:axId val="443601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-4023</c:v>
                </c:pt>
                <c:pt idx="2">
                  <c:v>#N/A</c:v>
                </c:pt>
                <c:pt idx="3">
                  <c:v>#N/A</c:v>
                </c:pt>
                <c:pt idx="4">
                  <c:v>-5987</c:v>
                </c:pt>
                <c:pt idx="5">
                  <c:v>#N/A</c:v>
                </c:pt>
                <c:pt idx="6">
                  <c:v>#N/A</c:v>
                </c:pt>
                <c:pt idx="7">
                  <c:v>-1726</c:v>
                </c:pt>
                <c:pt idx="8">
                  <c:v>#N/A</c:v>
                </c:pt>
                <c:pt idx="9">
                  <c:v>#N/A</c:v>
                </c:pt>
                <c:pt idx="10">
                  <c:v>-5787</c:v>
                </c:pt>
                <c:pt idx="11">
                  <c:v>#N/A</c:v>
                </c:pt>
                <c:pt idx="12">
                  <c:v>#N/A</c:v>
                </c:pt>
                <c:pt idx="13">
                  <c:v>-5660</c:v>
                </c:pt>
                <c:pt idx="14">
                  <c:v>#N/A</c:v>
                </c:pt>
              </c:numCache>
            </c:numRef>
          </c:val>
          <c:smooth val="0"/>
          <c:extLst>
            <c:ext xmlns:c16="http://schemas.microsoft.com/office/drawing/2014/chart" uri="{C3380CC4-5D6E-409C-BE32-E72D297353CC}">
              <c16:uniqueId val="{00000008-5613-4CF4-8E5D-9503A704AD70}"/>
            </c:ext>
          </c:extLst>
        </c:ser>
        <c:dLbls>
          <c:showLegendKey val="0"/>
          <c:showVal val="0"/>
          <c:showCatName val="0"/>
          <c:showSerName val="0"/>
          <c:showPercent val="0"/>
          <c:showBubbleSize val="0"/>
        </c:dLbls>
        <c:marker val="1"/>
        <c:smooth val="0"/>
        <c:axId val="443598424"/>
        <c:axId val="443601560"/>
      </c:lineChart>
      <c:catAx>
        <c:axId val="44359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601560"/>
        <c:crosses val="autoZero"/>
        <c:auto val="1"/>
        <c:lblAlgn val="ctr"/>
        <c:lblOffset val="100"/>
        <c:tickLblSkip val="1"/>
        <c:tickMarkSkip val="1"/>
        <c:noMultiLvlLbl val="0"/>
      </c:catAx>
      <c:valAx>
        <c:axId val="443601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59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108393</c:v>
                </c:pt>
                <c:pt idx="5">
                  <c:v>100078</c:v>
                </c:pt>
                <c:pt idx="8">
                  <c:v>92112</c:v>
                </c:pt>
                <c:pt idx="11">
                  <c:v>84182</c:v>
                </c:pt>
                <c:pt idx="14">
                  <c:v>76421</c:v>
                </c:pt>
              </c:numCache>
            </c:numRef>
          </c:val>
          <c:extLst>
            <c:ext xmlns:c16="http://schemas.microsoft.com/office/drawing/2014/chart" uri="{C3380CC4-5D6E-409C-BE32-E72D297353CC}">
              <c16:uniqueId val="{00000000-029B-4C47-B7FB-A08B745C51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4197</c:v>
                </c:pt>
                <c:pt idx="5">
                  <c:v>4388</c:v>
                </c:pt>
                <c:pt idx="8">
                  <c:v>179</c:v>
                </c:pt>
                <c:pt idx="11">
                  <c:v>1835</c:v>
                </c:pt>
                <c:pt idx="14">
                  <c:v>3483</c:v>
                </c:pt>
              </c:numCache>
            </c:numRef>
          </c:val>
          <c:extLst>
            <c:ext xmlns:c16="http://schemas.microsoft.com/office/drawing/2014/chart" uri="{C3380CC4-5D6E-409C-BE32-E72D297353CC}">
              <c16:uniqueId val="{00000001-029B-4C47-B7FB-A08B745C51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48949</c:v>
                </c:pt>
                <c:pt idx="5">
                  <c:v>51672</c:v>
                </c:pt>
                <c:pt idx="8">
                  <c:v>57807</c:v>
                </c:pt>
                <c:pt idx="11">
                  <c:v>68496</c:v>
                </c:pt>
                <c:pt idx="14">
                  <c:v>80579</c:v>
                </c:pt>
              </c:numCache>
            </c:numRef>
          </c:val>
          <c:extLst>
            <c:ext xmlns:c16="http://schemas.microsoft.com/office/drawing/2014/chart" uri="{C3380CC4-5D6E-409C-BE32-E72D297353CC}">
              <c16:uniqueId val="{00000002-029B-4C47-B7FB-A08B745C51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9B-4C47-B7FB-A08B745C51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9B-4C47-B7FB-A08B745C51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9B-4C47-B7FB-A08B745C51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26125</c:v>
                </c:pt>
                <c:pt idx="3">
                  <c:v>25765</c:v>
                </c:pt>
                <c:pt idx="6">
                  <c:v>24303</c:v>
                </c:pt>
                <c:pt idx="9">
                  <c:v>22981</c:v>
                </c:pt>
                <c:pt idx="12">
                  <c:v>22725</c:v>
                </c:pt>
              </c:numCache>
            </c:numRef>
          </c:val>
          <c:extLst>
            <c:ext xmlns:c16="http://schemas.microsoft.com/office/drawing/2014/chart" uri="{C3380CC4-5D6E-409C-BE32-E72D297353CC}">
              <c16:uniqueId val="{00000006-029B-4C47-B7FB-A08B745C51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1512</c:v>
                </c:pt>
                <c:pt idx="3">
                  <c:v>1589</c:v>
                </c:pt>
                <c:pt idx="6">
                  <c:v>1894</c:v>
                </c:pt>
                <c:pt idx="9">
                  <c:v>1885</c:v>
                </c:pt>
                <c:pt idx="12">
                  <c:v>1893</c:v>
                </c:pt>
              </c:numCache>
            </c:numRef>
          </c:val>
          <c:extLst>
            <c:ext xmlns:c16="http://schemas.microsoft.com/office/drawing/2014/chart" uri="{C3380CC4-5D6E-409C-BE32-E72D297353CC}">
              <c16:uniqueId val="{00000007-029B-4C47-B7FB-A08B745C51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29B-4C47-B7FB-A08B745C51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4482</c:v>
                </c:pt>
                <c:pt idx="3">
                  <c:v>4597</c:v>
                </c:pt>
                <c:pt idx="6">
                  <c:v>4679</c:v>
                </c:pt>
                <c:pt idx="9">
                  <c:v>4310</c:v>
                </c:pt>
                <c:pt idx="12">
                  <c:v>4298</c:v>
                </c:pt>
              </c:numCache>
            </c:numRef>
          </c:val>
          <c:extLst>
            <c:ext xmlns:c16="http://schemas.microsoft.com/office/drawing/2014/chart" uri="{C3380CC4-5D6E-409C-BE32-E72D297353CC}">
              <c16:uniqueId val="{00000009-029B-4C47-B7FB-A08B745C51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36284</c:v>
                </c:pt>
                <c:pt idx="3">
                  <c:v>35488</c:v>
                </c:pt>
                <c:pt idx="6">
                  <c:v>34466</c:v>
                </c:pt>
                <c:pt idx="9">
                  <c:v>34864</c:v>
                </c:pt>
                <c:pt idx="12">
                  <c:v>33727</c:v>
                </c:pt>
              </c:numCache>
            </c:numRef>
          </c:val>
          <c:extLst>
            <c:ext xmlns:c16="http://schemas.microsoft.com/office/drawing/2014/chart" uri="{C3380CC4-5D6E-409C-BE32-E72D297353CC}">
              <c16:uniqueId val="{0000000A-029B-4C47-B7FB-A08B745C5120}"/>
            </c:ext>
          </c:extLst>
        </c:ser>
        <c:dLbls>
          <c:showLegendKey val="0"/>
          <c:showVal val="0"/>
          <c:showCatName val="0"/>
          <c:showSerName val="0"/>
          <c:showPercent val="0"/>
          <c:showBubbleSize val="0"/>
        </c:dLbls>
        <c:gapWidth val="100"/>
        <c:overlap val="100"/>
        <c:axId val="443598816"/>
        <c:axId val="443603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9B-4C47-B7FB-A08B745C5120}"/>
            </c:ext>
          </c:extLst>
        </c:ser>
        <c:dLbls>
          <c:showLegendKey val="0"/>
          <c:showVal val="0"/>
          <c:showCatName val="0"/>
          <c:showSerName val="0"/>
          <c:showPercent val="0"/>
          <c:showBubbleSize val="0"/>
        </c:dLbls>
        <c:marker val="1"/>
        <c:smooth val="0"/>
        <c:axId val="443598816"/>
        <c:axId val="443603128"/>
      </c:lineChart>
      <c:catAx>
        <c:axId val="44359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603128"/>
        <c:crosses val="autoZero"/>
        <c:auto val="1"/>
        <c:lblAlgn val="ctr"/>
        <c:lblOffset val="100"/>
        <c:tickLblSkip val="1"/>
        <c:tickMarkSkip val="1"/>
        <c:noMultiLvlLbl val="0"/>
      </c:catAx>
      <c:valAx>
        <c:axId val="44360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59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20518</c:v>
                </c:pt>
                <c:pt idx="1">
                  <c:v>26446</c:v>
                </c:pt>
                <c:pt idx="2">
                  <c:v>23474</c:v>
                </c:pt>
              </c:numCache>
            </c:numRef>
          </c:val>
          <c:extLst>
            <c:ext xmlns:c16="http://schemas.microsoft.com/office/drawing/2014/chart" uri="{C3380CC4-5D6E-409C-BE32-E72D297353CC}">
              <c16:uniqueId val="{00000000-D7B1-41A4-9F7D-FF1D461593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156</c:v>
                </c:pt>
                <c:pt idx="1">
                  <c:v>156</c:v>
                </c:pt>
                <c:pt idx="2">
                  <c:v>156</c:v>
                </c:pt>
              </c:numCache>
            </c:numRef>
          </c:val>
          <c:extLst>
            <c:ext xmlns:c16="http://schemas.microsoft.com/office/drawing/2014/chart" uri="{C3380CC4-5D6E-409C-BE32-E72D297353CC}">
              <c16:uniqueId val="{00000001-D7B1-41A4-9F7D-FF1D461593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32112</c:v>
                </c:pt>
                <c:pt idx="1">
                  <c:v>33910</c:v>
                </c:pt>
                <c:pt idx="2">
                  <c:v>47418</c:v>
                </c:pt>
              </c:numCache>
            </c:numRef>
          </c:val>
          <c:extLst>
            <c:ext xmlns:c16="http://schemas.microsoft.com/office/drawing/2014/chart" uri="{C3380CC4-5D6E-409C-BE32-E72D297353CC}">
              <c16:uniqueId val="{00000002-D7B1-41A4-9F7D-FF1D4615936D}"/>
            </c:ext>
          </c:extLst>
        </c:ser>
        <c:dLbls>
          <c:showLegendKey val="0"/>
          <c:showVal val="0"/>
          <c:showCatName val="0"/>
          <c:showSerName val="0"/>
          <c:showPercent val="0"/>
          <c:showBubbleSize val="0"/>
        </c:dLbls>
        <c:gapWidth val="120"/>
        <c:overlap val="100"/>
        <c:axId val="443599208"/>
        <c:axId val="443604304"/>
      </c:barChart>
      <c:catAx>
        <c:axId val="44359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604304"/>
        <c:crosses val="autoZero"/>
        <c:auto val="1"/>
        <c:lblAlgn val="ctr"/>
        <c:lblOffset val="100"/>
        <c:tickLblSkip val="1"/>
        <c:tickMarkSkip val="1"/>
        <c:noMultiLvlLbl val="0"/>
      </c:catAx>
      <c:valAx>
        <c:axId val="443604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59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{CACB0EDD-1B10-472B-92AD-FAECF7B998B7}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18-4833-ACE0-34154DEB5C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{2558BEF7-BE3F-4FE9-817E-3858105D1248}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18-4833-ACE0-34154DEB5C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{94A4C73E-A721-486E-A460-E53B0EDF1606}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18-4833-ACE0-34154DEB5C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{3787A3E0-09A2-4673-AFC1-A7DBDDC66970}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18-4833-ACE0-34154DEB5C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{CE36840C-BA34-412B-90CC-147038B6A3FB}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18-4833-ACE0-34154DEB5C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{1556A1AB-BD5A-40C5-A54C-63C987AE54E2}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18-4833-ACE0-34154DEB5C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{A93B91D1-0FF3-4118-B9C0-DE9CB983717A}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18-4833-ACE0-34154DEB5C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{1C775663-BEA4-40CB-B1B3-B82BBD171C7F}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18-4833-ACE0-34154DEB5C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{0FD8B080-E19C-4B9B-AF88-FFBF587633E2}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18-4833-ACE0-34154DEB5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61.4</c:v>
                </c:pt>
                <c:pt idx="16">
                  <c:v>43.8</c:v>
                </c:pt>
                <c:pt idx="24">
                  <c:v>44.7</c:v>
                </c:pt>
                <c:pt idx="32">
                  <c:v>46.2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18-4833-ACE0-34154DEB5C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{FBB9BF47-4DBD-4EB4-B1C9-0D8A37B25FFA}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18-4833-ACE0-34154DEB5C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{6110C735-5521-4DCB-A94C-1B762D1BBDD9}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18-4833-ACE0-34154DEB5C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{38FED80E-5122-4556-B8A4-59BA87AD01B0}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18-4833-ACE0-34154DEB5C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{22261258-B127-425B-BF92-937400050A1C}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18-4833-ACE0-34154DEB5C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{78782C01-4285-415D-A951-5E7FB9892214}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18-4833-ACE0-34154DEB5C55}"/>
                </c:ext>
              </c:extLst>
            </c:dLbl>
            <c:dLbl>
              <c:idx val="8"/>
              <c:layout>
                <c:manualLayout>
                  <c:x val="-3.6474124743029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{252ED373-6384-4FD9-9E88-7A73756843D8}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18-4833-ACE0-34154DEB5C55}"/>
                </c:ext>
              </c:extLst>
            </c:dLbl>
            <c:dLbl>
              <c:idx val="16"/>
              <c:layout>
                <c:manualLayout>
                  <c:x val="-2.7816276196114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{8CB76998-B107-4CB9-A54B-EA1F335429DC}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18-4833-ACE0-34154DEB5C5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{3A6E38D3-90AD-4486-82CE-FC1813FB8A60}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18-4833-ACE0-34154DEB5C5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{28FE6DAC-8F84-4D5F-8642-5447C94C38DD}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18-4833-ACE0-34154DEB5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18-4833-ACE0-34154DEB5C55}"/>
            </c:ext>
          </c:extLst>
        </c:ser>
        <c:dLbls>
          <c:showLegendKey val="0"/>
          <c:showVal val="1"/>
          <c:showCatName val="0"/>
          <c:showSerName val="0"/>
          <c:showPercent val="0"/>
          <c:showBubbleSize val="0"/>
        </c:dLbls>
        <c:axId val="606129072"/>
        <c:axId val="606125936"/>
      </c:scatterChart>
      <c:valAx>
        <c:axId val="606129072"/>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6125936"/>
        <c:crosses val="autoZero"/>
        <c:crossBetween val="midCat"/>
      </c:valAx>
      <c:valAx>
        <c:axId val="6061259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612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{118158A5-18C4-4A43-91C3-95E4FA135450}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79-4079-821D-59A58B2297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{99838A4E-8EB0-4360-BA4D-D07AB6244FE9}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79-4079-821D-59A58B2297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{43525E7E-8812-41B5-959B-A549C9028293}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79-4079-821D-59A58B2297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{7C17B14A-2F70-4581-B124-0C89198A6716}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79-4079-821D-59A58B2297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{069D3F12-C8A9-4D55-AF3E-1CD7CBD72D62}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79-4079-821D-59A58B2297D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{31D080F2-6A96-4C3A-967F-5E485E58E811}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79-4079-821D-59A58B2297D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{E66B7885-E9EF-47A3-8EBB-6FF08DEF6005}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79-4079-821D-59A58B2297D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{C0952406-65EF-4FFB-96E4-DB21BC495C38}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79-4079-821D-59A58B2297D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{D618B501-47BC-4FD0-9034-884E3311E27D}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79-4079-821D-59A58B2297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-4.2</c:v>
                </c:pt>
                <c:pt idx="16">
                  <c:v>-3.4</c:v>
                </c:pt>
                <c:pt idx="24">
                  <c:v>-3.8</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79-4079-821D-59A58B2297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{5C085238-44D1-40BA-8B31-BD1365573EAA}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79-4079-821D-59A58B2297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{4B47AA73-F1CF-4191-BE39-C433C9C8C961}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79-4079-821D-59A58B2297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{1273A692-3A3A-46D4-97B6-662E02191864}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79-4079-821D-59A58B2297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{DCB65B11-9146-423F-AF48-C57D5C30E672}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79-4079-821D-59A58B2297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{7EA57DD1-D9D9-4EBD-9DD6-DE92BE344F2D}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79-4079-821D-59A58B2297D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{5BB0A39E-8452-40ED-8662-F789992B6C6D}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79-4079-821D-59A58B2297D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{444EE855-EDB3-4A7C-8D08-FC928D01D7C9}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79-4079-821D-59A58B2297D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{205C1C02-AABC-4FD4-A60D-F57895DE3B11}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79-4079-821D-59A58B2297D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{5D877039-C670-4093-9CF2-1E397442AE5B}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79-4079-821D-59A58B2297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179-4079-821D-59A58B2297D9}"/>
            </c:ext>
          </c:extLst>
        </c:ser>
        <c:dLbls>
          <c:showLegendKey val="0"/>
          <c:showVal val="1"/>
          <c:showCatName val="0"/>
          <c:showSerName val="0"/>
          <c:showPercent val="0"/>
          <c:showBubbleSize val="0"/>
        </c:dLbls>
        <c:axId val="606122016"/>
        <c:axId val="606128288"/>
      </c:scatterChart>
      <c:valAx>
        <c:axId val="60612201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6128288"/>
        <c:crosses val="autoZero"/>
        <c:crossBetween val="midCat"/>
      </c:valAx>
      <c:valAx>
        <c:axId val="6061282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6122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571,357
542,575
32.22
225,645,770
219,948,483
5,556,888
134,721,646
29,380,972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指数算出値である基準財政需要額は、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％（前年度比）増に対し、基準財政収入額は、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ポイント下がり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東京都平均との乖離は大きく、今後とも緊急に要する事業を峻別し、投資的経費の計画的平準化による抑制をするなどして、歳出の徹底的な見直しと更なる歳入確保を務めつつ、財政基盤の強化を図る。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170656</xdr:rowOff>
    </xdr:to>
    <xdr:cxnSp macro="">
      <xdr:nvCxnSpPr>
        <xdr:cNvPr id="73" name="直線コネクタ 72"/>
        <xdr:cNvCxnSpPr/>
      </xdr:nvCxnSpPr>
      <xdr:spPr>
        <a:xfrm>
          <a:off x="4114800" y="752792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6" name="直線コネクタ 75"/>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9" name="直線コネクタ 78"/>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170656</xdr:rowOff>
    </xdr:to>
    <xdr:cxnSp macro="">
      <xdr:nvCxnSpPr>
        <xdr:cNvPr id="82" name="直線コネクタ 81"/>
        <xdr:cNvCxnSpPr/>
      </xdr:nvCxnSpPr>
      <xdr:spPr>
        <a:xfrm flipV="1">
          <a:off x="1447800" y="75279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119856</xdr:rowOff>
    </xdr:from>
    <xdr:to>
      <xdr:col>23</xdr:col>
      <xdr:colOff>184150</xdr:colOff>
      <xdr:row>44</xdr:row>
      <xdr:rowOff>50006</xdr:rowOff>
    </xdr:to>
    <xdr:sp macro="" textlink="">
      <xdr:nvSpPr>
        <xdr:cNvPr id="92" name="楕円 91"/>
        <xdr:cNvSpPr/>
      </xdr:nvSpPr>
      <xdr:spPr>
        <a:xfrm>
          <a:off x="4902200" y="74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91933</xdr:rowOff>
    </xdr:from>
    <xdr:ext cx="762000" cy="259045"/>
    <xdr:sp macro="" textlink="">
      <xdr:nvSpPr>
        <xdr:cNvPr id="93" name="財政力該当値テキスト"/>
        <xdr:cNvSpPr txBox="1"/>
      </xdr:nvSpPr>
      <xdr:spPr>
        <a:xfrm>
          <a:off x="5041900" y="746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4" name="楕円 93"/>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5" name="テキスト ボックス 94"/>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6" name="楕円 95"/>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7" name="テキスト ボックス 9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8" name="楕円 9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9" name="テキスト ボックス 9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119856</xdr:rowOff>
    </xdr:from>
    <xdr:to>
      <xdr:col>7</xdr:col>
      <xdr:colOff>31750</xdr:colOff>
      <xdr:row>44</xdr:row>
      <xdr:rowOff>50006</xdr:rowOff>
    </xdr:to>
    <xdr:sp macro="" textlink="">
      <xdr:nvSpPr>
        <xdr:cNvPr id="100" name="楕円 99"/>
        <xdr:cNvSpPr/>
      </xdr:nvSpPr>
      <xdr:spPr>
        <a:xfrm>
          <a:off x="1397000" y="74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34783</xdr:rowOff>
    </xdr:from>
    <xdr:ext cx="762000" cy="259045"/>
    <xdr:sp macro="" textlink="">
      <xdr:nvSpPr>
        <xdr:cNvPr id="101" name="テキスト ボックス 100"/>
        <xdr:cNvSpPr txBox="1"/>
      </xdr:nvSpPr>
      <xdr:spPr>
        <a:xfrm>
          <a:off x="1066800" y="75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教育施設及び公園維持管理経費等の物件費の増や公債費の増により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特別区交付金や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地方税の増額などにより分母も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ポイント減（改善）となった。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年度ぶりに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ポイントの範囲内となった。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の影響に加え、地方法人課税の一部国税化に伴う特別区交付金の減少などにより、経常収支比率の悪化が見込まれるため、事務事業の見直しなど、財政構造の弾力化に向け取組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65</xdr:row>
      <xdr:rowOff>143002</xdr:rowOff>
    </xdr:to>
    <xdr:cxnSp macro="">
      <xdr:nvCxnSpPr>
        <xdr:cNvPr id="134" name="直線コネクタ 133"/>
        <xdr:cNvCxnSpPr/>
      </xdr:nvCxnSpPr>
      <xdr:spPr>
        <a:xfrm flipV="1">
          <a:off x="4114800" y="10930128"/>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87376</xdr:rowOff>
    </xdr:to>
    <xdr:cxnSp macro="">
      <xdr:nvCxnSpPr>
        <xdr:cNvPr id="137" name="直線コネクタ 136"/>
        <xdr:cNvCxnSpPr/>
      </xdr:nvCxnSpPr>
      <xdr:spPr>
        <a:xfrm flipV="1">
          <a:off x="3225800" y="112872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87376</xdr:rowOff>
    </xdr:to>
    <xdr:cxnSp macro="">
      <xdr:nvCxnSpPr>
        <xdr:cNvPr id="140" name="直線コネクタ 139"/>
        <xdr:cNvCxnSpPr/>
      </xdr:nvCxnSpPr>
      <xdr:spPr>
        <a:xfrm>
          <a:off x="2336800" y="1137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58420</xdr:rowOff>
    </xdr:to>
    <xdr:cxnSp macro="">
      <xdr:nvCxnSpPr>
        <xdr:cNvPr id="143" name="直線コネクタ 142"/>
        <xdr:cNvCxnSpPr/>
      </xdr:nvCxnSpPr>
      <xdr:spPr>
        <a:xfrm>
          <a:off x="1447800" y="1134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3" name="楕円 152"/>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4"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5" name="楕円 154"/>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6" name="テキスト ボックス 155"/>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7" name="楕円 156"/>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8" name="テキスト ボックス 157"/>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9" name="楕円 158"/>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0" name="テキスト ボックス 159"/>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61" name="楕円 160"/>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62" name="テキスト ボックス 161"/>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職員給、退職手当の増が影響しており、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プレミアム付商品券事業や高濃度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PCB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の廃棄処分などの増により、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。人的資源を時代の変化や行政需要に対応し、非効率的かつ効果的な配置を行うとともに引き続き職員定数の適正化に務めるだけでなく、会計年度任用職員制度の導入に伴う増加にも留意する。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物件費等についても、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徹底した事務事業の見直し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などにより精査していく。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66291</xdr:rowOff>
    </xdr:from>
    <xdr:to>
      <xdr:col>23</xdr:col>
      <xdr:colOff>133350</xdr:colOff>
      <xdr:row>81</xdr:row>
      <xdr:rowOff>78053</xdr:rowOff>
    </xdr:to>
    <xdr:cxnSp macro="">
      <xdr:nvCxnSpPr>
        <xdr:cNvPr id="195" name="直線コネクタ 194"/>
        <xdr:cNvCxnSpPr/>
      </xdr:nvCxnSpPr>
      <xdr:spPr>
        <a:xfrm>
          <a:off x="4114800" y="13953741"/>
          <a:ext cx="8382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66291</xdr:rowOff>
    </xdr:from>
    <xdr:to>
      <xdr:col>19</xdr:col>
      <xdr:colOff>133350</xdr:colOff>
      <xdr:row>81</xdr:row>
      <xdr:rowOff>76242</xdr:rowOff>
    </xdr:to>
    <xdr:cxnSp macro="">
      <xdr:nvCxnSpPr>
        <xdr:cNvPr id="198" name="直線コネクタ 197"/>
        <xdr:cNvCxnSpPr/>
      </xdr:nvCxnSpPr>
      <xdr:spPr>
        <a:xfrm flipV="1">
          <a:off x="3225800" y="13953741"/>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76242</xdr:rowOff>
    </xdr:from>
    <xdr:to>
      <xdr:col>15</xdr:col>
      <xdr:colOff>82550</xdr:colOff>
      <xdr:row>81</xdr:row>
      <xdr:rowOff>83215</xdr:rowOff>
    </xdr:to>
    <xdr:cxnSp macro="">
      <xdr:nvCxnSpPr>
        <xdr:cNvPr id="201" name="直線コネクタ 200"/>
        <xdr:cNvCxnSpPr/>
      </xdr:nvCxnSpPr>
      <xdr:spPr>
        <a:xfrm flipV="1">
          <a:off x="2336800" y="1396369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74428</xdr:rowOff>
    </xdr:from>
    <xdr:to>
      <xdr:col>11</xdr:col>
      <xdr:colOff>31750</xdr:colOff>
      <xdr:row>81</xdr:row>
      <xdr:rowOff>83215</xdr:rowOff>
    </xdr:to>
    <xdr:cxnSp macro="">
      <xdr:nvCxnSpPr>
        <xdr:cNvPr id="204" name="直線コネクタ 203"/>
        <xdr:cNvCxnSpPr/>
      </xdr:nvCxnSpPr>
      <xdr:spPr>
        <a:xfrm>
          <a:off x="1447800" y="13961878"/>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27253</xdr:rowOff>
    </xdr:from>
    <xdr:to>
      <xdr:col>23</xdr:col>
      <xdr:colOff>184150</xdr:colOff>
      <xdr:row>81</xdr:row>
      <xdr:rowOff>128853</xdr:rowOff>
    </xdr:to>
    <xdr:sp macro="" textlink="">
      <xdr:nvSpPr>
        <xdr:cNvPr id="214" name="楕円 213"/>
        <xdr:cNvSpPr/>
      </xdr:nvSpPr>
      <xdr:spPr>
        <a:xfrm>
          <a:off x="4902200" y="139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119980</xdr:rowOff>
    </xdr:from>
    <xdr:ext cx="762000" cy="259045"/>
    <xdr:sp macro="" textlink="">
      <xdr:nvSpPr>
        <xdr:cNvPr id="215" name="人件費・物件費等の状況該当値テキスト"/>
        <xdr:cNvSpPr txBox="1"/>
      </xdr:nvSpPr>
      <xdr:spPr>
        <a:xfrm>
          <a:off x="5041900" y="1383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15491</xdr:rowOff>
    </xdr:from>
    <xdr:to>
      <xdr:col>19</xdr:col>
      <xdr:colOff>184150</xdr:colOff>
      <xdr:row>81</xdr:row>
      <xdr:rowOff>117091</xdr:rowOff>
    </xdr:to>
    <xdr:sp macro="" textlink="">
      <xdr:nvSpPr>
        <xdr:cNvPr id="216" name="楕円 215"/>
        <xdr:cNvSpPr/>
      </xdr:nvSpPr>
      <xdr:spPr>
        <a:xfrm>
          <a:off x="4064000" y="139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127268</xdr:rowOff>
    </xdr:from>
    <xdr:ext cx="736600" cy="259045"/>
    <xdr:sp macro="" textlink="">
      <xdr:nvSpPr>
        <xdr:cNvPr id="217" name="テキスト ボックス 216"/>
        <xdr:cNvSpPr txBox="1"/>
      </xdr:nvSpPr>
      <xdr:spPr>
        <a:xfrm>
          <a:off x="3733800" y="1367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25442</xdr:rowOff>
    </xdr:from>
    <xdr:to>
      <xdr:col>15</xdr:col>
      <xdr:colOff>133350</xdr:colOff>
      <xdr:row>81</xdr:row>
      <xdr:rowOff>127042</xdr:rowOff>
    </xdr:to>
    <xdr:sp macro="" textlink="">
      <xdr:nvSpPr>
        <xdr:cNvPr id="218" name="楕円 217"/>
        <xdr:cNvSpPr/>
      </xdr:nvSpPr>
      <xdr:spPr>
        <a:xfrm>
          <a:off x="3175000" y="139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137219</xdr:rowOff>
    </xdr:from>
    <xdr:ext cx="762000" cy="259045"/>
    <xdr:sp macro="" textlink="">
      <xdr:nvSpPr>
        <xdr:cNvPr id="219" name="テキスト ボックス 218"/>
        <xdr:cNvSpPr txBox="1"/>
      </xdr:nvSpPr>
      <xdr:spPr>
        <a:xfrm>
          <a:off x="2844800" y="136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32415</xdr:rowOff>
    </xdr:from>
    <xdr:to>
      <xdr:col>11</xdr:col>
      <xdr:colOff>82550</xdr:colOff>
      <xdr:row>81</xdr:row>
      <xdr:rowOff>134015</xdr:rowOff>
    </xdr:to>
    <xdr:sp macro="" textlink="">
      <xdr:nvSpPr>
        <xdr:cNvPr id="220" name="楕円 219"/>
        <xdr:cNvSpPr/>
      </xdr:nvSpPr>
      <xdr:spPr>
        <a:xfrm>
          <a:off x="2286000" y="139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144192</xdr:rowOff>
    </xdr:from>
    <xdr:ext cx="762000" cy="259045"/>
    <xdr:sp macro="" textlink="">
      <xdr:nvSpPr>
        <xdr:cNvPr id="221" name="テキスト ボックス 220"/>
        <xdr:cNvSpPr txBox="1"/>
      </xdr:nvSpPr>
      <xdr:spPr>
        <a:xfrm>
          <a:off x="1955800" y="1368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23628</xdr:rowOff>
    </xdr:from>
    <xdr:to>
      <xdr:col>7</xdr:col>
      <xdr:colOff>31750</xdr:colOff>
      <xdr:row>81</xdr:row>
      <xdr:rowOff>125228</xdr:rowOff>
    </xdr:to>
    <xdr:sp macro="" textlink="">
      <xdr:nvSpPr>
        <xdr:cNvPr id="222" name="楕円 221"/>
        <xdr:cNvSpPr/>
      </xdr:nvSpPr>
      <xdr:spPr>
        <a:xfrm>
          <a:off x="1397000" y="139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135405</xdr:rowOff>
    </xdr:from>
    <xdr:ext cx="762000" cy="259045"/>
    <xdr:sp macro="" textlink="">
      <xdr:nvSpPr>
        <xdr:cNvPr id="223" name="テキスト ボックス 222"/>
        <xdr:cNvSpPr txBox="1"/>
      </xdr:nvSpPr>
      <xdr:spPr>
        <a:xfrm>
          <a:off x="1066800" y="1367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昇給査定が「極めて良好」及び「特に良好」の場合の昇給号給数が国よりも低いためラスパイレス指数も国より低い水準で推移している。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行政系人事制度改正に伴う差額支給者の昇任や退職状況による影響を受けていると考えられる。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138430</xdr:rowOff>
    </xdr:from>
    <xdr:to>
      <xdr:col>81</xdr:col>
      <xdr:colOff>44450</xdr:colOff>
      <xdr:row>84</xdr:row>
      <xdr:rowOff>10161</xdr:rowOff>
    </xdr:to>
    <xdr:cxnSp macro="">
      <xdr:nvCxnSpPr>
        <xdr:cNvPr id="255" name="直線コネクタ 254"/>
        <xdr:cNvCxnSpPr/>
      </xdr:nvCxnSpPr>
      <xdr:spPr>
        <a:xfrm flipV="1">
          <a:off x="16179800" y="14025880"/>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85</xdr:row>
      <xdr:rowOff>31750</xdr:rowOff>
    </xdr:to>
    <xdr:cxnSp macro="">
      <xdr:nvCxnSpPr>
        <xdr:cNvPr id="258" name="直線コネクタ 257"/>
        <xdr:cNvCxnSpPr/>
      </xdr:nvCxnSpPr>
      <xdr:spPr>
        <a:xfrm flipV="1">
          <a:off x="15290800" y="144119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85</xdr:row>
      <xdr:rowOff>31750</xdr:rowOff>
    </xdr:to>
    <xdr:cxnSp macro="">
      <xdr:nvCxnSpPr>
        <xdr:cNvPr id="261" name="直線コネクタ 260"/>
        <xdr:cNvCxnSpPr/>
      </xdr:nvCxnSpPr>
      <xdr:spPr>
        <a:xfrm>
          <a:off x="14401800" y="143154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133350</xdr:rowOff>
    </xdr:to>
    <xdr:cxnSp macro="">
      <xdr:nvCxnSpPr>
        <xdr:cNvPr id="264" name="直線コネクタ 263"/>
        <xdr:cNvCxnSpPr/>
      </xdr:nvCxnSpPr>
      <xdr:spPr>
        <a:xfrm flipV="1">
          <a:off x="13512800" y="143154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87630</xdr:rowOff>
    </xdr:from>
    <xdr:to>
      <xdr:col>81</xdr:col>
      <xdr:colOff>95250</xdr:colOff>
      <xdr:row>82</xdr:row>
      <xdr:rowOff>17780</xdr:rowOff>
    </xdr:to>
    <xdr:sp macro="" textlink="">
      <xdr:nvSpPr>
        <xdr:cNvPr id="274" name="楕円 273"/>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104157</xdr:rowOff>
    </xdr:from>
    <xdr:ext cx="762000" cy="259045"/>
    <xdr:sp macro="" textlink="">
      <xdr:nvSpPr>
        <xdr:cNvPr id="275" name="給与水準   （国との比較）該当値テキスト"/>
        <xdr:cNvSpPr txBox="1"/>
      </xdr:nvSpPr>
      <xdr:spPr>
        <a:xfrm>
          <a:off x="17106900" y="138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6" name="楕円 275"/>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7" name="テキスト ボックス 27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80" name="楕円 279"/>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81" name="テキスト ボックス 280"/>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保育園及び学校の調理・用務業務の委託化、学童クラブ運営業務の委託化などのアウトソーシングや区施設における指定管理制度の積極活用など、公共サービスの民間開放を中心に職員数を削減してきた。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一方、少子高齢化、子どもの貧困、児童虐待への対応等、行政需要の拡大に伴い、今後について職員数の増を見込んでいる。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59</xdr:row>
      <xdr:rowOff>165826</xdr:rowOff>
    </xdr:to>
    <xdr:cxnSp macro="">
      <xdr:nvCxnSpPr>
        <xdr:cNvPr id="320" name="直線コネクタ 319"/>
        <xdr:cNvCxnSpPr/>
      </xdr:nvCxnSpPr>
      <xdr:spPr>
        <a:xfrm>
          <a:off x="16179800" y="1027792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162378</xdr:rowOff>
    </xdr:from>
    <xdr:to>
      <xdr:col>77</xdr:col>
      <xdr:colOff>44450</xdr:colOff>
      <xdr:row>59</xdr:row>
      <xdr:rowOff>169273</xdr:rowOff>
    </xdr:to>
    <xdr:cxnSp macro="">
      <xdr:nvCxnSpPr>
        <xdr:cNvPr id="323" name="直線コネクタ 322"/>
        <xdr:cNvCxnSpPr/>
      </xdr:nvCxnSpPr>
      <xdr:spPr>
        <a:xfrm flipV="1">
          <a:off x="15290800" y="102779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59</xdr:row>
      <xdr:rowOff>169273</xdr:rowOff>
    </xdr:to>
    <xdr:cxnSp macro="">
      <xdr:nvCxnSpPr>
        <xdr:cNvPr id="326" name="直線コネクタ 325"/>
        <xdr:cNvCxnSpPr/>
      </xdr:nvCxnSpPr>
      <xdr:spPr>
        <a:xfrm>
          <a:off x="14401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4717</xdr:rowOff>
    </xdr:to>
    <xdr:cxnSp macro="">
      <xdr:nvCxnSpPr>
        <xdr:cNvPr id="329" name="直線コネクタ 328"/>
        <xdr:cNvCxnSpPr/>
      </xdr:nvCxnSpPr>
      <xdr:spPr>
        <a:xfrm flipV="1">
          <a:off x="13512800" y="102848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39" name="楕円 338"/>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40"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111578</xdr:rowOff>
    </xdr:from>
    <xdr:to>
      <xdr:col>77</xdr:col>
      <xdr:colOff>95250</xdr:colOff>
      <xdr:row>60</xdr:row>
      <xdr:rowOff>41728</xdr:rowOff>
    </xdr:to>
    <xdr:sp macro="" textlink="">
      <xdr:nvSpPr>
        <xdr:cNvPr id="341" name="楕円 340"/>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51905</xdr:rowOff>
    </xdr:from>
    <xdr:ext cx="736600" cy="259045"/>
    <xdr:sp macro="" textlink="">
      <xdr:nvSpPr>
        <xdr:cNvPr id="342" name="テキスト ボックス 341"/>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3" name="楕円 342"/>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4" name="テキスト ボックス 343"/>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5" name="楕円 344"/>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6" name="テキスト ボックス 345"/>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47" name="楕円 346"/>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65694</xdr:rowOff>
    </xdr:from>
    <xdr:ext cx="762000" cy="259045"/>
    <xdr:sp macro="" textlink="">
      <xdr:nvSpPr>
        <xdr:cNvPr id="348" name="テキスト ボックス 347"/>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ヶ年平均で見ると、実質公債費比率は△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となっているが、元利償還金等は減少しており、令和元年度単体では、△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と減少傾向にある。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153670</xdr:rowOff>
    </xdr:to>
    <xdr:cxnSp macro="">
      <xdr:nvCxnSpPr>
        <xdr:cNvPr id="377" name="直線コネクタ 376"/>
        <xdr:cNvCxnSpPr/>
      </xdr:nvCxnSpPr>
      <xdr:spPr>
        <a:xfrm>
          <a:off x="16179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30480</xdr:rowOff>
    </xdr:to>
    <xdr:cxnSp macro="">
      <xdr:nvCxnSpPr>
        <xdr:cNvPr id="380" name="直線コネクタ 379"/>
        <xdr:cNvCxnSpPr/>
      </xdr:nvCxnSpPr>
      <xdr:spPr>
        <a:xfrm flipV="1">
          <a:off x="15290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40</xdr:row>
      <xdr:rowOff>30480</xdr:rowOff>
    </xdr:to>
    <xdr:cxnSp macro="">
      <xdr:nvCxnSpPr>
        <xdr:cNvPr id="383" name="直線コネクタ 382"/>
        <xdr:cNvCxnSpPr/>
      </xdr:nvCxnSpPr>
      <xdr:spPr>
        <a:xfrm>
          <a:off x="14401800" y="66954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153670</xdr:rowOff>
    </xdr:to>
    <xdr:cxnSp macro="">
      <xdr:nvCxnSpPr>
        <xdr:cNvPr id="386" name="直線コネクタ 385"/>
        <xdr:cNvCxnSpPr/>
      </xdr:nvCxnSpPr>
      <xdr:spPr>
        <a:xfrm flipV="1">
          <a:off x="13512800" y="669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6" name="楕円 395"/>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7"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8" name="楕円 397"/>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9" name="テキスト ボックス 398"/>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0" name="楕円 39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1" name="テキスト ボックス 40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2" name="楕円 40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3" name="テキスト ボックス 40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4" name="楕円 40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5" name="テキスト ボックス 40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計画的な起債発行に努めていることで、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地方債現在高は減少傾向にあることに加え、退職手当負担見込額の減少により、将来負担額は減少している。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年度と同様、将来負担比率は生じていない。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571,357
542,575
32.22
225,645,770
219,948,483
5,556,888
134,721,646
29,380,972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手当の増など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ものの、特別区交付金の増などにより経常収支比率は前年度から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業務の委託化や指定管理者の活用などによる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効率的・効果的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な見直しの検討を行うことなどにより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、職員定数の適正化に努める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とともに、会計年度任用職員の導入に伴う経費負担を注視していく。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158750</xdr:rowOff>
    </xdr:from>
    <xdr:to>
      <xdr:col>24</xdr:col>
      <xdr:colOff>25400</xdr:colOff>
      <xdr:row>38</xdr:row>
      <xdr:rowOff>152400</xdr:rowOff>
    </xdr:to>
    <xdr:cxnSp macro="">
      <xdr:nvCxnSpPr>
        <xdr:cNvPr id="66" name="直線コネクタ 65"/>
        <xdr:cNvCxnSpPr/>
      </xdr:nvCxnSpPr>
      <xdr:spPr>
        <a:xfrm flipV="1">
          <a:off x="3987800" y="6502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44450</xdr:rowOff>
    </xdr:to>
    <xdr:cxnSp macro="">
      <xdr:nvCxnSpPr>
        <xdr:cNvPr id="69" name="直線コネクタ 68"/>
        <xdr:cNvCxnSpPr/>
      </xdr:nvCxnSpPr>
      <xdr:spPr>
        <a:xfrm flipV="1">
          <a:off x="3098800" y="666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44450</xdr:rowOff>
    </xdr:from>
    <xdr:to>
      <xdr:col>15</xdr:col>
      <xdr:colOff>98425</xdr:colOff>
      <xdr:row>39</xdr:row>
      <xdr:rowOff>120650</xdr:rowOff>
    </xdr:to>
    <xdr:cxnSp macro="">
      <xdr:nvCxnSpPr>
        <xdr:cNvPr id="72" name="直線コネクタ 71"/>
        <xdr:cNvCxnSpPr/>
      </xdr:nvCxnSpPr>
      <xdr:spPr>
        <a:xfrm flipV="1">
          <a:off x="2209800" y="673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57150</xdr:rowOff>
    </xdr:from>
    <xdr:to>
      <xdr:col>11</xdr:col>
      <xdr:colOff>9525</xdr:colOff>
      <xdr:row>39</xdr:row>
      <xdr:rowOff>120650</xdr:rowOff>
    </xdr:to>
    <xdr:cxnSp macro="">
      <xdr:nvCxnSpPr>
        <xdr:cNvPr id="75" name="直線コネクタ 74"/>
        <xdr:cNvCxnSpPr/>
      </xdr:nvCxnSpPr>
      <xdr:spPr>
        <a:xfrm>
          <a:off x="1320800" y="674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165100</xdr:rowOff>
    </xdr:from>
    <xdr:to>
      <xdr:col>15</xdr:col>
      <xdr:colOff>149225</xdr:colOff>
      <xdr:row>39</xdr:row>
      <xdr:rowOff>95250</xdr:rowOff>
    </xdr:to>
    <xdr:sp macro="" textlink="">
      <xdr:nvSpPr>
        <xdr:cNvPr id="89" name="楕円 88"/>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80027</xdr:rowOff>
    </xdr:from>
    <xdr:ext cx="762000" cy="259045"/>
    <xdr:sp macro="" textlink="">
      <xdr:nvSpPr>
        <xdr:cNvPr id="90" name="テキスト ボックス 89"/>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69850</xdr:rowOff>
    </xdr:from>
    <xdr:to>
      <xdr:col>11</xdr:col>
      <xdr:colOff>60325</xdr:colOff>
      <xdr:row>40</xdr:row>
      <xdr:rowOff>0</xdr:rowOff>
    </xdr:to>
    <xdr:sp macro="" textlink="">
      <xdr:nvSpPr>
        <xdr:cNvPr id="91" name="楕円 90"/>
        <xdr:cNvSpPr/>
      </xdr:nvSpPr>
      <xdr:spPr>
        <a:xfrm>
          <a:off x="2159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156227</xdr:rowOff>
    </xdr:from>
    <xdr:ext cx="762000" cy="259045"/>
    <xdr:sp macro="" textlink="">
      <xdr:nvSpPr>
        <xdr:cNvPr id="92" name="テキスト ボックス 91"/>
        <xdr:cNvSpPr txBox="1"/>
      </xdr:nvSpPr>
      <xdr:spPr>
        <a:xfrm>
          <a:off x="1828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6350</xdr:rowOff>
    </xdr:from>
    <xdr:to>
      <xdr:col>6</xdr:col>
      <xdr:colOff>171450</xdr:colOff>
      <xdr:row>39</xdr:row>
      <xdr:rowOff>107950</xdr:rowOff>
    </xdr:to>
    <xdr:sp macro="" textlink="">
      <xdr:nvSpPr>
        <xdr:cNvPr id="93" name="楕円 92"/>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92727</xdr:rowOff>
    </xdr:from>
    <xdr:ext cx="762000" cy="259045"/>
    <xdr:sp macro="" textlink="">
      <xdr:nvSpPr>
        <xdr:cNvPr id="94" name="テキスト ボックス 93"/>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教育施設及び公園維持管理経費等の増により、経常的経費は前年度比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ポイント増となったものの、特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別区交付金の増などにより経常収支比率は前年度から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事業の見直しを行うことにより、経費の縮減に努めていく。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6350</xdr:rowOff>
    </xdr:to>
    <xdr:cxnSp macro="">
      <xdr:nvCxnSpPr>
        <xdr:cNvPr id="127" name="直線コネクタ 126"/>
        <xdr:cNvCxnSpPr/>
      </xdr:nvCxnSpPr>
      <xdr:spPr>
        <a:xfrm flipV="1">
          <a:off x="15671800" y="2489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152400</xdr:rowOff>
    </xdr:from>
    <xdr:to>
      <xdr:col>78</xdr:col>
      <xdr:colOff>69850</xdr:colOff>
      <xdr:row>15</xdr:row>
      <xdr:rowOff>6350</xdr:rowOff>
    </xdr:to>
    <xdr:cxnSp macro="">
      <xdr:nvCxnSpPr>
        <xdr:cNvPr id="130" name="直線コネクタ 129"/>
        <xdr:cNvCxnSpPr/>
      </xdr:nvCxnSpPr>
      <xdr:spPr>
        <a:xfrm>
          <a:off x="14782800" y="255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14</xdr:row>
      <xdr:rowOff>152400</xdr:rowOff>
    </xdr:to>
    <xdr:cxnSp macro="">
      <xdr:nvCxnSpPr>
        <xdr:cNvPr id="133" name="直線コネクタ 132"/>
        <xdr:cNvCxnSpPr/>
      </xdr:nvCxnSpPr>
      <xdr:spPr>
        <a:xfrm>
          <a:off x="13893800" y="251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114300</xdr:rowOff>
    </xdr:to>
    <xdr:cxnSp macro="">
      <xdr:nvCxnSpPr>
        <xdr:cNvPr id="136" name="直線コネクタ 135"/>
        <xdr:cNvCxnSpPr/>
      </xdr:nvCxnSpPr>
      <xdr:spPr>
        <a:xfrm>
          <a:off x="13004800" y="242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48" name="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50" name="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4" name="楕円 153"/>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ポイント減となったものの、扶助費に係る経常収支比率が類似団体等の平均を大幅に上回っている。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待機児童対策推進や自立支援給付経費の増などによるものである。新型コロナウイルスの影響などにより今後も増加が見込まれるが、扶助費の増加は財政硬直化を招く大きな要因となることから動向に注意を払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35560</xdr:rowOff>
    </xdr:from>
    <xdr:to>
      <xdr:col>24</xdr:col>
      <xdr:colOff>25400</xdr:colOff>
      <xdr:row>60</xdr:row>
      <xdr:rowOff>127000</xdr:rowOff>
    </xdr:to>
    <xdr:cxnSp macro="">
      <xdr:nvCxnSpPr>
        <xdr:cNvPr id="188" name="直線コネクタ 187"/>
        <xdr:cNvCxnSpPr/>
      </xdr:nvCxnSpPr>
      <xdr:spPr>
        <a:xfrm flipV="1">
          <a:off x="3987800" y="10322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60</xdr:row>
      <xdr:rowOff>142240</xdr:rowOff>
    </xdr:to>
    <xdr:cxnSp macro="">
      <xdr:nvCxnSpPr>
        <xdr:cNvPr id="191" name="直線コネクタ 190"/>
        <xdr:cNvCxnSpPr/>
      </xdr:nvCxnSpPr>
      <xdr:spPr>
        <a:xfrm flipV="1">
          <a:off x="3098800" y="1041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142240</xdr:rowOff>
    </xdr:to>
    <xdr:cxnSp macro="">
      <xdr:nvCxnSpPr>
        <xdr:cNvPr id="194" name="直線コネクタ 193"/>
        <xdr:cNvCxnSpPr/>
      </xdr:nvCxnSpPr>
      <xdr:spPr>
        <a:xfrm>
          <a:off x="2209800" y="1041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58420</xdr:rowOff>
    </xdr:from>
    <xdr:to>
      <xdr:col>11</xdr:col>
      <xdr:colOff>9525</xdr:colOff>
      <xdr:row>60</xdr:row>
      <xdr:rowOff>127000</xdr:rowOff>
    </xdr:to>
    <xdr:cxnSp macro="">
      <xdr:nvCxnSpPr>
        <xdr:cNvPr id="197" name="直線コネクタ 196"/>
        <xdr:cNvCxnSpPr/>
      </xdr:nvCxnSpPr>
      <xdr:spPr>
        <a:xfrm>
          <a:off x="1320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156210</xdr:rowOff>
    </xdr:from>
    <xdr:to>
      <xdr:col>24</xdr:col>
      <xdr:colOff>76200</xdr:colOff>
      <xdr:row>60</xdr:row>
      <xdr:rowOff>86360</xdr:rowOff>
    </xdr:to>
    <xdr:sp macro="" textlink="">
      <xdr:nvSpPr>
        <xdr:cNvPr id="207" name="楕円 206"/>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128287</xdr:rowOff>
    </xdr:from>
    <xdr:ext cx="762000" cy="259045"/>
    <xdr:sp macro="" textlink="">
      <xdr:nvSpPr>
        <xdr:cNvPr id="208" name="扶助費該当値テキスト"/>
        <xdr:cNvSpPr txBox="1"/>
      </xdr:nvSpPr>
      <xdr:spPr>
        <a:xfrm>
          <a:off x="4914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91440</xdr:rowOff>
    </xdr:from>
    <xdr:to>
      <xdr:col>15</xdr:col>
      <xdr:colOff>149225</xdr:colOff>
      <xdr:row>61</xdr:row>
      <xdr:rowOff>21590</xdr:rowOff>
    </xdr:to>
    <xdr:sp macro="" textlink="">
      <xdr:nvSpPr>
        <xdr:cNvPr id="211" name="楕円 210"/>
        <xdr:cNvSpPr/>
      </xdr:nvSpPr>
      <xdr:spPr>
        <a:xfrm>
          <a:off x="3048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6367</xdr:rowOff>
    </xdr:from>
    <xdr:ext cx="762000" cy="259045"/>
    <xdr:sp macro="" textlink="">
      <xdr:nvSpPr>
        <xdr:cNvPr id="212" name="テキスト ボックス 211"/>
        <xdr:cNvSpPr txBox="1"/>
      </xdr:nvSpPr>
      <xdr:spPr>
        <a:xfrm>
          <a:off x="2717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5" name="楕円 214"/>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6" name="テキスト ボックス 215"/>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繰出金の増が見られるものの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維持補修費は小中学校維持管理経費の減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58</xdr:row>
      <xdr:rowOff>12700</xdr:rowOff>
    </xdr:to>
    <xdr:cxnSp macro="">
      <xdr:nvCxnSpPr>
        <xdr:cNvPr id="249" name="直線コネクタ 248"/>
        <xdr:cNvCxnSpPr/>
      </xdr:nvCxnSpPr>
      <xdr:spPr>
        <a:xfrm flipV="1">
          <a:off x="15671800" y="9861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2" name="直線コネクタ 251"/>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12700</xdr:rowOff>
    </xdr:to>
    <xdr:cxnSp macro="">
      <xdr:nvCxnSpPr>
        <xdr:cNvPr id="255" name="直線コネクタ 254"/>
        <xdr:cNvCxnSpPr/>
      </xdr:nvCxnSpPr>
      <xdr:spPr>
        <a:xfrm>
          <a:off x="13893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127000</xdr:rowOff>
    </xdr:to>
    <xdr:cxnSp macro="">
      <xdr:nvCxnSpPr>
        <xdr:cNvPr id="258" name="直線コネクタ 257"/>
        <xdr:cNvCxnSpPr/>
      </xdr:nvCxnSpPr>
      <xdr:spPr>
        <a:xfrm>
          <a:off x="13004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8" name="楕円 267"/>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69"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4" name="楕円 273"/>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75" name="テキスト ボックス 274"/>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保育の無償化に伴う私立幼稚園保護者負担軽減の減などにより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順位について、経常であり形骸化した補助や他自治体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実績に基づき、毎年度縮減に向けた見直しに努めている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ところではあるが、新型コロナウイルスの影響により更なる見直しを図っていく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31750</xdr:rowOff>
    </xdr:to>
    <xdr:cxnSp macro="">
      <xdr:nvCxnSpPr>
        <xdr:cNvPr id="310" name="直線コネクタ 309"/>
        <xdr:cNvCxnSpPr/>
      </xdr:nvCxnSpPr>
      <xdr:spPr>
        <a:xfrm flipV="1">
          <a:off x="15671800" y="580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31750</xdr:rowOff>
    </xdr:from>
    <xdr:to>
      <xdr:col>78</xdr:col>
      <xdr:colOff>69850</xdr:colOff>
      <xdr:row>34</xdr:row>
      <xdr:rowOff>50800</xdr:rowOff>
    </xdr:to>
    <xdr:cxnSp macro="">
      <xdr:nvCxnSpPr>
        <xdr:cNvPr id="313" name="直線コネクタ 312"/>
        <xdr:cNvCxnSpPr/>
      </xdr:nvCxnSpPr>
      <xdr:spPr>
        <a:xfrm flipV="1">
          <a:off x="14782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69850</xdr:rowOff>
    </xdr:to>
    <xdr:cxnSp macro="">
      <xdr:nvCxnSpPr>
        <xdr:cNvPr id="316" name="直線コネクタ 315"/>
        <xdr:cNvCxnSpPr/>
      </xdr:nvCxnSpPr>
      <xdr:spPr>
        <a:xfrm flipV="1">
          <a:off x="13893800" y="588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69850</xdr:rowOff>
    </xdr:from>
    <xdr:to>
      <xdr:col>69</xdr:col>
      <xdr:colOff>92075</xdr:colOff>
      <xdr:row>34</xdr:row>
      <xdr:rowOff>69850</xdr:rowOff>
    </xdr:to>
    <xdr:cxnSp macro="">
      <xdr:nvCxnSpPr>
        <xdr:cNvPr id="319" name="直線コネクタ 318"/>
        <xdr:cNvCxnSpPr/>
      </xdr:nvCxnSpPr>
      <xdr:spPr>
        <a:xfrm>
          <a:off x="13004800" y="58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29" name="楕円 328"/>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30" name="補助費等該当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152400</xdr:rowOff>
    </xdr:from>
    <xdr:to>
      <xdr:col>78</xdr:col>
      <xdr:colOff>120650</xdr:colOff>
      <xdr:row>34</xdr:row>
      <xdr:rowOff>82550</xdr:rowOff>
    </xdr:to>
    <xdr:sp macro="" textlink="">
      <xdr:nvSpPr>
        <xdr:cNvPr id="331" name="楕円 330"/>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92727</xdr:rowOff>
    </xdr:from>
    <xdr:ext cx="736600" cy="259045"/>
    <xdr:sp macro="" textlink="">
      <xdr:nvSpPr>
        <xdr:cNvPr id="332" name="テキスト ボックス 331"/>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3" name="楕円 33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4" name="テキスト ボックス 33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19050</xdr:rowOff>
    </xdr:from>
    <xdr:to>
      <xdr:col>69</xdr:col>
      <xdr:colOff>142875</xdr:colOff>
      <xdr:row>34</xdr:row>
      <xdr:rowOff>120650</xdr:rowOff>
    </xdr:to>
    <xdr:sp macro="" textlink="">
      <xdr:nvSpPr>
        <xdr:cNvPr id="335" name="楕円 334"/>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130827</xdr:rowOff>
    </xdr:from>
    <xdr:ext cx="762000" cy="259045"/>
    <xdr:sp macro="" textlink="">
      <xdr:nvSpPr>
        <xdr:cNvPr id="336" name="テキスト ボックス 335"/>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19050</xdr:rowOff>
    </xdr:from>
    <xdr:to>
      <xdr:col>65</xdr:col>
      <xdr:colOff>53975</xdr:colOff>
      <xdr:row>34</xdr:row>
      <xdr:rowOff>120650</xdr:rowOff>
    </xdr:to>
    <xdr:sp macro="" textlink="">
      <xdr:nvSpPr>
        <xdr:cNvPr id="337" name="楕円 336"/>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130827</xdr:rowOff>
    </xdr:from>
    <xdr:ext cx="762000" cy="259045"/>
    <xdr:sp macro="" textlink="">
      <xdr:nvSpPr>
        <xdr:cNvPr id="338" name="テキスト ボックス 337"/>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元金償還金（減債基金積立金）の増により前年度から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今後、小・中学校を含めた公共施設の更新が本格化すること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新型コロナウイルスの影響に伴う緊急財政対策の中で起債の計画的・戦略的な活用が必要となるため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財政見通しを判断しながら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、後年度負担の増大を抑制していく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ことが必要となる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149861</xdr:rowOff>
    </xdr:to>
    <xdr:cxnSp macro="">
      <xdr:nvCxnSpPr>
        <xdr:cNvPr id="363" name="直線コネクタ 362"/>
        <xdr:cNvCxnSpPr/>
      </xdr:nvCxnSpPr>
      <xdr:spPr>
        <a:xfrm flipV="1">
          <a:off x="4826000" y="12608560"/>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macro="" textlink="">
      <xdr:nvSpPr>
        <xdr:cNvPr id="364"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5" name="直線コネクタ 364"/>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46989</xdr:rowOff>
    </xdr:to>
    <xdr:cxnSp macro="">
      <xdr:nvCxnSpPr>
        <xdr:cNvPr id="368" name="直線コネクタ 367"/>
        <xdr:cNvCxnSpPr/>
      </xdr:nvCxnSpPr>
      <xdr:spPr>
        <a:xfrm>
          <a:off x="3987800" y="13180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69"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0" name="フローチャート: 判断 369"/>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115570</xdr:rowOff>
    </xdr:to>
    <xdr:cxnSp macro="">
      <xdr:nvCxnSpPr>
        <xdr:cNvPr id="371" name="直線コネクタ 370"/>
        <xdr:cNvCxnSpPr/>
      </xdr:nvCxnSpPr>
      <xdr:spPr>
        <a:xfrm flipV="1">
          <a:off x="3098800" y="13180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115570</xdr:rowOff>
    </xdr:to>
    <xdr:cxnSp macro="">
      <xdr:nvCxnSpPr>
        <xdr:cNvPr id="374" name="直線コネクタ 373"/>
        <xdr:cNvCxnSpPr/>
      </xdr:nvCxnSpPr>
      <xdr:spPr>
        <a:xfrm>
          <a:off x="2209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80</xdr:row>
      <xdr:rowOff>127000</xdr:rowOff>
    </xdr:to>
    <xdr:cxnSp macro="">
      <xdr:nvCxnSpPr>
        <xdr:cNvPr id="377" name="直線コネクタ 376"/>
        <xdr:cNvCxnSpPr/>
      </xdr:nvCxnSpPr>
      <xdr:spPr>
        <a:xfrm flipV="1">
          <a:off x="1320800" y="13271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8" name="フローチャート: 判断 37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79" name="テキスト ボックス 37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0" name="フローチャート: 判断 379"/>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1" name="テキスト ボックス 380"/>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7" name="楕円 386"/>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8"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9" name="楕円 38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90" name="テキスト ボックス 389"/>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2" name="テキスト ボックス 39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3" name="楕円 392"/>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4" name="テキスト ボックス 39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5" name="楕円 394"/>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6" name="テキスト ボックス 395"/>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教育施設及び公園維持管理経費等の物件費の増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、特別区交付金や地方税の増額などにより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6" name="直線コネクタ 425"/>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7"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8" name="直線コネクタ 427"/>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29"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0" name="直線コネクタ 429"/>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15421</xdr:rowOff>
    </xdr:from>
    <xdr:to>
      <xdr:col>82</xdr:col>
      <xdr:colOff>107950</xdr:colOff>
      <xdr:row>79</xdr:row>
      <xdr:rowOff>107950</xdr:rowOff>
    </xdr:to>
    <xdr:cxnSp macro="">
      <xdr:nvCxnSpPr>
        <xdr:cNvPr id="431" name="直線コネクタ 430"/>
        <xdr:cNvCxnSpPr/>
      </xdr:nvCxnSpPr>
      <xdr:spPr>
        <a:xfrm flipV="1">
          <a:off x="15671800" y="13217071"/>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2"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3" name="フローチャート: 判断 432"/>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1814</xdr:rowOff>
    </xdr:to>
    <xdr:cxnSp macro="">
      <xdr:nvCxnSpPr>
        <xdr:cNvPr id="434" name="直線コネクタ 433"/>
        <xdr:cNvCxnSpPr/>
      </xdr:nvCxnSpPr>
      <xdr:spPr>
        <a:xfrm flipV="1">
          <a:off x="14782800" y="1365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5" name="フローチャート: 判断 434"/>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6" name="テキスト ボックス 435"/>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162379</xdr:rowOff>
    </xdr:from>
    <xdr:to>
      <xdr:col>73</xdr:col>
      <xdr:colOff>180975</xdr:colOff>
      <xdr:row>80</xdr:row>
      <xdr:rowOff>1814</xdr:rowOff>
    </xdr:to>
    <xdr:cxnSp macro="">
      <xdr:nvCxnSpPr>
        <xdr:cNvPr id="437" name="直線コネクタ 436"/>
        <xdr:cNvCxnSpPr/>
      </xdr:nvCxnSpPr>
      <xdr:spPr>
        <a:xfrm>
          <a:off x="13893800" y="1370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38" name="フローチャート: 判断 437"/>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39" name="テキスト ボックス 438"/>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79</xdr:row>
      <xdr:rowOff>162379</xdr:rowOff>
    </xdr:to>
    <xdr:cxnSp macro="">
      <xdr:nvCxnSpPr>
        <xdr:cNvPr id="440" name="直線コネクタ 439"/>
        <xdr:cNvCxnSpPr/>
      </xdr:nvCxnSpPr>
      <xdr:spPr>
        <a:xfrm>
          <a:off x="13004800" y="1340212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1" name="フローチャート: 判断 440"/>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2" name="テキスト ボックス 441"/>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3" name="フローチャート: 判断 442"/>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4" name="テキスト ボックス 443"/>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136071</xdr:rowOff>
    </xdr:from>
    <xdr:to>
      <xdr:col>82</xdr:col>
      <xdr:colOff>158750</xdr:colOff>
      <xdr:row>77</xdr:row>
      <xdr:rowOff>66221</xdr:rowOff>
    </xdr:to>
    <xdr:sp macro="" textlink="">
      <xdr:nvSpPr>
        <xdr:cNvPr id="450" name="楕円 449"/>
        <xdr:cNvSpPr/>
      </xdr:nvSpPr>
      <xdr:spPr>
        <a:xfrm>
          <a:off x="16459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152598</xdr:rowOff>
    </xdr:from>
    <xdr:ext cx="762000" cy="259045"/>
    <xdr:sp macro="" textlink="">
      <xdr:nvSpPr>
        <xdr:cNvPr id="451" name="公債費以外該当値テキスト"/>
        <xdr:cNvSpPr txBox="1"/>
      </xdr:nvSpPr>
      <xdr:spPr>
        <a:xfrm>
          <a:off x="16598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2" name="楕円 451"/>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3" name="テキスト ボックス 452"/>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122464</xdr:rowOff>
    </xdr:from>
    <xdr:to>
      <xdr:col>74</xdr:col>
      <xdr:colOff>31750</xdr:colOff>
      <xdr:row>80</xdr:row>
      <xdr:rowOff>52614</xdr:rowOff>
    </xdr:to>
    <xdr:sp macro="" textlink="">
      <xdr:nvSpPr>
        <xdr:cNvPr id="454" name="楕円 453"/>
        <xdr:cNvSpPr/>
      </xdr:nvSpPr>
      <xdr:spPr>
        <a:xfrm>
          <a:off x="14732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37391</xdr:rowOff>
    </xdr:from>
    <xdr:ext cx="762000" cy="259045"/>
    <xdr:sp macro="" textlink="">
      <xdr:nvSpPr>
        <xdr:cNvPr id="455" name="テキスト ボックス 454"/>
        <xdr:cNvSpPr txBox="1"/>
      </xdr:nvSpPr>
      <xdr:spPr>
        <a:xfrm>
          <a:off x="14401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111579</xdr:rowOff>
    </xdr:from>
    <xdr:to>
      <xdr:col>69</xdr:col>
      <xdr:colOff>142875</xdr:colOff>
      <xdr:row>80</xdr:row>
      <xdr:rowOff>41729</xdr:rowOff>
    </xdr:to>
    <xdr:sp macro="" textlink="">
      <xdr:nvSpPr>
        <xdr:cNvPr id="456" name="楕円 455"/>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26506</xdr:rowOff>
    </xdr:from>
    <xdr:ext cx="762000" cy="259045"/>
    <xdr:sp macro="" textlink="">
      <xdr:nvSpPr>
        <xdr:cNvPr id="457" name="テキスト ボックス 456"/>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8" name="楕円 457"/>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9" name="テキスト ボックス 458"/>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12798</xdr:rowOff>
    </xdr:from>
    <xdr:to>
      <xdr:col>29</xdr:col>
      <xdr:colOff>127000</xdr:colOff>
      <xdr:row>19</xdr:row>
      <xdr:rowOff>16837</xdr:rowOff>
    </xdr:to>
    <xdr:cxnSp macro="">
      <xdr:nvCxnSpPr>
        <xdr:cNvPr id="52" name="直線コネクタ 51"/>
        <xdr:cNvCxnSpPr/>
      </xdr:nvCxnSpPr>
      <xdr:spPr bwMode="auto">
        <a:xfrm>
          <a:off x="5003800" y="3317973"/>
          <a:ext cx="6477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166885</xdr:rowOff>
    </xdr:from>
    <xdr:to>
      <xdr:col>26</xdr:col>
      <xdr:colOff>50800</xdr:colOff>
      <xdr:row>19</xdr:row>
      <xdr:rowOff>12798</xdr:rowOff>
    </xdr:to>
    <xdr:cxnSp macro="">
      <xdr:nvCxnSpPr>
        <xdr:cNvPr id="55" name="直線コネクタ 54"/>
        <xdr:cNvCxnSpPr/>
      </xdr:nvCxnSpPr>
      <xdr:spPr bwMode="auto">
        <a:xfrm>
          <a:off x="4305300" y="3300610"/>
          <a:ext cx="698500" cy="1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163478</xdr:rowOff>
    </xdr:from>
    <xdr:to>
      <xdr:col>22</xdr:col>
      <xdr:colOff>114300</xdr:colOff>
      <xdr:row>18</xdr:row>
      <xdr:rowOff>166885</xdr:rowOff>
    </xdr:to>
    <xdr:cxnSp macro="">
      <xdr:nvCxnSpPr>
        <xdr:cNvPr id="58" name="直線コネクタ 57"/>
        <xdr:cNvCxnSpPr/>
      </xdr:nvCxnSpPr>
      <xdr:spPr bwMode="auto">
        <a:xfrm>
          <a:off x="3606800" y="3297203"/>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158046</xdr:rowOff>
    </xdr:from>
    <xdr:to>
      <xdr:col>18</xdr:col>
      <xdr:colOff>177800</xdr:colOff>
      <xdr:row>18</xdr:row>
      <xdr:rowOff>163478</xdr:rowOff>
    </xdr:to>
    <xdr:cxnSp macro="">
      <xdr:nvCxnSpPr>
        <xdr:cNvPr id="61" name="直線コネクタ 60"/>
        <xdr:cNvCxnSpPr/>
      </xdr:nvCxnSpPr>
      <xdr:spPr bwMode="auto">
        <a:xfrm>
          <a:off x="2908300" y="3291771"/>
          <a:ext cx="698500" cy="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137487</xdr:rowOff>
    </xdr:from>
    <xdr:to>
      <xdr:col>29</xdr:col>
      <xdr:colOff>177800</xdr:colOff>
      <xdr:row>19</xdr:row>
      <xdr:rowOff>67637</xdr:rowOff>
    </xdr:to>
    <xdr:sp macro="" textlink="">
      <xdr:nvSpPr>
        <xdr:cNvPr id="71" name="楕円 70"/>
        <xdr:cNvSpPr/>
      </xdr:nvSpPr>
      <xdr:spPr bwMode="auto">
        <a:xfrm>
          <a:off x="5600700" y="327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46064</xdr:rowOff>
    </xdr:from>
    <xdr:ext cx="762000" cy="259045"/>
    <xdr:sp macro="" textlink="">
      <xdr:nvSpPr>
        <xdr:cNvPr id="72" name="人口1人当たり決算額の推移該当値テキスト130"/>
        <xdr:cNvSpPr txBox="1"/>
      </xdr:nvSpPr>
      <xdr:spPr>
        <a:xfrm>
          <a:off x="5740400" y="31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133448</xdr:rowOff>
    </xdr:from>
    <xdr:to>
      <xdr:col>26</xdr:col>
      <xdr:colOff>101600</xdr:colOff>
      <xdr:row>19</xdr:row>
      <xdr:rowOff>63598</xdr:rowOff>
    </xdr:to>
    <xdr:sp macro="" textlink="">
      <xdr:nvSpPr>
        <xdr:cNvPr id="73" name="楕円 72"/>
        <xdr:cNvSpPr/>
      </xdr:nvSpPr>
      <xdr:spPr bwMode="auto">
        <a:xfrm>
          <a:off x="4953000" y="326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48375</xdr:rowOff>
    </xdr:from>
    <xdr:ext cx="736600" cy="259045"/>
    <xdr:sp macro="" textlink="">
      <xdr:nvSpPr>
        <xdr:cNvPr id="74" name="テキスト ボックス 73"/>
        <xdr:cNvSpPr txBox="1"/>
      </xdr:nvSpPr>
      <xdr:spPr>
        <a:xfrm>
          <a:off x="4622800" y="335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116085</xdr:rowOff>
    </xdr:from>
    <xdr:to>
      <xdr:col>22</xdr:col>
      <xdr:colOff>165100</xdr:colOff>
      <xdr:row>19</xdr:row>
      <xdr:rowOff>46235</xdr:rowOff>
    </xdr:to>
    <xdr:sp macro="" textlink="">
      <xdr:nvSpPr>
        <xdr:cNvPr id="75" name="楕円 74"/>
        <xdr:cNvSpPr/>
      </xdr:nvSpPr>
      <xdr:spPr bwMode="auto">
        <a:xfrm>
          <a:off x="4254500" y="324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31012</xdr:rowOff>
    </xdr:from>
    <xdr:ext cx="762000" cy="259045"/>
    <xdr:sp macro="" textlink="">
      <xdr:nvSpPr>
        <xdr:cNvPr id="76" name="テキスト ボックス 75"/>
        <xdr:cNvSpPr txBox="1"/>
      </xdr:nvSpPr>
      <xdr:spPr>
        <a:xfrm>
          <a:off x="3924300" y="33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112678</xdr:rowOff>
    </xdr:from>
    <xdr:to>
      <xdr:col>19</xdr:col>
      <xdr:colOff>38100</xdr:colOff>
      <xdr:row>19</xdr:row>
      <xdr:rowOff>42828</xdr:rowOff>
    </xdr:to>
    <xdr:sp macro="" textlink="">
      <xdr:nvSpPr>
        <xdr:cNvPr id="77" name="楕円 76"/>
        <xdr:cNvSpPr/>
      </xdr:nvSpPr>
      <xdr:spPr bwMode="auto">
        <a:xfrm>
          <a:off x="3556000" y="324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27605</xdr:rowOff>
    </xdr:from>
    <xdr:ext cx="762000" cy="259045"/>
    <xdr:sp macro="" textlink="">
      <xdr:nvSpPr>
        <xdr:cNvPr id="78" name="テキスト ボックス 77"/>
        <xdr:cNvSpPr txBox="1"/>
      </xdr:nvSpPr>
      <xdr:spPr>
        <a:xfrm>
          <a:off x="3225800" y="33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107246</xdr:rowOff>
    </xdr:from>
    <xdr:to>
      <xdr:col>15</xdr:col>
      <xdr:colOff>101600</xdr:colOff>
      <xdr:row>19</xdr:row>
      <xdr:rowOff>37396</xdr:rowOff>
    </xdr:to>
    <xdr:sp macro="" textlink="">
      <xdr:nvSpPr>
        <xdr:cNvPr id="79" name="楕円 78"/>
        <xdr:cNvSpPr/>
      </xdr:nvSpPr>
      <xdr:spPr bwMode="auto">
        <a:xfrm>
          <a:off x="2857500" y="324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22173</xdr:rowOff>
    </xdr:from>
    <xdr:ext cx="762000" cy="259045"/>
    <xdr:sp macro="" textlink="">
      <xdr:nvSpPr>
        <xdr:cNvPr id="80" name="テキスト ボックス 79"/>
        <xdr:cNvSpPr txBox="1"/>
      </xdr:nvSpPr>
      <xdr:spPr>
        <a:xfrm>
          <a:off x="2527300" y="33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165989</xdr:rowOff>
    </xdr:from>
    <xdr:to>
      <xdr:col>29</xdr:col>
      <xdr:colOff>127000</xdr:colOff>
      <xdr:row>37</xdr:row>
      <xdr:rowOff>204343</xdr:rowOff>
    </xdr:to>
    <xdr:cxnSp macro="">
      <xdr:nvCxnSpPr>
        <xdr:cNvPr id="110" name="直線コネクタ 109"/>
        <xdr:cNvCxnSpPr/>
      </xdr:nvCxnSpPr>
      <xdr:spPr bwMode="auto">
        <a:xfrm flipV="1">
          <a:off x="5003800" y="7290689"/>
          <a:ext cx="647700" cy="3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155575</xdr:rowOff>
    </xdr:from>
    <xdr:to>
      <xdr:col>26</xdr:col>
      <xdr:colOff>50800</xdr:colOff>
      <xdr:row>37</xdr:row>
      <xdr:rowOff>204343</xdr:rowOff>
    </xdr:to>
    <xdr:cxnSp macro="">
      <xdr:nvCxnSpPr>
        <xdr:cNvPr id="113" name="直線コネクタ 112"/>
        <xdr:cNvCxnSpPr/>
      </xdr:nvCxnSpPr>
      <xdr:spPr bwMode="auto">
        <a:xfrm>
          <a:off x="4305300" y="6423025"/>
          <a:ext cx="698500" cy="906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155575</xdr:rowOff>
    </xdr:from>
    <xdr:to>
      <xdr:col>22</xdr:col>
      <xdr:colOff>114300</xdr:colOff>
      <xdr:row>37</xdr:row>
      <xdr:rowOff>272161</xdr:rowOff>
    </xdr:to>
    <xdr:cxnSp macro="">
      <xdr:nvCxnSpPr>
        <xdr:cNvPr id="116" name="直線コネクタ 115"/>
        <xdr:cNvCxnSpPr/>
      </xdr:nvCxnSpPr>
      <xdr:spPr bwMode="auto">
        <a:xfrm flipV="1">
          <a:off x="3606800" y="6423025"/>
          <a:ext cx="698500" cy="97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18" name="テキスト ボックス 117"/>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6858</xdr:rowOff>
    </xdr:from>
    <xdr:to>
      <xdr:col>18</xdr:col>
      <xdr:colOff>177800</xdr:colOff>
      <xdr:row>37</xdr:row>
      <xdr:rowOff>272161</xdr:rowOff>
    </xdr:to>
    <xdr:cxnSp macro="">
      <xdr:nvCxnSpPr>
        <xdr:cNvPr id="119" name="直線コネクタ 118"/>
        <xdr:cNvCxnSpPr/>
      </xdr:nvCxnSpPr>
      <xdr:spPr bwMode="auto">
        <a:xfrm>
          <a:off x="2908300" y="6960108"/>
          <a:ext cx="698500" cy="43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115189</xdr:rowOff>
    </xdr:from>
    <xdr:to>
      <xdr:col>29</xdr:col>
      <xdr:colOff>177800</xdr:colOff>
      <xdr:row>37</xdr:row>
      <xdr:rowOff>216789</xdr:rowOff>
    </xdr:to>
    <xdr:sp macro="" textlink="">
      <xdr:nvSpPr>
        <xdr:cNvPr id="129" name="楕円 128"/>
        <xdr:cNvSpPr/>
      </xdr:nvSpPr>
      <xdr:spPr bwMode="auto">
        <a:xfrm>
          <a:off x="5600700" y="7239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87266</xdr:rowOff>
    </xdr:from>
    <xdr:ext cx="762000" cy="259045"/>
    <xdr:sp macro="" textlink="">
      <xdr:nvSpPr>
        <xdr:cNvPr id="130" name="人口1人当たり決算額の推移該当値テキスト445"/>
        <xdr:cNvSpPr txBox="1"/>
      </xdr:nvSpPr>
      <xdr:spPr>
        <a:xfrm>
          <a:off x="5740400" y="721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153543</xdr:rowOff>
    </xdr:from>
    <xdr:to>
      <xdr:col>26</xdr:col>
      <xdr:colOff>101600</xdr:colOff>
      <xdr:row>37</xdr:row>
      <xdr:rowOff>255143</xdr:rowOff>
    </xdr:to>
    <xdr:sp macro="" textlink="">
      <xdr:nvSpPr>
        <xdr:cNvPr id="131" name="楕円 130"/>
        <xdr:cNvSpPr/>
      </xdr:nvSpPr>
      <xdr:spPr bwMode="auto">
        <a:xfrm>
          <a:off x="4953000" y="727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239920</xdr:rowOff>
    </xdr:from>
    <xdr:ext cx="736600" cy="259045"/>
    <xdr:sp macro="" textlink="">
      <xdr:nvSpPr>
        <xdr:cNvPr id="132" name="テキスト ボックス 131"/>
        <xdr:cNvSpPr txBox="1"/>
      </xdr:nvSpPr>
      <xdr:spPr>
        <a:xfrm>
          <a:off x="4622800" y="736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104775</xdr:rowOff>
    </xdr:from>
    <xdr:to>
      <xdr:col>22</xdr:col>
      <xdr:colOff>165100</xdr:colOff>
      <xdr:row>34</xdr:row>
      <xdr:rowOff>206375</xdr:rowOff>
    </xdr:to>
    <xdr:sp macro="" textlink="">
      <xdr:nvSpPr>
        <xdr:cNvPr id="133" name="楕円 132"/>
        <xdr:cNvSpPr/>
      </xdr:nvSpPr>
      <xdr:spPr bwMode="auto">
        <a:xfrm>
          <a:off x="4254500" y="637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216552</xdr:rowOff>
    </xdr:from>
    <xdr:ext cx="762000" cy="259045"/>
    <xdr:sp macro="" textlink="">
      <xdr:nvSpPr>
        <xdr:cNvPr id="134" name="テキスト ボックス 133"/>
        <xdr:cNvSpPr txBox="1"/>
      </xdr:nvSpPr>
      <xdr:spPr>
        <a:xfrm>
          <a:off x="39243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221361</xdr:rowOff>
    </xdr:from>
    <xdr:to>
      <xdr:col>19</xdr:col>
      <xdr:colOff>38100</xdr:colOff>
      <xdr:row>37</xdr:row>
      <xdr:rowOff>322961</xdr:rowOff>
    </xdr:to>
    <xdr:sp macro="" textlink="">
      <xdr:nvSpPr>
        <xdr:cNvPr id="135" name="楕円 134"/>
        <xdr:cNvSpPr/>
      </xdr:nvSpPr>
      <xdr:spPr bwMode="auto">
        <a:xfrm>
          <a:off x="3556000" y="734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307738</xdr:rowOff>
    </xdr:from>
    <xdr:ext cx="762000" cy="259045"/>
    <xdr:sp macro="" textlink="">
      <xdr:nvSpPr>
        <xdr:cNvPr id="136" name="テキスト ボックス 135"/>
        <xdr:cNvSpPr txBox="1"/>
      </xdr:nvSpPr>
      <xdr:spPr>
        <a:xfrm>
          <a:off x="3225800" y="7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298958</xdr:rowOff>
    </xdr:from>
    <xdr:to>
      <xdr:col>15</xdr:col>
      <xdr:colOff>101600</xdr:colOff>
      <xdr:row>36</xdr:row>
      <xdr:rowOff>57658</xdr:rowOff>
    </xdr:to>
    <xdr:sp macro="" textlink="">
      <xdr:nvSpPr>
        <xdr:cNvPr id="137" name="楕円 136"/>
        <xdr:cNvSpPr/>
      </xdr:nvSpPr>
      <xdr:spPr bwMode="auto">
        <a:xfrm>
          <a:off x="2857500" y="69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42435</xdr:rowOff>
    </xdr:from>
    <xdr:ext cx="762000" cy="259045"/>
    <xdr:sp macro="" textlink="">
      <xdr:nvSpPr>
        <xdr:cNvPr id="138" name="テキスト ボックス 137"/>
        <xdr:cNvSpPr txBox="1"/>
      </xdr:nvSpPr>
      <xdr:spPr>
        <a:xfrm>
          <a:off x="2527300" y="69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571,357
542,575
32.22
225,645,770
219,948,483
5,556,888
134,721,646
29,380,972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155506</xdr:rowOff>
    </xdr:from>
    <xdr:to>
      <xdr:col>24</xdr:col>
      <xdr:colOff>63500</xdr:colOff>
      <xdr:row>37</xdr:row>
      <xdr:rowOff>157313</xdr:rowOff>
    </xdr:to>
    <xdr:cxnSp macro="">
      <xdr:nvCxnSpPr>
        <xdr:cNvPr id="63" name="直線コネクタ 62"/>
        <xdr:cNvCxnSpPr/>
      </xdr:nvCxnSpPr>
      <xdr:spPr>
        <a:xfrm>
          <a:off x="3797300" y="6499156"/>
          <a:ext cx="8382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146558</xdr:rowOff>
    </xdr:from>
    <xdr:to>
      <xdr:col>19</xdr:col>
      <xdr:colOff>177800</xdr:colOff>
      <xdr:row>37</xdr:row>
      <xdr:rowOff>155506</xdr:rowOff>
    </xdr:to>
    <xdr:cxnSp macro="">
      <xdr:nvCxnSpPr>
        <xdr:cNvPr id="66" name="直線コネクタ 65"/>
        <xdr:cNvCxnSpPr/>
      </xdr:nvCxnSpPr>
      <xdr:spPr>
        <a:xfrm>
          <a:off x="2908300" y="6490208"/>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131264</xdr:rowOff>
    </xdr:from>
    <xdr:to>
      <xdr:col>15</xdr:col>
      <xdr:colOff>50800</xdr:colOff>
      <xdr:row>37</xdr:row>
      <xdr:rowOff>146558</xdr:rowOff>
    </xdr:to>
    <xdr:cxnSp macro="">
      <xdr:nvCxnSpPr>
        <xdr:cNvPr id="69" name="直線コネクタ 68"/>
        <xdr:cNvCxnSpPr/>
      </xdr:nvCxnSpPr>
      <xdr:spPr>
        <a:xfrm>
          <a:off x="2019300" y="6474914"/>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131264</xdr:rowOff>
    </xdr:from>
    <xdr:to>
      <xdr:col>10</xdr:col>
      <xdr:colOff>114300</xdr:colOff>
      <xdr:row>37</xdr:row>
      <xdr:rowOff>132483</xdr:rowOff>
    </xdr:to>
    <xdr:cxnSp macro="">
      <xdr:nvCxnSpPr>
        <xdr:cNvPr id="72" name="直線コネクタ 71"/>
        <xdr:cNvCxnSpPr/>
      </xdr:nvCxnSpPr>
      <xdr:spPr>
        <a:xfrm flipV="1">
          <a:off x="1130300" y="647491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106513</xdr:rowOff>
    </xdr:from>
    <xdr:to>
      <xdr:col>24</xdr:col>
      <xdr:colOff>114300</xdr:colOff>
      <xdr:row>38</xdr:row>
      <xdr:rowOff>36663</xdr:rowOff>
    </xdr:to>
    <xdr:sp macro="" textlink="">
      <xdr:nvSpPr>
        <xdr:cNvPr id="82" name="楕円 81"/>
        <xdr:cNvSpPr/>
      </xdr:nvSpPr>
      <xdr:spPr>
        <a:xfrm>
          <a:off x="4584700" y="64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21440</xdr:rowOff>
    </xdr:from>
    <xdr:ext cx="534377" cy="259045"/>
    <xdr:sp macro="" textlink="">
      <xdr:nvSpPr>
        <xdr:cNvPr id="83" name="人件費該当値テキスト"/>
        <xdr:cNvSpPr txBox="1"/>
      </xdr:nvSpPr>
      <xdr:spPr>
        <a:xfrm>
          <a:off x="4686300" y="63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104706</xdr:rowOff>
    </xdr:from>
    <xdr:to>
      <xdr:col>20</xdr:col>
      <xdr:colOff>38100</xdr:colOff>
      <xdr:row>38</xdr:row>
      <xdr:rowOff>34856</xdr:rowOff>
    </xdr:to>
    <xdr:sp macro="" textlink="">
      <xdr:nvSpPr>
        <xdr:cNvPr id="84" name="楕円 83"/>
        <xdr:cNvSpPr/>
      </xdr:nvSpPr>
      <xdr:spPr>
        <a:xfrm>
          <a:off x="3746500" y="6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25983</xdr:rowOff>
    </xdr:from>
    <xdr:ext cx="534377" cy="259045"/>
    <xdr:sp macro="" textlink="">
      <xdr:nvSpPr>
        <xdr:cNvPr id="85" name="テキスト ボックス 84"/>
        <xdr:cNvSpPr txBox="1"/>
      </xdr:nvSpPr>
      <xdr:spPr>
        <a:xfrm>
          <a:off x="3530111" y="6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95758</xdr:rowOff>
    </xdr:from>
    <xdr:to>
      <xdr:col>15</xdr:col>
      <xdr:colOff>101600</xdr:colOff>
      <xdr:row>38</xdr:row>
      <xdr:rowOff>25908</xdr:rowOff>
    </xdr:to>
    <xdr:sp macro="" textlink="">
      <xdr:nvSpPr>
        <xdr:cNvPr id="86" name="楕円 85"/>
        <xdr:cNvSpPr/>
      </xdr:nvSpPr>
      <xdr:spPr>
        <a:xfrm>
          <a:off x="2857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17035</xdr:rowOff>
    </xdr:from>
    <xdr:ext cx="534377" cy="259045"/>
    <xdr:sp macro="" textlink="">
      <xdr:nvSpPr>
        <xdr:cNvPr id="87" name="テキスト ボックス 86"/>
        <xdr:cNvSpPr txBox="1"/>
      </xdr:nvSpPr>
      <xdr:spPr>
        <a:xfrm>
          <a:off x="2641111" y="65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80464</xdr:rowOff>
    </xdr:from>
    <xdr:to>
      <xdr:col>10</xdr:col>
      <xdr:colOff>165100</xdr:colOff>
      <xdr:row>38</xdr:row>
      <xdr:rowOff>10613</xdr:rowOff>
    </xdr:to>
    <xdr:sp macro="" textlink="">
      <xdr:nvSpPr>
        <xdr:cNvPr id="88" name="楕円 87"/>
        <xdr:cNvSpPr/>
      </xdr:nvSpPr>
      <xdr:spPr>
        <a:xfrm>
          <a:off x="1968500" y="64241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1740</xdr:rowOff>
    </xdr:from>
    <xdr:ext cx="534377" cy="259045"/>
    <xdr:sp macro="" textlink="">
      <xdr:nvSpPr>
        <xdr:cNvPr id="89" name="テキスト ボックス 88"/>
        <xdr:cNvSpPr txBox="1"/>
      </xdr:nvSpPr>
      <xdr:spPr>
        <a:xfrm>
          <a:off x="1752111" y="65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81683</xdr:rowOff>
    </xdr:from>
    <xdr:to>
      <xdr:col>6</xdr:col>
      <xdr:colOff>38100</xdr:colOff>
      <xdr:row>38</xdr:row>
      <xdr:rowOff>11833</xdr:rowOff>
    </xdr:to>
    <xdr:sp macro="" textlink="">
      <xdr:nvSpPr>
        <xdr:cNvPr id="90" name="楕円 89"/>
        <xdr:cNvSpPr/>
      </xdr:nvSpPr>
      <xdr:spPr>
        <a:xfrm>
          <a:off x="1079500" y="64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2960</xdr:rowOff>
    </xdr:from>
    <xdr:ext cx="534377" cy="259045"/>
    <xdr:sp macro="" textlink="">
      <xdr:nvSpPr>
        <xdr:cNvPr id="91" name="テキスト ボックス 90"/>
        <xdr:cNvSpPr txBox="1"/>
      </xdr:nvSpPr>
      <xdr:spPr>
        <a:xfrm>
          <a:off x="863111" y="65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63837</xdr:rowOff>
    </xdr:from>
    <xdr:to>
      <xdr:col>24</xdr:col>
      <xdr:colOff>63500</xdr:colOff>
      <xdr:row>59</xdr:row>
      <xdr:rowOff>94317</xdr:rowOff>
    </xdr:to>
    <xdr:cxnSp macro="">
      <xdr:nvCxnSpPr>
        <xdr:cNvPr id="123" name="直線コネクタ 122"/>
        <xdr:cNvCxnSpPr/>
      </xdr:nvCxnSpPr>
      <xdr:spPr>
        <a:xfrm flipV="1">
          <a:off x="3797300" y="1017938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macro=""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86741</xdr:rowOff>
    </xdr:from>
    <xdr:to>
      <xdr:col>19</xdr:col>
      <xdr:colOff>177800</xdr:colOff>
      <xdr:row>59</xdr:row>
      <xdr:rowOff>94317</xdr:rowOff>
    </xdr:to>
    <xdr:cxnSp macro="">
      <xdr:nvCxnSpPr>
        <xdr:cNvPr id="126" name="直線コネクタ 125"/>
        <xdr:cNvCxnSpPr/>
      </xdr:nvCxnSpPr>
      <xdr:spPr>
        <a:xfrm>
          <a:off x="2908300" y="1020229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124415</xdr:rowOff>
    </xdr:from>
    <xdr:ext cx="534377" cy="259045"/>
    <xdr:sp macro="" textlink="">
      <xdr:nvSpPr>
        <xdr:cNvPr id="128" name="テキスト ボックス 127"/>
        <xdr:cNvSpPr txBox="1"/>
      </xdr:nvSpPr>
      <xdr:spPr>
        <a:xfrm>
          <a:off x="3530111" y="98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73144</xdr:rowOff>
    </xdr:from>
    <xdr:to>
      <xdr:col>15</xdr:col>
      <xdr:colOff>50800</xdr:colOff>
      <xdr:row>59</xdr:row>
      <xdr:rowOff>86741</xdr:rowOff>
    </xdr:to>
    <xdr:cxnSp macro="">
      <xdr:nvCxnSpPr>
        <xdr:cNvPr id="129" name="直線コネクタ 128"/>
        <xdr:cNvCxnSpPr/>
      </xdr:nvCxnSpPr>
      <xdr:spPr>
        <a:xfrm>
          <a:off x="2019300" y="10188694"/>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142910</xdr:rowOff>
    </xdr:from>
    <xdr:ext cx="534377" cy="259045"/>
    <xdr:sp macro="" textlink="">
      <xdr:nvSpPr>
        <xdr:cNvPr id="131" name="テキスト ボックス 130"/>
        <xdr:cNvSpPr txBox="1"/>
      </xdr:nvSpPr>
      <xdr:spPr>
        <a:xfrm>
          <a:off x="2641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73144</xdr:rowOff>
    </xdr:from>
    <xdr:to>
      <xdr:col>10</xdr:col>
      <xdr:colOff>114300</xdr:colOff>
      <xdr:row>59</xdr:row>
      <xdr:rowOff>96996</xdr:rowOff>
    </xdr:to>
    <xdr:cxnSp macro="">
      <xdr:nvCxnSpPr>
        <xdr:cNvPr id="132" name="直線コネクタ 131"/>
        <xdr:cNvCxnSpPr/>
      </xdr:nvCxnSpPr>
      <xdr:spPr>
        <a:xfrm flipV="1">
          <a:off x="1130300" y="10188694"/>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129651</xdr:rowOff>
    </xdr:from>
    <xdr:ext cx="534377" cy="259045"/>
    <xdr:sp macro="" textlink="">
      <xdr:nvSpPr>
        <xdr:cNvPr id="134" name="テキスト ボックス 133"/>
        <xdr:cNvSpPr txBox="1"/>
      </xdr:nvSpPr>
      <xdr:spPr>
        <a:xfrm>
          <a:off x="1752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148810</xdr:rowOff>
    </xdr:from>
    <xdr:ext cx="534377" cy="259045"/>
    <xdr:sp macro="" textlink="">
      <xdr:nvSpPr>
        <xdr:cNvPr id="136" name="テキスト ボックス 135"/>
        <xdr:cNvSpPr txBox="1"/>
      </xdr:nvSpPr>
      <xdr:spPr>
        <a:xfrm>
          <a:off x="863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13037</xdr:rowOff>
    </xdr:from>
    <xdr:to>
      <xdr:col>24</xdr:col>
      <xdr:colOff>114300</xdr:colOff>
      <xdr:row>59</xdr:row>
      <xdr:rowOff>114637</xdr:rowOff>
    </xdr:to>
    <xdr:sp macro="" textlink="">
      <xdr:nvSpPr>
        <xdr:cNvPr id="142" name="楕円 141"/>
        <xdr:cNvSpPr/>
      </xdr:nvSpPr>
      <xdr:spPr>
        <a:xfrm>
          <a:off x="4584700" y="101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99414</xdr:rowOff>
    </xdr:from>
    <xdr:ext cx="534377" cy="259045"/>
    <xdr:sp macro="" textlink="">
      <xdr:nvSpPr>
        <xdr:cNvPr id="143" name="物件費該当値テキスト"/>
        <xdr:cNvSpPr txBox="1"/>
      </xdr:nvSpPr>
      <xdr:spPr>
        <a:xfrm>
          <a:off x="4686300" y="100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43517</xdr:rowOff>
    </xdr:from>
    <xdr:to>
      <xdr:col>20</xdr:col>
      <xdr:colOff>38100</xdr:colOff>
      <xdr:row>59</xdr:row>
      <xdr:rowOff>145117</xdr:rowOff>
    </xdr:to>
    <xdr:sp macro="" textlink="">
      <xdr:nvSpPr>
        <xdr:cNvPr id="144" name="楕円 143"/>
        <xdr:cNvSpPr/>
      </xdr:nvSpPr>
      <xdr:spPr>
        <a:xfrm>
          <a:off x="3746500" y="101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136244</xdr:rowOff>
    </xdr:from>
    <xdr:ext cx="534377" cy="259045"/>
    <xdr:sp macro="" textlink="">
      <xdr:nvSpPr>
        <xdr:cNvPr id="145" name="テキスト ボックス 144"/>
        <xdr:cNvSpPr txBox="1"/>
      </xdr:nvSpPr>
      <xdr:spPr>
        <a:xfrm>
          <a:off x="3530111" y="102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35941</xdr:rowOff>
    </xdr:from>
    <xdr:to>
      <xdr:col>15</xdr:col>
      <xdr:colOff>101600</xdr:colOff>
      <xdr:row>59</xdr:row>
      <xdr:rowOff>137541</xdr:rowOff>
    </xdr:to>
    <xdr:sp macro="" textlink="">
      <xdr:nvSpPr>
        <xdr:cNvPr id="146" name="楕円 145"/>
        <xdr:cNvSpPr/>
      </xdr:nvSpPr>
      <xdr:spPr>
        <a:xfrm>
          <a:off x="2857500" y="101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128668</xdr:rowOff>
    </xdr:from>
    <xdr:ext cx="534377" cy="259045"/>
    <xdr:sp macro="" textlink="">
      <xdr:nvSpPr>
        <xdr:cNvPr id="147" name="テキスト ボックス 146"/>
        <xdr:cNvSpPr txBox="1"/>
      </xdr:nvSpPr>
      <xdr:spPr>
        <a:xfrm>
          <a:off x="2641111" y="1024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22344</xdr:rowOff>
    </xdr:from>
    <xdr:to>
      <xdr:col>10</xdr:col>
      <xdr:colOff>165100</xdr:colOff>
      <xdr:row>59</xdr:row>
      <xdr:rowOff>123944</xdr:rowOff>
    </xdr:to>
    <xdr:sp macro="" textlink="">
      <xdr:nvSpPr>
        <xdr:cNvPr id="148" name="楕円 147"/>
        <xdr:cNvSpPr/>
      </xdr:nvSpPr>
      <xdr:spPr>
        <a:xfrm>
          <a:off x="1968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115071</xdr:rowOff>
    </xdr:from>
    <xdr:ext cx="534377" cy="259045"/>
    <xdr:sp macro="" textlink="">
      <xdr:nvSpPr>
        <xdr:cNvPr id="149" name="テキスト ボックス 148"/>
        <xdr:cNvSpPr txBox="1"/>
      </xdr:nvSpPr>
      <xdr:spPr>
        <a:xfrm>
          <a:off x="1752111" y="1023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46196</xdr:rowOff>
    </xdr:from>
    <xdr:to>
      <xdr:col>6</xdr:col>
      <xdr:colOff>38100</xdr:colOff>
      <xdr:row>59</xdr:row>
      <xdr:rowOff>147796</xdr:rowOff>
    </xdr:to>
    <xdr:sp macro="" textlink="">
      <xdr:nvSpPr>
        <xdr:cNvPr id="150" name="楕円 149"/>
        <xdr:cNvSpPr/>
      </xdr:nvSpPr>
      <xdr:spPr>
        <a:xfrm>
          <a:off x="1079500" y="101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138923</xdr:rowOff>
    </xdr:from>
    <xdr:ext cx="534377" cy="259045"/>
    <xdr:sp macro="" textlink="">
      <xdr:nvSpPr>
        <xdr:cNvPr id="151" name="テキスト ボックス 150"/>
        <xdr:cNvSpPr txBox="1"/>
      </xdr:nvSpPr>
      <xdr:spPr>
        <a:xfrm>
          <a:off x="863111" y="102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71882</xdr:rowOff>
    </xdr:from>
    <xdr:to>
      <xdr:col>24</xdr:col>
      <xdr:colOff>63500</xdr:colOff>
      <xdr:row>78</xdr:row>
      <xdr:rowOff>77215</xdr:rowOff>
    </xdr:to>
    <xdr:cxnSp macro="">
      <xdr:nvCxnSpPr>
        <xdr:cNvPr id="180" name="直線コネクタ 179"/>
        <xdr:cNvCxnSpPr/>
      </xdr:nvCxnSpPr>
      <xdr:spPr>
        <a:xfrm>
          <a:off x="3797300" y="1344498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71882</xdr:rowOff>
    </xdr:from>
    <xdr:to>
      <xdr:col>19</xdr:col>
      <xdr:colOff>177800</xdr:colOff>
      <xdr:row>78</xdr:row>
      <xdr:rowOff>77445</xdr:rowOff>
    </xdr:to>
    <xdr:cxnSp macro="">
      <xdr:nvCxnSpPr>
        <xdr:cNvPr id="183" name="直線コネクタ 182"/>
        <xdr:cNvCxnSpPr/>
      </xdr:nvCxnSpPr>
      <xdr:spPr>
        <a:xfrm flipV="1">
          <a:off x="2908300" y="13444982"/>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77445</xdr:rowOff>
    </xdr:from>
    <xdr:to>
      <xdr:col>15</xdr:col>
      <xdr:colOff>50800</xdr:colOff>
      <xdr:row>78</xdr:row>
      <xdr:rowOff>78282</xdr:rowOff>
    </xdr:to>
    <xdr:cxnSp macro="">
      <xdr:nvCxnSpPr>
        <xdr:cNvPr id="186" name="直線コネクタ 185"/>
        <xdr:cNvCxnSpPr/>
      </xdr:nvCxnSpPr>
      <xdr:spPr>
        <a:xfrm flipV="1">
          <a:off x="2019300" y="13450545"/>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78282</xdr:rowOff>
    </xdr:from>
    <xdr:to>
      <xdr:col>10</xdr:col>
      <xdr:colOff>114300</xdr:colOff>
      <xdr:row>78</xdr:row>
      <xdr:rowOff>85292</xdr:rowOff>
    </xdr:to>
    <xdr:cxnSp macro="">
      <xdr:nvCxnSpPr>
        <xdr:cNvPr id="189" name="直線コネクタ 188"/>
        <xdr:cNvCxnSpPr/>
      </xdr:nvCxnSpPr>
      <xdr:spPr>
        <a:xfrm flipV="1">
          <a:off x="1130300" y="13451382"/>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26415</xdr:rowOff>
    </xdr:from>
    <xdr:to>
      <xdr:col>24</xdr:col>
      <xdr:colOff>114300</xdr:colOff>
      <xdr:row>78</xdr:row>
      <xdr:rowOff>128015</xdr:rowOff>
    </xdr:to>
    <xdr:sp macro="" textlink="">
      <xdr:nvSpPr>
        <xdr:cNvPr id="199" name="楕円 198"/>
        <xdr:cNvSpPr/>
      </xdr:nvSpPr>
      <xdr:spPr>
        <a:xfrm>
          <a:off x="45847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112792</xdr:rowOff>
    </xdr:from>
    <xdr:ext cx="469744" cy="259045"/>
    <xdr:sp macro="" textlink="">
      <xdr:nvSpPr>
        <xdr:cNvPr id="200" name="維持補修費該当値テキスト"/>
        <xdr:cNvSpPr txBox="1"/>
      </xdr:nvSpPr>
      <xdr:spPr>
        <a:xfrm>
          <a:off x="4686300"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21082</xdr:rowOff>
    </xdr:from>
    <xdr:to>
      <xdr:col>20</xdr:col>
      <xdr:colOff>38100</xdr:colOff>
      <xdr:row>78</xdr:row>
      <xdr:rowOff>122682</xdr:rowOff>
    </xdr:to>
    <xdr:sp macro="" textlink="">
      <xdr:nvSpPr>
        <xdr:cNvPr id="201" name="楕円 200"/>
        <xdr:cNvSpPr/>
      </xdr:nvSpPr>
      <xdr:spPr>
        <a:xfrm>
          <a:off x="3746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113809</xdr:rowOff>
    </xdr:from>
    <xdr:ext cx="469744" cy="259045"/>
    <xdr:sp macro="" textlink="">
      <xdr:nvSpPr>
        <xdr:cNvPr id="202" name="テキスト ボックス 201"/>
        <xdr:cNvSpPr txBox="1"/>
      </xdr:nvSpPr>
      <xdr:spPr>
        <a:xfrm>
          <a:off x="3562428"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26645</xdr:rowOff>
    </xdr:from>
    <xdr:to>
      <xdr:col>15</xdr:col>
      <xdr:colOff>101600</xdr:colOff>
      <xdr:row>78</xdr:row>
      <xdr:rowOff>128245</xdr:rowOff>
    </xdr:to>
    <xdr:sp macro="" textlink="">
      <xdr:nvSpPr>
        <xdr:cNvPr id="203" name="楕円 202"/>
        <xdr:cNvSpPr/>
      </xdr:nvSpPr>
      <xdr:spPr>
        <a:xfrm>
          <a:off x="2857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119372</xdr:rowOff>
    </xdr:from>
    <xdr:ext cx="469744" cy="259045"/>
    <xdr:sp macro="" textlink="">
      <xdr:nvSpPr>
        <xdr:cNvPr id="204" name="テキスト ボックス 203"/>
        <xdr:cNvSpPr txBox="1"/>
      </xdr:nvSpPr>
      <xdr:spPr>
        <a:xfrm>
          <a:off x="2673428" y="134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27482</xdr:rowOff>
    </xdr:from>
    <xdr:to>
      <xdr:col>10</xdr:col>
      <xdr:colOff>165100</xdr:colOff>
      <xdr:row>78</xdr:row>
      <xdr:rowOff>129082</xdr:rowOff>
    </xdr:to>
    <xdr:sp macro="" textlink="">
      <xdr:nvSpPr>
        <xdr:cNvPr id="205" name="楕円 204"/>
        <xdr:cNvSpPr/>
      </xdr:nvSpPr>
      <xdr:spPr>
        <a:xfrm>
          <a:off x="1968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120209</xdr:rowOff>
    </xdr:from>
    <xdr:ext cx="469744" cy="259045"/>
    <xdr:sp macro="" textlink="">
      <xdr:nvSpPr>
        <xdr:cNvPr id="206" name="テキスト ボックス 205"/>
        <xdr:cNvSpPr txBox="1"/>
      </xdr:nvSpPr>
      <xdr:spPr>
        <a:xfrm>
          <a:off x="1784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34492</xdr:rowOff>
    </xdr:from>
    <xdr:to>
      <xdr:col>6</xdr:col>
      <xdr:colOff>38100</xdr:colOff>
      <xdr:row>78</xdr:row>
      <xdr:rowOff>136092</xdr:rowOff>
    </xdr:to>
    <xdr:sp macro="" textlink="">
      <xdr:nvSpPr>
        <xdr:cNvPr id="207" name="楕円 206"/>
        <xdr:cNvSpPr/>
      </xdr:nvSpPr>
      <xdr:spPr>
        <a:xfrm>
          <a:off x="1079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127219</xdr:rowOff>
    </xdr:from>
    <xdr:ext cx="469744" cy="259045"/>
    <xdr:sp macro="" textlink="">
      <xdr:nvSpPr>
        <xdr:cNvPr id="208" name="テキスト ボックス 207"/>
        <xdr:cNvSpPr txBox="1"/>
      </xdr:nvSpPr>
      <xdr:spPr>
        <a:xfrm>
          <a:off x="895428" y="135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21628</xdr:rowOff>
    </xdr:from>
    <xdr:to>
      <xdr:col>24</xdr:col>
      <xdr:colOff>63500</xdr:colOff>
      <xdr:row>94</xdr:row>
      <xdr:rowOff>59956</xdr:rowOff>
    </xdr:to>
    <xdr:cxnSp macro="">
      <xdr:nvCxnSpPr>
        <xdr:cNvPr id="238" name="直線コネクタ 237"/>
        <xdr:cNvCxnSpPr/>
      </xdr:nvCxnSpPr>
      <xdr:spPr>
        <a:xfrm flipV="1">
          <a:off x="3797300" y="16137928"/>
          <a:ext cx="8382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28581</xdr:rowOff>
    </xdr:from>
    <xdr:to>
      <xdr:col>19</xdr:col>
      <xdr:colOff>177800</xdr:colOff>
      <xdr:row>94</xdr:row>
      <xdr:rowOff>59956</xdr:rowOff>
    </xdr:to>
    <xdr:cxnSp macro="">
      <xdr:nvCxnSpPr>
        <xdr:cNvPr id="241" name="直線コネクタ 240"/>
        <xdr:cNvCxnSpPr/>
      </xdr:nvCxnSpPr>
      <xdr:spPr>
        <a:xfrm>
          <a:off x="2908300" y="16144881"/>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28581</xdr:rowOff>
    </xdr:from>
    <xdr:to>
      <xdr:col>15</xdr:col>
      <xdr:colOff>50800</xdr:colOff>
      <xdr:row>94</xdr:row>
      <xdr:rowOff>92190</xdr:rowOff>
    </xdr:to>
    <xdr:cxnSp macro="">
      <xdr:nvCxnSpPr>
        <xdr:cNvPr id="244" name="直線コネクタ 243"/>
        <xdr:cNvCxnSpPr/>
      </xdr:nvCxnSpPr>
      <xdr:spPr>
        <a:xfrm flipV="1">
          <a:off x="2019300" y="16144881"/>
          <a:ext cx="889000" cy="6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92190</xdr:rowOff>
    </xdr:from>
    <xdr:to>
      <xdr:col>10</xdr:col>
      <xdr:colOff>114300</xdr:colOff>
      <xdr:row>94</xdr:row>
      <xdr:rowOff>147662</xdr:rowOff>
    </xdr:to>
    <xdr:cxnSp macro="">
      <xdr:nvCxnSpPr>
        <xdr:cNvPr id="247" name="直線コネクタ 246"/>
        <xdr:cNvCxnSpPr/>
      </xdr:nvCxnSpPr>
      <xdr:spPr>
        <a:xfrm flipV="1">
          <a:off x="1130300" y="16208490"/>
          <a:ext cx="889000" cy="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142278</xdr:rowOff>
    </xdr:from>
    <xdr:to>
      <xdr:col>24</xdr:col>
      <xdr:colOff>114300</xdr:colOff>
      <xdr:row>94</xdr:row>
      <xdr:rowOff>72428</xdr:rowOff>
    </xdr:to>
    <xdr:sp macro="" textlink="">
      <xdr:nvSpPr>
        <xdr:cNvPr id="257" name="楕円 256"/>
        <xdr:cNvSpPr/>
      </xdr:nvSpPr>
      <xdr:spPr>
        <a:xfrm>
          <a:off x="4584700" y="16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165155</xdr:rowOff>
    </xdr:from>
    <xdr:ext cx="599010" cy="259045"/>
    <xdr:sp macro="" textlink="">
      <xdr:nvSpPr>
        <xdr:cNvPr id="258" name="扶助費該当値テキスト"/>
        <xdr:cNvSpPr txBox="1"/>
      </xdr:nvSpPr>
      <xdr:spPr>
        <a:xfrm>
          <a:off x="4686300" y="15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9156</xdr:rowOff>
    </xdr:from>
    <xdr:to>
      <xdr:col>20</xdr:col>
      <xdr:colOff>38100</xdr:colOff>
      <xdr:row>94</xdr:row>
      <xdr:rowOff>110756</xdr:rowOff>
    </xdr:to>
    <xdr:sp macro="" textlink="">
      <xdr:nvSpPr>
        <xdr:cNvPr id="259" name="楕円 258"/>
        <xdr:cNvSpPr/>
      </xdr:nvSpPr>
      <xdr:spPr>
        <a:xfrm>
          <a:off x="3746500" y="16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127283</xdr:rowOff>
    </xdr:from>
    <xdr:ext cx="599010" cy="259045"/>
    <xdr:sp macro="" textlink="">
      <xdr:nvSpPr>
        <xdr:cNvPr id="260" name="テキスト ボックス 259"/>
        <xdr:cNvSpPr txBox="1"/>
      </xdr:nvSpPr>
      <xdr:spPr>
        <a:xfrm>
          <a:off x="3497795" y="1590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149231</xdr:rowOff>
    </xdr:from>
    <xdr:to>
      <xdr:col>15</xdr:col>
      <xdr:colOff>101600</xdr:colOff>
      <xdr:row>94</xdr:row>
      <xdr:rowOff>79381</xdr:rowOff>
    </xdr:to>
    <xdr:sp macro="" textlink="">
      <xdr:nvSpPr>
        <xdr:cNvPr id="261" name="楕円 260"/>
        <xdr:cNvSpPr/>
      </xdr:nvSpPr>
      <xdr:spPr>
        <a:xfrm>
          <a:off x="2857500" y="160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95908</xdr:rowOff>
    </xdr:from>
    <xdr:ext cx="599010" cy="259045"/>
    <xdr:sp macro="" textlink="">
      <xdr:nvSpPr>
        <xdr:cNvPr id="262" name="テキスト ボックス 261"/>
        <xdr:cNvSpPr txBox="1"/>
      </xdr:nvSpPr>
      <xdr:spPr>
        <a:xfrm>
          <a:off x="2608795" y="1586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41390</xdr:rowOff>
    </xdr:from>
    <xdr:to>
      <xdr:col>10</xdr:col>
      <xdr:colOff>165100</xdr:colOff>
      <xdr:row>94</xdr:row>
      <xdr:rowOff>142990</xdr:rowOff>
    </xdr:to>
    <xdr:sp macro="" textlink="">
      <xdr:nvSpPr>
        <xdr:cNvPr id="263" name="楕円 262"/>
        <xdr:cNvSpPr/>
      </xdr:nvSpPr>
      <xdr:spPr>
        <a:xfrm>
          <a:off x="1968500" y="161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159517</xdr:rowOff>
    </xdr:from>
    <xdr:ext cx="599010" cy="259045"/>
    <xdr:sp macro="" textlink="">
      <xdr:nvSpPr>
        <xdr:cNvPr id="264" name="テキスト ボックス 263"/>
        <xdr:cNvSpPr txBox="1"/>
      </xdr:nvSpPr>
      <xdr:spPr>
        <a:xfrm>
          <a:off x="1719795" y="1593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96862</xdr:rowOff>
    </xdr:from>
    <xdr:to>
      <xdr:col>6</xdr:col>
      <xdr:colOff>38100</xdr:colOff>
      <xdr:row>95</xdr:row>
      <xdr:rowOff>27012</xdr:rowOff>
    </xdr:to>
    <xdr:sp macro="" textlink="">
      <xdr:nvSpPr>
        <xdr:cNvPr id="265" name="楕円 264"/>
        <xdr:cNvSpPr/>
      </xdr:nvSpPr>
      <xdr:spPr>
        <a:xfrm>
          <a:off x="1079500" y="162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43539</xdr:rowOff>
    </xdr:from>
    <xdr:ext cx="599010" cy="259045"/>
    <xdr:sp macro="" textlink="">
      <xdr:nvSpPr>
        <xdr:cNvPr id="266" name="テキスト ボックス 265"/>
        <xdr:cNvSpPr txBox="1"/>
      </xdr:nvSpPr>
      <xdr:spPr>
        <a:xfrm>
          <a:off x="830795" y="1598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34985</xdr:rowOff>
    </xdr:from>
    <xdr:to>
      <xdr:col>54</xdr:col>
      <xdr:colOff>189865</xdr:colOff>
      <xdr:row>38</xdr:row>
      <xdr:rowOff>7569</xdr:rowOff>
    </xdr:to>
    <xdr:cxnSp macro="">
      <xdr:nvCxnSpPr>
        <xdr:cNvPr id="292" name="直線コネクタ 291"/>
        <xdr:cNvCxnSpPr/>
      </xdr:nvCxnSpPr>
      <xdr:spPr>
        <a:xfrm flipV="1">
          <a:off x="10475595" y="5349935"/>
          <a:ext cx="1270" cy="117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11396</xdr:rowOff>
    </xdr:from>
    <xdr:ext cx="534377" cy="259045"/>
    <xdr:sp macro="" textlink="">
      <xdr:nvSpPr>
        <xdr:cNvPr id="293" name="補助費等最小値テキスト"/>
        <xdr:cNvSpPr txBox="1"/>
      </xdr:nvSpPr>
      <xdr:spPr>
        <a:xfrm>
          <a:off x="10528300" y="65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7569</xdr:rowOff>
    </xdr:from>
    <xdr:to>
      <xdr:col>55</xdr:col>
      <xdr:colOff>88900</xdr:colOff>
      <xdr:row>38</xdr:row>
      <xdr:rowOff>7569</xdr:rowOff>
    </xdr:to>
    <xdr:cxnSp macro="">
      <xdr:nvCxnSpPr>
        <xdr:cNvPr id="294" name="直線コネクタ 293"/>
        <xdr:cNvCxnSpPr/>
      </xdr:nvCxnSpPr>
      <xdr:spPr>
        <a:xfrm>
          <a:off x="10388600" y="6522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153112</xdr:rowOff>
    </xdr:from>
    <xdr:ext cx="534377" cy="259045"/>
    <xdr:sp macro="" textlink="">
      <xdr:nvSpPr>
        <xdr:cNvPr id="295" name="補助費等最大値テキスト"/>
        <xdr:cNvSpPr txBox="1"/>
      </xdr:nvSpPr>
      <xdr:spPr>
        <a:xfrm>
          <a:off x="10528300" y="51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34985</xdr:rowOff>
    </xdr:from>
    <xdr:to>
      <xdr:col>55</xdr:col>
      <xdr:colOff>88900</xdr:colOff>
      <xdr:row>31</xdr:row>
      <xdr:rowOff>34985</xdr:rowOff>
    </xdr:to>
    <xdr:cxnSp macro="">
      <xdr:nvCxnSpPr>
        <xdr:cNvPr id="296" name="直線コネクタ 295"/>
        <xdr:cNvCxnSpPr/>
      </xdr:nvCxnSpPr>
      <xdr:spPr>
        <a:xfrm>
          <a:off x="10388600" y="534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7569</xdr:rowOff>
    </xdr:from>
    <xdr:to>
      <xdr:col>55</xdr:col>
      <xdr:colOff>0</xdr:colOff>
      <xdr:row>38</xdr:row>
      <xdr:rowOff>25580</xdr:rowOff>
    </xdr:to>
    <xdr:cxnSp macro="">
      <xdr:nvCxnSpPr>
        <xdr:cNvPr id="297" name="直線コネクタ 296"/>
        <xdr:cNvCxnSpPr/>
      </xdr:nvCxnSpPr>
      <xdr:spPr>
        <a:xfrm flipV="1">
          <a:off x="9639300" y="6522669"/>
          <a:ext cx="8382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42087</xdr:rowOff>
    </xdr:from>
    <xdr:ext cx="534377" cy="259045"/>
    <xdr:sp macro="" textlink="">
      <xdr:nvSpPr>
        <xdr:cNvPr id="298" name="補助費等平均値テキスト"/>
        <xdr:cNvSpPr txBox="1"/>
      </xdr:nvSpPr>
      <xdr:spPr>
        <a:xfrm>
          <a:off x="10528300" y="621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19210</xdr:rowOff>
    </xdr:from>
    <xdr:to>
      <xdr:col>55</xdr:col>
      <xdr:colOff>50800</xdr:colOff>
      <xdr:row>37</xdr:row>
      <xdr:rowOff>120810</xdr:rowOff>
    </xdr:to>
    <xdr:sp macro="" textlink="">
      <xdr:nvSpPr>
        <xdr:cNvPr id="299" name="フローチャート: 判断 298"/>
        <xdr:cNvSpPr/>
      </xdr:nvSpPr>
      <xdr:spPr>
        <a:xfrm>
          <a:off x="10426700" y="63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25580</xdr:rowOff>
    </xdr:from>
    <xdr:to>
      <xdr:col>50</xdr:col>
      <xdr:colOff>114300</xdr:colOff>
      <xdr:row>38</xdr:row>
      <xdr:rowOff>42463</xdr:rowOff>
    </xdr:to>
    <xdr:cxnSp macro="">
      <xdr:nvCxnSpPr>
        <xdr:cNvPr id="300" name="直線コネクタ 299"/>
        <xdr:cNvCxnSpPr/>
      </xdr:nvCxnSpPr>
      <xdr:spPr>
        <a:xfrm flipV="1">
          <a:off x="8750300" y="6540680"/>
          <a:ext cx="8890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51867</xdr:rowOff>
    </xdr:from>
    <xdr:to>
      <xdr:col>50</xdr:col>
      <xdr:colOff>165100</xdr:colOff>
      <xdr:row>37</xdr:row>
      <xdr:rowOff>153467</xdr:rowOff>
    </xdr:to>
    <xdr:sp macro="" textlink="">
      <xdr:nvSpPr>
        <xdr:cNvPr id="301" name="フローチャート: 判断 300"/>
        <xdr:cNvSpPr/>
      </xdr:nvSpPr>
      <xdr:spPr>
        <a:xfrm>
          <a:off x="9588500" y="639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169994</xdr:rowOff>
    </xdr:from>
    <xdr:ext cx="534377" cy="259045"/>
    <xdr:sp macro="" textlink="">
      <xdr:nvSpPr>
        <xdr:cNvPr id="302" name="テキスト ボックス 301"/>
        <xdr:cNvSpPr txBox="1"/>
      </xdr:nvSpPr>
      <xdr:spPr>
        <a:xfrm>
          <a:off x="9372111" y="617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42463</xdr:rowOff>
    </xdr:from>
    <xdr:to>
      <xdr:col>45</xdr:col>
      <xdr:colOff>177800</xdr:colOff>
      <xdr:row>38</xdr:row>
      <xdr:rowOff>53028</xdr:rowOff>
    </xdr:to>
    <xdr:cxnSp macro="">
      <xdr:nvCxnSpPr>
        <xdr:cNvPr id="303" name="直線コネクタ 302"/>
        <xdr:cNvCxnSpPr/>
      </xdr:nvCxnSpPr>
      <xdr:spPr>
        <a:xfrm flipV="1">
          <a:off x="7861300" y="6557563"/>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72114</xdr:rowOff>
    </xdr:from>
    <xdr:to>
      <xdr:col>46</xdr:col>
      <xdr:colOff>38100</xdr:colOff>
      <xdr:row>38</xdr:row>
      <xdr:rowOff>2264</xdr:rowOff>
    </xdr:to>
    <xdr:sp macro="" textlink="">
      <xdr:nvSpPr>
        <xdr:cNvPr id="304" name="フローチャート: 判断 303"/>
        <xdr:cNvSpPr/>
      </xdr:nvSpPr>
      <xdr:spPr>
        <a:xfrm>
          <a:off x="8699500" y="641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18791</xdr:rowOff>
    </xdr:from>
    <xdr:ext cx="534377" cy="259045"/>
    <xdr:sp macro="" textlink="">
      <xdr:nvSpPr>
        <xdr:cNvPr id="305" name="テキスト ボックス 304"/>
        <xdr:cNvSpPr txBox="1"/>
      </xdr:nvSpPr>
      <xdr:spPr>
        <a:xfrm>
          <a:off x="8483111" y="61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48995</xdr:rowOff>
    </xdr:from>
    <xdr:to>
      <xdr:col>41</xdr:col>
      <xdr:colOff>50800</xdr:colOff>
      <xdr:row>38</xdr:row>
      <xdr:rowOff>53028</xdr:rowOff>
    </xdr:to>
    <xdr:cxnSp macro="">
      <xdr:nvCxnSpPr>
        <xdr:cNvPr id="306" name="直線コネクタ 305"/>
        <xdr:cNvCxnSpPr/>
      </xdr:nvCxnSpPr>
      <xdr:spPr>
        <a:xfrm>
          <a:off x="6972300" y="6564095"/>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83593</xdr:rowOff>
    </xdr:from>
    <xdr:to>
      <xdr:col>41</xdr:col>
      <xdr:colOff>101600</xdr:colOff>
      <xdr:row>38</xdr:row>
      <xdr:rowOff>13743</xdr:rowOff>
    </xdr:to>
    <xdr:sp macro="" textlink="">
      <xdr:nvSpPr>
        <xdr:cNvPr id="307" name="フローチャート: 判断 306"/>
        <xdr:cNvSpPr/>
      </xdr:nvSpPr>
      <xdr:spPr>
        <a:xfrm>
          <a:off x="7810500" y="642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30270</xdr:rowOff>
    </xdr:from>
    <xdr:ext cx="534377" cy="259045"/>
    <xdr:sp macro="" textlink="">
      <xdr:nvSpPr>
        <xdr:cNvPr id="308" name="テキスト ボックス 307"/>
        <xdr:cNvSpPr txBox="1"/>
      </xdr:nvSpPr>
      <xdr:spPr>
        <a:xfrm>
          <a:off x="7594111" y="62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71036</xdr:rowOff>
    </xdr:from>
    <xdr:to>
      <xdr:col>36</xdr:col>
      <xdr:colOff>165100</xdr:colOff>
      <xdr:row>38</xdr:row>
      <xdr:rowOff>1186</xdr:rowOff>
    </xdr:to>
    <xdr:sp macro="" textlink="">
      <xdr:nvSpPr>
        <xdr:cNvPr id="309" name="フローチャート: 判断 308"/>
        <xdr:cNvSpPr/>
      </xdr:nvSpPr>
      <xdr:spPr>
        <a:xfrm>
          <a:off x="6921500" y="64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17713</xdr:rowOff>
    </xdr:from>
    <xdr:ext cx="534377" cy="259045"/>
    <xdr:sp macro="" textlink="">
      <xdr:nvSpPr>
        <xdr:cNvPr id="310" name="テキスト ボックス 309"/>
        <xdr:cNvSpPr txBox="1"/>
      </xdr:nvSpPr>
      <xdr:spPr>
        <a:xfrm>
          <a:off x="6705111" y="61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128219</xdr:rowOff>
    </xdr:from>
    <xdr:to>
      <xdr:col>55</xdr:col>
      <xdr:colOff>50800</xdr:colOff>
      <xdr:row>38</xdr:row>
      <xdr:rowOff>58369</xdr:rowOff>
    </xdr:to>
    <xdr:sp macro="" textlink="">
      <xdr:nvSpPr>
        <xdr:cNvPr id="316" name="楕円 315"/>
        <xdr:cNvSpPr/>
      </xdr:nvSpPr>
      <xdr:spPr>
        <a:xfrm>
          <a:off x="104267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43146</xdr:rowOff>
    </xdr:from>
    <xdr:ext cx="534377" cy="259045"/>
    <xdr:sp macro="" textlink="">
      <xdr:nvSpPr>
        <xdr:cNvPr id="317" name="補助費等該当値テキスト"/>
        <xdr:cNvSpPr txBox="1"/>
      </xdr:nvSpPr>
      <xdr:spPr>
        <a:xfrm>
          <a:off x="10528300" y="63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146229</xdr:rowOff>
    </xdr:from>
    <xdr:to>
      <xdr:col>50</xdr:col>
      <xdr:colOff>165100</xdr:colOff>
      <xdr:row>38</xdr:row>
      <xdr:rowOff>76380</xdr:rowOff>
    </xdr:to>
    <xdr:sp macro="" textlink="">
      <xdr:nvSpPr>
        <xdr:cNvPr id="318" name="楕円 317"/>
        <xdr:cNvSpPr/>
      </xdr:nvSpPr>
      <xdr:spPr>
        <a:xfrm>
          <a:off x="9588500" y="64898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67507</xdr:rowOff>
    </xdr:from>
    <xdr:ext cx="534377" cy="259045"/>
    <xdr:sp macro="" textlink="">
      <xdr:nvSpPr>
        <xdr:cNvPr id="319" name="テキスト ボックス 318"/>
        <xdr:cNvSpPr txBox="1"/>
      </xdr:nvSpPr>
      <xdr:spPr>
        <a:xfrm>
          <a:off x="9372111" y="65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163113</xdr:rowOff>
    </xdr:from>
    <xdr:to>
      <xdr:col>46</xdr:col>
      <xdr:colOff>38100</xdr:colOff>
      <xdr:row>38</xdr:row>
      <xdr:rowOff>93263</xdr:rowOff>
    </xdr:to>
    <xdr:sp macro="" textlink="">
      <xdr:nvSpPr>
        <xdr:cNvPr id="320" name="楕円 319"/>
        <xdr:cNvSpPr/>
      </xdr:nvSpPr>
      <xdr:spPr>
        <a:xfrm>
          <a:off x="8699500" y="65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84390</xdr:rowOff>
    </xdr:from>
    <xdr:ext cx="534377" cy="259045"/>
    <xdr:sp macro="" textlink="">
      <xdr:nvSpPr>
        <xdr:cNvPr id="321" name="テキスト ボックス 320"/>
        <xdr:cNvSpPr txBox="1"/>
      </xdr:nvSpPr>
      <xdr:spPr>
        <a:xfrm>
          <a:off x="848311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2228</xdr:rowOff>
    </xdr:from>
    <xdr:to>
      <xdr:col>41</xdr:col>
      <xdr:colOff>101600</xdr:colOff>
      <xdr:row>38</xdr:row>
      <xdr:rowOff>103828</xdr:rowOff>
    </xdr:to>
    <xdr:sp macro="" textlink="">
      <xdr:nvSpPr>
        <xdr:cNvPr id="322" name="楕円 321"/>
        <xdr:cNvSpPr/>
      </xdr:nvSpPr>
      <xdr:spPr>
        <a:xfrm>
          <a:off x="7810500" y="65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94955</xdr:rowOff>
    </xdr:from>
    <xdr:ext cx="534377" cy="259045"/>
    <xdr:sp macro="" textlink="">
      <xdr:nvSpPr>
        <xdr:cNvPr id="323" name="テキスト ボックス 322"/>
        <xdr:cNvSpPr txBox="1"/>
      </xdr:nvSpPr>
      <xdr:spPr>
        <a:xfrm>
          <a:off x="7594111" y="66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169645</xdr:rowOff>
    </xdr:from>
    <xdr:to>
      <xdr:col>36</xdr:col>
      <xdr:colOff>165100</xdr:colOff>
      <xdr:row>38</xdr:row>
      <xdr:rowOff>99795</xdr:rowOff>
    </xdr:to>
    <xdr:sp macro="" textlink="">
      <xdr:nvSpPr>
        <xdr:cNvPr id="324" name="楕円 323"/>
        <xdr:cNvSpPr/>
      </xdr:nvSpPr>
      <xdr:spPr>
        <a:xfrm>
          <a:off x="6921500" y="6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90922</xdr:rowOff>
    </xdr:from>
    <xdr:ext cx="534377" cy="259045"/>
    <xdr:sp macro="" textlink="">
      <xdr:nvSpPr>
        <xdr:cNvPr id="325" name="テキスト ボックス 324"/>
        <xdr:cNvSpPr txBox="1"/>
      </xdr:nvSpPr>
      <xdr:spPr>
        <a:xfrm>
          <a:off x="6705111" y="66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2" name="直線コネクタ 351"/>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3"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4" name="直線コネクタ 353"/>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5"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6" name="直線コネクタ 355"/>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105628</xdr:rowOff>
    </xdr:from>
    <xdr:to>
      <xdr:col>55</xdr:col>
      <xdr:colOff>0</xdr:colOff>
      <xdr:row>59</xdr:row>
      <xdr:rowOff>135596</xdr:rowOff>
    </xdr:to>
    <xdr:cxnSp macro="">
      <xdr:nvCxnSpPr>
        <xdr:cNvPr id="357" name="直線コネクタ 356"/>
        <xdr:cNvCxnSpPr/>
      </xdr:nvCxnSpPr>
      <xdr:spPr>
        <a:xfrm>
          <a:off x="9639300" y="10221178"/>
          <a:ext cx="8382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8"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9" name="フローチャート: 判断 358"/>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99325</xdr:rowOff>
    </xdr:from>
    <xdr:to>
      <xdr:col>50</xdr:col>
      <xdr:colOff>114300</xdr:colOff>
      <xdr:row>59</xdr:row>
      <xdr:rowOff>105628</xdr:rowOff>
    </xdr:to>
    <xdr:cxnSp macro="">
      <xdr:nvCxnSpPr>
        <xdr:cNvPr id="360" name="直線コネクタ 359"/>
        <xdr:cNvCxnSpPr/>
      </xdr:nvCxnSpPr>
      <xdr:spPr>
        <a:xfrm>
          <a:off x="8750300" y="10214875"/>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1" name="フローチャート: 判断 360"/>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2" name="テキスト ボックス 361"/>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99325</xdr:rowOff>
    </xdr:from>
    <xdr:to>
      <xdr:col>45</xdr:col>
      <xdr:colOff>177800</xdr:colOff>
      <xdr:row>59</xdr:row>
      <xdr:rowOff>139504</xdr:rowOff>
    </xdr:to>
    <xdr:cxnSp macro="">
      <xdr:nvCxnSpPr>
        <xdr:cNvPr id="363" name="直線コネクタ 362"/>
        <xdr:cNvCxnSpPr/>
      </xdr:nvCxnSpPr>
      <xdr:spPr>
        <a:xfrm flipV="1">
          <a:off x="7861300" y="10214875"/>
          <a:ext cx="8890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4" name="フローチャート: 判断 363"/>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5" name="テキスト ボックス 364"/>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120955</xdr:rowOff>
    </xdr:from>
    <xdr:to>
      <xdr:col>41</xdr:col>
      <xdr:colOff>50800</xdr:colOff>
      <xdr:row>59</xdr:row>
      <xdr:rowOff>139504</xdr:rowOff>
    </xdr:to>
    <xdr:cxnSp macro="">
      <xdr:nvCxnSpPr>
        <xdr:cNvPr id="366" name="直線コネクタ 365"/>
        <xdr:cNvCxnSpPr/>
      </xdr:nvCxnSpPr>
      <xdr:spPr>
        <a:xfrm>
          <a:off x="6972300" y="10236505"/>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7" name="フローチャート: 判断 366"/>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8" name="テキスト ボックス 367"/>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9" name="フローチャート: 判断 368"/>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0" name="テキスト ボックス 369"/>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84796</xdr:rowOff>
    </xdr:from>
    <xdr:to>
      <xdr:col>55</xdr:col>
      <xdr:colOff>50800</xdr:colOff>
      <xdr:row>60</xdr:row>
      <xdr:rowOff>14946</xdr:rowOff>
    </xdr:to>
    <xdr:sp macro="" textlink="">
      <xdr:nvSpPr>
        <xdr:cNvPr id="376" name="楕円 375"/>
        <xdr:cNvSpPr/>
      </xdr:nvSpPr>
      <xdr:spPr>
        <a:xfrm>
          <a:off x="10426700" y="102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171173</xdr:rowOff>
    </xdr:from>
    <xdr:ext cx="534377" cy="259045"/>
    <xdr:sp macro="" textlink="">
      <xdr:nvSpPr>
        <xdr:cNvPr id="377" name="普通建設事業費該当値テキスト"/>
        <xdr:cNvSpPr txBox="1"/>
      </xdr:nvSpPr>
      <xdr:spPr>
        <a:xfrm>
          <a:off x="10528300" y="1011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54828</xdr:rowOff>
    </xdr:from>
    <xdr:to>
      <xdr:col>50</xdr:col>
      <xdr:colOff>165100</xdr:colOff>
      <xdr:row>59</xdr:row>
      <xdr:rowOff>156428</xdr:rowOff>
    </xdr:to>
    <xdr:sp macro="" textlink="">
      <xdr:nvSpPr>
        <xdr:cNvPr id="378" name="楕円 377"/>
        <xdr:cNvSpPr/>
      </xdr:nvSpPr>
      <xdr:spPr>
        <a:xfrm>
          <a:off x="9588500" y="101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147555</xdr:rowOff>
    </xdr:from>
    <xdr:ext cx="534377" cy="259045"/>
    <xdr:sp macro="" textlink="">
      <xdr:nvSpPr>
        <xdr:cNvPr id="379" name="テキスト ボックス 378"/>
        <xdr:cNvSpPr txBox="1"/>
      </xdr:nvSpPr>
      <xdr:spPr>
        <a:xfrm>
          <a:off x="9372111" y="102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48525</xdr:rowOff>
    </xdr:from>
    <xdr:to>
      <xdr:col>46</xdr:col>
      <xdr:colOff>38100</xdr:colOff>
      <xdr:row>59</xdr:row>
      <xdr:rowOff>150125</xdr:rowOff>
    </xdr:to>
    <xdr:sp macro="" textlink="">
      <xdr:nvSpPr>
        <xdr:cNvPr id="380" name="楕円 379"/>
        <xdr:cNvSpPr/>
      </xdr:nvSpPr>
      <xdr:spPr>
        <a:xfrm>
          <a:off x="8699500" y="101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141252</xdr:rowOff>
    </xdr:from>
    <xdr:ext cx="534377" cy="259045"/>
    <xdr:sp macro="" textlink="">
      <xdr:nvSpPr>
        <xdr:cNvPr id="381" name="テキスト ボックス 380"/>
        <xdr:cNvSpPr txBox="1"/>
      </xdr:nvSpPr>
      <xdr:spPr>
        <a:xfrm>
          <a:off x="8483111" y="1025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88704</xdr:rowOff>
    </xdr:from>
    <xdr:to>
      <xdr:col>41</xdr:col>
      <xdr:colOff>101600</xdr:colOff>
      <xdr:row>60</xdr:row>
      <xdr:rowOff>18854</xdr:rowOff>
    </xdr:to>
    <xdr:sp macro="" textlink="">
      <xdr:nvSpPr>
        <xdr:cNvPr id="382" name="楕円 381"/>
        <xdr:cNvSpPr/>
      </xdr:nvSpPr>
      <xdr:spPr>
        <a:xfrm>
          <a:off x="7810500" y="102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60</xdr:row>
      <xdr:rowOff>9981</xdr:rowOff>
    </xdr:from>
    <xdr:ext cx="534377" cy="259045"/>
    <xdr:sp macro="" textlink="">
      <xdr:nvSpPr>
        <xdr:cNvPr id="383" name="テキスト ボックス 382"/>
        <xdr:cNvSpPr txBox="1"/>
      </xdr:nvSpPr>
      <xdr:spPr>
        <a:xfrm>
          <a:off x="7594111" y="102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70155</xdr:rowOff>
    </xdr:from>
    <xdr:to>
      <xdr:col>36</xdr:col>
      <xdr:colOff>165100</xdr:colOff>
      <xdr:row>60</xdr:row>
      <xdr:rowOff>305</xdr:rowOff>
    </xdr:to>
    <xdr:sp macro="" textlink="">
      <xdr:nvSpPr>
        <xdr:cNvPr id="384" name="楕円 383"/>
        <xdr:cNvSpPr/>
      </xdr:nvSpPr>
      <xdr:spPr>
        <a:xfrm>
          <a:off x="6921500" y="101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162882</xdr:rowOff>
    </xdr:from>
    <xdr:ext cx="534377" cy="259045"/>
    <xdr:sp macro="" textlink="">
      <xdr:nvSpPr>
        <xdr:cNvPr id="385" name="テキスト ボックス 384"/>
        <xdr:cNvSpPr txBox="1"/>
      </xdr:nvSpPr>
      <xdr:spPr>
        <a:xfrm>
          <a:off x="6705111" y="102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7" name="直線コネクタ 406"/>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0"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1" name="直線コネクタ 410"/>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122304</xdr:rowOff>
    </xdr:from>
    <xdr:to>
      <xdr:col>55</xdr:col>
      <xdr:colOff>0</xdr:colOff>
      <xdr:row>78</xdr:row>
      <xdr:rowOff>124361</xdr:rowOff>
    </xdr:to>
    <xdr:cxnSp macro="">
      <xdr:nvCxnSpPr>
        <xdr:cNvPr id="412" name="直線コネクタ 411"/>
        <xdr:cNvCxnSpPr/>
      </xdr:nvCxnSpPr>
      <xdr:spPr>
        <a:xfrm>
          <a:off x="9639300" y="1349540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3"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4" name="フローチャート: 判断 413"/>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85156</xdr:rowOff>
    </xdr:from>
    <xdr:to>
      <xdr:col>50</xdr:col>
      <xdr:colOff>114300</xdr:colOff>
      <xdr:row>78</xdr:row>
      <xdr:rowOff>122304</xdr:rowOff>
    </xdr:to>
    <xdr:cxnSp macro="">
      <xdr:nvCxnSpPr>
        <xdr:cNvPr id="415" name="直線コネクタ 414"/>
        <xdr:cNvCxnSpPr/>
      </xdr:nvCxnSpPr>
      <xdr:spPr>
        <a:xfrm>
          <a:off x="8750300" y="13286806"/>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6" name="フローチャート: 判断 415"/>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7" name="テキスト ボックス 416"/>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85156</xdr:rowOff>
    </xdr:from>
    <xdr:to>
      <xdr:col>45</xdr:col>
      <xdr:colOff>177800</xdr:colOff>
      <xdr:row>78</xdr:row>
      <xdr:rowOff>84333</xdr:rowOff>
    </xdr:to>
    <xdr:cxnSp macro="">
      <xdr:nvCxnSpPr>
        <xdr:cNvPr id="418" name="直線コネクタ 417"/>
        <xdr:cNvCxnSpPr/>
      </xdr:nvCxnSpPr>
      <xdr:spPr>
        <a:xfrm flipV="1">
          <a:off x="7861300" y="13286806"/>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9" name="フローチャート: 判断 418"/>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27298</xdr:rowOff>
    </xdr:from>
    <xdr:ext cx="469744" cy="259045"/>
    <xdr:sp macro="" textlink="">
      <xdr:nvSpPr>
        <xdr:cNvPr id="420" name="テキスト ボックス 419"/>
        <xdr:cNvSpPr txBox="1"/>
      </xdr:nvSpPr>
      <xdr:spPr>
        <a:xfrm>
          <a:off x="8515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84333</xdr:rowOff>
    </xdr:from>
    <xdr:to>
      <xdr:col>41</xdr:col>
      <xdr:colOff>50800</xdr:colOff>
      <xdr:row>78</xdr:row>
      <xdr:rowOff>123996</xdr:rowOff>
    </xdr:to>
    <xdr:cxnSp macro="">
      <xdr:nvCxnSpPr>
        <xdr:cNvPr id="421" name="直線コネクタ 420"/>
        <xdr:cNvCxnSpPr/>
      </xdr:nvCxnSpPr>
      <xdr:spPr>
        <a:xfrm flipV="1">
          <a:off x="6972300" y="13457433"/>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2" name="フローチャート: 判断 421"/>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3" name="テキスト ボックス 422"/>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4" name="フローチャート: 判断 423"/>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5" name="テキスト ボックス 424"/>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73561</xdr:rowOff>
    </xdr:from>
    <xdr:to>
      <xdr:col>55</xdr:col>
      <xdr:colOff>50800</xdr:colOff>
      <xdr:row>79</xdr:row>
      <xdr:rowOff>3711</xdr:rowOff>
    </xdr:to>
    <xdr:sp macro="" textlink="">
      <xdr:nvSpPr>
        <xdr:cNvPr id="431" name="楕円 430"/>
        <xdr:cNvSpPr/>
      </xdr:nvSpPr>
      <xdr:spPr>
        <a:xfrm>
          <a:off x="10426700" y="134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159938</xdr:rowOff>
    </xdr:from>
    <xdr:ext cx="378565" cy="259045"/>
    <xdr:sp macro="" textlink="">
      <xdr:nvSpPr>
        <xdr:cNvPr id="432" name="普通建設事業費 （ うち新規整備　）該当値テキスト"/>
        <xdr:cNvSpPr txBox="1"/>
      </xdr:nvSpPr>
      <xdr:spPr>
        <a:xfrm>
          <a:off x="10528300" y="13361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71504</xdr:rowOff>
    </xdr:from>
    <xdr:to>
      <xdr:col>50</xdr:col>
      <xdr:colOff>165100</xdr:colOff>
      <xdr:row>79</xdr:row>
      <xdr:rowOff>1654</xdr:rowOff>
    </xdr:to>
    <xdr:sp macro="" textlink="">
      <xdr:nvSpPr>
        <xdr:cNvPr id="433" name="楕円 432"/>
        <xdr:cNvSpPr/>
      </xdr:nvSpPr>
      <xdr:spPr>
        <a:xfrm>
          <a:off x="9588500" y="134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164231</xdr:rowOff>
    </xdr:from>
    <xdr:ext cx="378565" cy="259045"/>
    <xdr:sp macro="" textlink="">
      <xdr:nvSpPr>
        <xdr:cNvPr id="434" name="テキスト ボックス 433"/>
        <xdr:cNvSpPr txBox="1"/>
      </xdr:nvSpPr>
      <xdr:spPr>
        <a:xfrm>
          <a:off x="9450017" y="1353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34356</xdr:rowOff>
    </xdr:from>
    <xdr:to>
      <xdr:col>46</xdr:col>
      <xdr:colOff>38100</xdr:colOff>
      <xdr:row>77</xdr:row>
      <xdr:rowOff>135956</xdr:rowOff>
    </xdr:to>
    <xdr:sp macro="" textlink="">
      <xdr:nvSpPr>
        <xdr:cNvPr id="435" name="楕円 434"/>
        <xdr:cNvSpPr/>
      </xdr:nvSpPr>
      <xdr:spPr>
        <a:xfrm>
          <a:off x="86995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152483</xdr:rowOff>
    </xdr:from>
    <xdr:ext cx="469744" cy="259045"/>
    <xdr:sp macro="" textlink="">
      <xdr:nvSpPr>
        <xdr:cNvPr id="436" name="テキスト ボックス 435"/>
        <xdr:cNvSpPr txBox="1"/>
      </xdr:nvSpPr>
      <xdr:spPr>
        <a:xfrm>
          <a:off x="8515428" y="130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33533</xdr:rowOff>
    </xdr:from>
    <xdr:to>
      <xdr:col>41</xdr:col>
      <xdr:colOff>101600</xdr:colOff>
      <xdr:row>78</xdr:row>
      <xdr:rowOff>135133</xdr:rowOff>
    </xdr:to>
    <xdr:sp macro="" textlink="">
      <xdr:nvSpPr>
        <xdr:cNvPr id="437" name="楕円 436"/>
        <xdr:cNvSpPr/>
      </xdr:nvSpPr>
      <xdr:spPr>
        <a:xfrm>
          <a:off x="7810500" y="134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126260</xdr:rowOff>
    </xdr:from>
    <xdr:ext cx="469744" cy="259045"/>
    <xdr:sp macro="" textlink="">
      <xdr:nvSpPr>
        <xdr:cNvPr id="438" name="テキスト ボックス 437"/>
        <xdr:cNvSpPr txBox="1"/>
      </xdr:nvSpPr>
      <xdr:spPr>
        <a:xfrm>
          <a:off x="7626428" y="1349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73196</xdr:rowOff>
    </xdr:from>
    <xdr:to>
      <xdr:col>36</xdr:col>
      <xdr:colOff>165100</xdr:colOff>
      <xdr:row>79</xdr:row>
      <xdr:rowOff>3346</xdr:rowOff>
    </xdr:to>
    <xdr:sp macro="" textlink="">
      <xdr:nvSpPr>
        <xdr:cNvPr id="439" name="楕円 438"/>
        <xdr:cNvSpPr/>
      </xdr:nvSpPr>
      <xdr:spPr>
        <a:xfrm>
          <a:off x="6921500" y="134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165923</xdr:rowOff>
    </xdr:from>
    <xdr:ext cx="378565" cy="259045"/>
    <xdr:sp macro="" textlink="">
      <xdr:nvSpPr>
        <xdr:cNvPr id="440" name="テキスト ボックス 439"/>
        <xdr:cNvSpPr txBox="1"/>
      </xdr:nvSpPr>
      <xdr:spPr>
        <a:xfrm>
          <a:off x="6783017" y="1353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0" name="テキスト ボックス 45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8" name="直線コネクタ 467"/>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9"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0" name="直線コネクタ 469"/>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1"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2" name="直線コネクタ 471"/>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145687</xdr:rowOff>
    </xdr:from>
    <xdr:to>
      <xdr:col>55</xdr:col>
      <xdr:colOff>0</xdr:colOff>
      <xdr:row>98</xdr:row>
      <xdr:rowOff>26386</xdr:rowOff>
    </xdr:to>
    <xdr:cxnSp macro="">
      <xdr:nvCxnSpPr>
        <xdr:cNvPr id="473" name="直線コネクタ 472"/>
        <xdr:cNvCxnSpPr/>
      </xdr:nvCxnSpPr>
      <xdr:spPr>
        <a:xfrm>
          <a:off x="9639300" y="16776337"/>
          <a:ext cx="838200" cy="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4"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5" name="フローチャート: 判断 474"/>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145687</xdr:rowOff>
    </xdr:from>
    <xdr:to>
      <xdr:col>50</xdr:col>
      <xdr:colOff>114300</xdr:colOff>
      <xdr:row>98</xdr:row>
      <xdr:rowOff>82322</xdr:rowOff>
    </xdr:to>
    <xdr:cxnSp macro="">
      <xdr:nvCxnSpPr>
        <xdr:cNvPr id="476" name="直線コネクタ 475"/>
        <xdr:cNvCxnSpPr/>
      </xdr:nvCxnSpPr>
      <xdr:spPr>
        <a:xfrm flipV="1">
          <a:off x="8750300" y="16776337"/>
          <a:ext cx="889000" cy="10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7" name="フローチャート: 判断 476"/>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8" name="テキスト ボックス 477"/>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33244</xdr:rowOff>
    </xdr:from>
    <xdr:to>
      <xdr:col>45</xdr:col>
      <xdr:colOff>177800</xdr:colOff>
      <xdr:row>98</xdr:row>
      <xdr:rowOff>82322</xdr:rowOff>
    </xdr:to>
    <xdr:cxnSp macro="">
      <xdr:nvCxnSpPr>
        <xdr:cNvPr id="479" name="直線コネクタ 478"/>
        <xdr:cNvCxnSpPr/>
      </xdr:nvCxnSpPr>
      <xdr:spPr>
        <a:xfrm>
          <a:off x="7861300" y="16835344"/>
          <a:ext cx="889000" cy="4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0" name="フローチャート: 判断 479"/>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1" name="テキスト ボックス 480"/>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167075</xdr:rowOff>
    </xdr:from>
    <xdr:to>
      <xdr:col>41</xdr:col>
      <xdr:colOff>50800</xdr:colOff>
      <xdr:row>98</xdr:row>
      <xdr:rowOff>33244</xdr:rowOff>
    </xdr:to>
    <xdr:cxnSp macro="">
      <xdr:nvCxnSpPr>
        <xdr:cNvPr id="482" name="直線コネクタ 481"/>
        <xdr:cNvCxnSpPr/>
      </xdr:nvCxnSpPr>
      <xdr:spPr>
        <a:xfrm>
          <a:off x="6972300" y="16797725"/>
          <a:ext cx="8890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3" name="フローチャート: 判断 482"/>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4" name="テキスト ボックス 483"/>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5" name="フローチャート: 判断 484"/>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6" name="テキスト ボックス 485"/>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147036</xdr:rowOff>
    </xdr:from>
    <xdr:to>
      <xdr:col>55</xdr:col>
      <xdr:colOff>50800</xdr:colOff>
      <xdr:row>98</xdr:row>
      <xdr:rowOff>77186</xdr:rowOff>
    </xdr:to>
    <xdr:sp macro="" textlink="">
      <xdr:nvSpPr>
        <xdr:cNvPr id="492" name="楕円 491"/>
        <xdr:cNvSpPr/>
      </xdr:nvSpPr>
      <xdr:spPr>
        <a:xfrm>
          <a:off x="10426700" y="16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61963</xdr:rowOff>
    </xdr:from>
    <xdr:ext cx="534377" cy="259045"/>
    <xdr:sp macro="" textlink="">
      <xdr:nvSpPr>
        <xdr:cNvPr id="493" name="普通建設事業費 （ うち更新整備　）該当値テキスト"/>
        <xdr:cNvSpPr txBox="1"/>
      </xdr:nvSpPr>
      <xdr:spPr>
        <a:xfrm>
          <a:off x="10528300" y="1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94887</xdr:rowOff>
    </xdr:from>
    <xdr:to>
      <xdr:col>50</xdr:col>
      <xdr:colOff>165100</xdr:colOff>
      <xdr:row>98</xdr:row>
      <xdr:rowOff>25037</xdr:rowOff>
    </xdr:to>
    <xdr:sp macro="" textlink="">
      <xdr:nvSpPr>
        <xdr:cNvPr id="494" name="楕円 493"/>
        <xdr:cNvSpPr/>
      </xdr:nvSpPr>
      <xdr:spPr>
        <a:xfrm>
          <a:off x="9588500" y="16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16164</xdr:rowOff>
    </xdr:from>
    <xdr:ext cx="534377" cy="259045"/>
    <xdr:sp macro="" textlink="">
      <xdr:nvSpPr>
        <xdr:cNvPr id="495" name="テキスト ボックス 494"/>
        <xdr:cNvSpPr txBox="1"/>
      </xdr:nvSpPr>
      <xdr:spPr>
        <a:xfrm>
          <a:off x="9372111"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31522</xdr:rowOff>
    </xdr:from>
    <xdr:to>
      <xdr:col>46</xdr:col>
      <xdr:colOff>38100</xdr:colOff>
      <xdr:row>98</xdr:row>
      <xdr:rowOff>133122</xdr:rowOff>
    </xdr:to>
    <xdr:sp macro="" textlink="">
      <xdr:nvSpPr>
        <xdr:cNvPr id="496" name="楕円 495"/>
        <xdr:cNvSpPr/>
      </xdr:nvSpPr>
      <xdr:spPr>
        <a:xfrm>
          <a:off x="8699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124249</xdr:rowOff>
    </xdr:from>
    <xdr:ext cx="534377" cy="259045"/>
    <xdr:sp macro="" textlink="">
      <xdr:nvSpPr>
        <xdr:cNvPr id="497" name="テキスト ボックス 496"/>
        <xdr:cNvSpPr txBox="1"/>
      </xdr:nvSpPr>
      <xdr:spPr>
        <a:xfrm>
          <a:off x="8483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153894</xdr:rowOff>
    </xdr:from>
    <xdr:to>
      <xdr:col>41</xdr:col>
      <xdr:colOff>101600</xdr:colOff>
      <xdr:row>98</xdr:row>
      <xdr:rowOff>84044</xdr:rowOff>
    </xdr:to>
    <xdr:sp macro="" textlink="">
      <xdr:nvSpPr>
        <xdr:cNvPr id="498" name="楕円 497"/>
        <xdr:cNvSpPr/>
      </xdr:nvSpPr>
      <xdr:spPr>
        <a:xfrm>
          <a:off x="7810500" y="167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75171</xdr:rowOff>
    </xdr:from>
    <xdr:ext cx="534377" cy="259045"/>
    <xdr:sp macro="" textlink="">
      <xdr:nvSpPr>
        <xdr:cNvPr id="499" name="テキスト ボックス 498"/>
        <xdr:cNvSpPr txBox="1"/>
      </xdr:nvSpPr>
      <xdr:spPr>
        <a:xfrm>
          <a:off x="7594111" y="168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116275</xdr:rowOff>
    </xdr:from>
    <xdr:to>
      <xdr:col>36</xdr:col>
      <xdr:colOff>165100</xdr:colOff>
      <xdr:row>98</xdr:row>
      <xdr:rowOff>46425</xdr:rowOff>
    </xdr:to>
    <xdr:sp macro="" textlink="">
      <xdr:nvSpPr>
        <xdr:cNvPr id="500" name="楕円 499"/>
        <xdr:cNvSpPr/>
      </xdr:nvSpPr>
      <xdr:spPr>
        <a:xfrm>
          <a:off x="6921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62952</xdr:rowOff>
    </xdr:from>
    <xdr:ext cx="534377" cy="259045"/>
    <xdr:sp macro="" textlink="">
      <xdr:nvSpPr>
        <xdr:cNvPr id="501" name="テキスト ボックス 500"/>
        <xdr:cNvSpPr txBox="1"/>
      </xdr:nvSpPr>
      <xdr:spPr>
        <a:xfrm>
          <a:off x="6705111" y="165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5" name="テキスト ボックス 51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7" name="テキスト ボックス 51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9" name="テキスト ボックス 51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1" name="テキスト ボックス 52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7" name="直線コネクタ 526"/>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0"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1" name="直線コネクタ 530"/>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3"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4" name="フローチャート: 判断 533"/>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6" name="フローチャート: 判断 535"/>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7" name="テキスト ボックス 536"/>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9" name="フローチャート: 判断 538"/>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2" name="フローチャート: 判断 541"/>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3" name="テキスト ボックス 542"/>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4" name="フローチャート: 判断 543"/>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5" name="テキスト ボックス 544"/>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4" name="テキスト ボックス 55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6" name="テキスト ボックス 555"/>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3" name="直線コネクタ 632"/>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4"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5" name="直線コネクタ 634"/>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6"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7" name="直線コネクタ 636"/>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19989</xdr:rowOff>
    </xdr:from>
    <xdr:to>
      <xdr:col>85</xdr:col>
      <xdr:colOff>127000</xdr:colOff>
      <xdr:row>76</xdr:row>
      <xdr:rowOff>102819</xdr:rowOff>
    </xdr:to>
    <xdr:cxnSp macro="">
      <xdr:nvCxnSpPr>
        <xdr:cNvPr id="638" name="直線コネクタ 637"/>
        <xdr:cNvCxnSpPr/>
      </xdr:nvCxnSpPr>
      <xdr:spPr>
        <a:xfrm flipV="1">
          <a:off x="15481300" y="13050189"/>
          <a:ext cx="838200" cy="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9"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0" name="フローチャート: 判断 639"/>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170027</xdr:rowOff>
    </xdr:from>
    <xdr:to>
      <xdr:col>81</xdr:col>
      <xdr:colOff>50800</xdr:colOff>
      <xdr:row>76</xdr:row>
      <xdr:rowOff>102819</xdr:rowOff>
    </xdr:to>
    <xdr:cxnSp macro="">
      <xdr:nvCxnSpPr>
        <xdr:cNvPr id="641" name="直線コネクタ 640"/>
        <xdr:cNvCxnSpPr/>
      </xdr:nvCxnSpPr>
      <xdr:spPr>
        <a:xfrm>
          <a:off x="14592300" y="13028777"/>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2" name="フローチャート: 判断 641"/>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3" name="テキスト ボックス 642"/>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170027</xdr:rowOff>
    </xdr:from>
    <xdr:to>
      <xdr:col>76</xdr:col>
      <xdr:colOff>114300</xdr:colOff>
      <xdr:row>76</xdr:row>
      <xdr:rowOff>43993</xdr:rowOff>
    </xdr:to>
    <xdr:cxnSp macro="">
      <xdr:nvCxnSpPr>
        <xdr:cNvPr id="644" name="直線コネクタ 643"/>
        <xdr:cNvCxnSpPr/>
      </xdr:nvCxnSpPr>
      <xdr:spPr>
        <a:xfrm flipV="1">
          <a:off x="13703300" y="13028777"/>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5" name="フローチャート: 判断 644"/>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6" name="テキスト ボックス 645"/>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104572</xdr:rowOff>
    </xdr:from>
    <xdr:to>
      <xdr:col>71</xdr:col>
      <xdr:colOff>177800</xdr:colOff>
      <xdr:row>76</xdr:row>
      <xdr:rowOff>43993</xdr:rowOff>
    </xdr:to>
    <xdr:cxnSp macro="">
      <xdr:nvCxnSpPr>
        <xdr:cNvPr id="647" name="直線コネクタ 646"/>
        <xdr:cNvCxnSpPr/>
      </xdr:nvCxnSpPr>
      <xdr:spPr>
        <a:xfrm>
          <a:off x="12814300" y="12620422"/>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8" name="フローチャート: 判断 647"/>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49" name="テキスト ボックス 648"/>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0" name="フローチャート: 判断 649"/>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1" name="テキスト ボックス 650"/>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140639</xdr:rowOff>
    </xdr:from>
    <xdr:to>
      <xdr:col>85</xdr:col>
      <xdr:colOff>177800</xdr:colOff>
      <xdr:row>76</xdr:row>
      <xdr:rowOff>70789</xdr:rowOff>
    </xdr:to>
    <xdr:sp macro="" textlink="">
      <xdr:nvSpPr>
        <xdr:cNvPr id="657" name="楕円 656"/>
        <xdr:cNvSpPr/>
      </xdr:nvSpPr>
      <xdr:spPr>
        <a:xfrm>
          <a:off x="162687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119066</xdr:rowOff>
    </xdr:from>
    <xdr:ext cx="469744" cy="259045"/>
    <xdr:sp macro="" textlink="">
      <xdr:nvSpPr>
        <xdr:cNvPr id="658" name="公債費該当値テキスト"/>
        <xdr:cNvSpPr txBox="1"/>
      </xdr:nvSpPr>
      <xdr:spPr>
        <a:xfrm>
          <a:off x="16370300" y="129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52019</xdr:rowOff>
    </xdr:from>
    <xdr:to>
      <xdr:col>81</xdr:col>
      <xdr:colOff>101600</xdr:colOff>
      <xdr:row>76</xdr:row>
      <xdr:rowOff>153619</xdr:rowOff>
    </xdr:to>
    <xdr:sp macro="" textlink="">
      <xdr:nvSpPr>
        <xdr:cNvPr id="659" name="楕円 658"/>
        <xdr:cNvSpPr/>
      </xdr:nvSpPr>
      <xdr:spPr>
        <a:xfrm>
          <a:off x="15430500" y="130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144746</xdr:rowOff>
    </xdr:from>
    <xdr:ext cx="469744" cy="259045"/>
    <xdr:sp macro="" textlink="">
      <xdr:nvSpPr>
        <xdr:cNvPr id="660" name="テキスト ボックス 659"/>
        <xdr:cNvSpPr txBox="1"/>
      </xdr:nvSpPr>
      <xdr:spPr>
        <a:xfrm>
          <a:off x="15246428" y="131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119228</xdr:rowOff>
    </xdr:from>
    <xdr:to>
      <xdr:col>76</xdr:col>
      <xdr:colOff>165100</xdr:colOff>
      <xdr:row>76</xdr:row>
      <xdr:rowOff>49377</xdr:rowOff>
    </xdr:to>
    <xdr:sp macro="" textlink="">
      <xdr:nvSpPr>
        <xdr:cNvPr id="661" name="楕円 660"/>
        <xdr:cNvSpPr/>
      </xdr:nvSpPr>
      <xdr:spPr>
        <a:xfrm>
          <a:off x="14541500" y="129779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40504</xdr:rowOff>
    </xdr:from>
    <xdr:ext cx="469744" cy="259045"/>
    <xdr:sp macro="" textlink="">
      <xdr:nvSpPr>
        <xdr:cNvPr id="662" name="テキスト ボックス 661"/>
        <xdr:cNvSpPr txBox="1"/>
      </xdr:nvSpPr>
      <xdr:spPr>
        <a:xfrm>
          <a:off x="14357428" y="130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164643</xdr:rowOff>
    </xdr:from>
    <xdr:to>
      <xdr:col>72</xdr:col>
      <xdr:colOff>38100</xdr:colOff>
      <xdr:row>76</xdr:row>
      <xdr:rowOff>94793</xdr:rowOff>
    </xdr:to>
    <xdr:sp macro="" textlink="">
      <xdr:nvSpPr>
        <xdr:cNvPr id="663" name="楕円 662"/>
        <xdr:cNvSpPr/>
      </xdr:nvSpPr>
      <xdr:spPr>
        <a:xfrm>
          <a:off x="13652500" y="130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85920</xdr:rowOff>
    </xdr:from>
    <xdr:ext cx="469744" cy="259045"/>
    <xdr:sp macro="" textlink="">
      <xdr:nvSpPr>
        <xdr:cNvPr id="664" name="テキスト ボックス 663"/>
        <xdr:cNvSpPr txBox="1"/>
      </xdr:nvSpPr>
      <xdr:spPr>
        <a:xfrm>
          <a:off x="13468428" y="1311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53772</xdr:rowOff>
    </xdr:from>
    <xdr:to>
      <xdr:col>67</xdr:col>
      <xdr:colOff>101600</xdr:colOff>
      <xdr:row>73</xdr:row>
      <xdr:rowOff>155372</xdr:rowOff>
    </xdr:to>
    <xdr:sp macro="" textlink="">
      <xdr:nvSpPr>
        <xdr:cNvPr id="665" name="楕円 664"/>
        <xdr:cNvSpPr/>
      </xdr:nvSpPr>
      <xdr:spPr>
        <a:xfrm>
          <a:off x="12763500" y="125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449</xdr:rowOff>
    </xdr:from>
    <xdr:ext cx="534377" cy="259045"/>
    <xdr:sp macro="" textlink="">
      <xdr:nvSpPr>
        <xdr:cNvPr id="666" name="テキスト ボックス 665"/>
        <xdr:cNvSpPr txBox="1"/>
      </xdr:nvSpPr>
      <xdr:spPr>
        <a:xfrm>
          <a:off x="12547111" y="123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0" name="直線コネクタ 689"/>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1"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2" name="直線コネクタ 691"/>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3"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4" name="直線コネクタ 693"/>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154160</xdr:rowOff>
    </xdr:from>
    <xdr:to>
      <xdr:col>85</xdr:col>
      <xdr:colOff>127000</xdr:colOff>
      <xdr:row>97</xdr:row>
      <xdr:rowOff>21800</xdr:rowOff>
    </xdr:to>
    <xdr:cxnSp macro="">
      <xdr:nvCxnSpPr>
        <xdr:cNvPr id="695" name="直線コネクタ 694"/>
        <xdr:cNvCxnSpPr/>
      </xdr:nvCxnSpPr>
      <xdr:spPr>
        <a:xfrm flipV="1">
          <a:off x="15481300" y="16441910"/>
          <a:ext cx="8382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6"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7" name="フローチャート: 判断 696"/>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21800</xdr:rowOff>
    </xdr:from>
    <xdr:to>
      <xdr:col>81</xdr:col>
      <xdr:colOff>50800</xdr:colOff>
      <xdr:row>97</xdr:row>
      <xdr:rowOff>76606</xdr:rowOff>
    </xdr:to>
    <xdr:cxnSp macro="">
      <xdr:nvCxnSpPr>
        <xdr:cNvPr id="698" name="直線コネクタ 697"/>
        <xdr:cNvCxnSpPr/>
      </xdr:nvCxnSpPr>
      <xdr:spPr>
        <a:xfrm flipV="1">
          <a:off x="14592300" y="16652450"/>
          <a:ext cx="889000" cy="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9" name="フローチャート: 判断 698"/>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700" name="テキスト ボックス 699"/>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76606</xdr:rowOff>
    </xdr:from>
    <xdr:to>
      <xdr:col>76</xdr:col>
      <xdr:colOff>114300</xdr:colOff>
      <xdr:row>98</xdr:row>
      <xdr:rowOff>25285</xdr:rowOff>
    </xdr:to>
    <xdr:cxnSp macro="">
      <xdr:nvCxnSpPr>
        <xdr:cNvPr id="701" name="直線コネクタ 700"/>
        <xdr:cNvCxnSpPr/>
      </xdr:nvCxnSpPr>
      <xdr:spPr>
        <a:xfrm flipV="1">
          <a:off x="13703300" y="16707256"/>
          <a:ext cx="8890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2" name="フローチャート: 判断 701"/>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3" name="テキスト ボックス 702"/>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152540</xdr:rowOff>
    </xdr:from>
    <xdr:to>
      <xdr:col>71</xdr:col>
      <xdr:colOff>177800</xdr:colOff>
      <xdr:row>98</xdr:row>
      <xdr:rowOff>25285</xdr:rowOff>
    </xdr:to>
    <xdr:cxnSp macro="">
      <xdr:nvCxnSpPr>
        <xdr:cNvPr id="704" name="直線コネクタ 703"/>
        <xdr:cNvCxnSpPr/>
      </xdr:nvCxnSpPr>
      <xdr:spPr>
        <a:xfrm>
          <a:off x="12814300" y="16783190"/>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5" name="フローチャート: 判断 704"/>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6" name="テキスト ボックス 705"/>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7" name="フローチャート: 判断 706"/>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8" name="テキスト ボックス 707"/>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103360</xdr:rowOff>
    </xdr:from>
    <xdr:to>
      <xdr:col>85</xdr:col>
      <xdr:colOff>177800</xdr:colOff>
      <xdr:row>96</xdr:row>
      <xdr:rowOff>33510</xdr:rowOff>
    </xdr:to>
    <xdr:sp macro="" textlink="">
      <xdr:nvSpPr>
        <xdr:cNvPr id="714" name="楕円 713"/>
        <xdr:cNvSpPr/>
      </xdr:nvSpPr>
      <xdr:spPr>
        <a:xfrm>
          <a:off x="16268700" y="163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126237</xdr:rowOff>
    </xdr:from>
    <xdr:ext cx="534377" cy="259045"/>
    <xdr:sp macro="" textlink="">
      <xdr:nvSpPr>
        <xdr:cNvPr id="715" name="積立金該当値テキスト"/>
        <xdr:cNvSpPr txBox="1"/>
      </xdr:nvSpPr>
      <xdr:spPr>
        <a:xfrm>
          <a:off x="16370300" y="162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142450</xdr:rowOff>
    </xdr:from>
    <xdr:to>
      <xdr:col>81</xdr:col>
      <xdr:colOff>101600</xdr:colOff>
      <xdr:row>97</xdr:row>
      <xdr:rowOff>72600</xdr:rowOff>
    </xdr:to>
    <xdr:sp macro="" textlink="">
      <xdr:nvSpPr>
        <xdr:cNvPr id="716" name="楕円 715"/>
        <xdr:cNvSpPr/>
      </xdr:nvSpPr>
      <xdr:spPr>
        <a:xfrm>
          <a:off x="15430500" y="166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63727</xdr:rowOff>
    </xdr:from>
    <xdr:ext cx="534377" cy="259045"/>
    <xdr:sp macro="" textlink="">
      <xdr:nvSpPr>
        <xdr:cNvPr id="717" name="テキスト ボックス 716"/>
        <xdr:cNvSpPr txBox="1"/>
      </xdr:nvSpPr>
      <xdr:spPr>
        <a:xfrm>
          <a:off x="15214111" y="166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25806</xdr:rowOff>
    </xdr:from>
    <xdr:to>
      <xdr:col>76</xdr:col>
      <xdr:colOff>165100</xdr:colOff>
      <xdr:row>97</xdr:row>
      <xdr:rowOff>127406</xdr:rowOff>
    </xdr:to>
    <xdr:sp macro="" textlink="">
      <xdr:nvSpPr>
        <xdr:cNvPr id="718" name="楕円 717"/>
        <xdr:cNvSpPr/>
      </xdr:nvSpPr>
      <xdr:spPr>
        <a:xfrm>
          <a:off x="145415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118533</xdr:rowOff>
    </xdr:from>
    <xdr:ext cx="534377" cy="259045"/>
    <xdr:sp macro="" textlink="">
      <xdr:nvSpPr>
        <xdr:cNvPr id="719" name="テキスト ボックス 718"/>
        <xdr:cNvSpPr txBox="1"/>
      </xdr:nvSpPr>
      <xdr:spPr>
        <a:xfrm>
          <a:off x="14325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145935</xdr:rowOff>
    </xdr:from>
    <xdr:to>
      <xdr:col>72</xdr:col>
      <xdr:colOff>38100</xdr:colOff>
      <xdr:row>98</xdr:row>
      <xdr:rowOff>76085</xdr:rowOff>
    </xdr:to>
    <xdr:sp macro="" textlink="">
      <xdr:nvSpPr>
        <xdr:cNvPr id="720" name="楕円 719"/>
        <xdr:cNvSpPr/>
      </xdr:nvSpPr>
      <xdr:spPr>
        <a:xfrm>
          <a:off x="13652500" y="16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67212</xdr:rowOff>
    </xdr:from>
    <xdr:ext cx="534377" cy="259045"/>
    <xdr:sp macro="" textlink="">
      <xdr:nvSpPr>
        <xdr:cNvPr id="721" name="テキスト ボックス 720"/>
        <xdr:cNvSpPr txBox="1"/>
      </xdr:nvSpPr>
      <xdr:spPr>
        <a:xfrm>
          <a:off x="13436111" y="168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101740</xdr:rowOff>
    </xdr:from>
    <xdr:to>
      <xdr:col>67</xdr:col>
      <xdr:colOff>101600</xdr:colOff>
      <xdr:row>98</xdr:row>
      <xdr:rowOff>31890</xdr:rowOff>
    </xdr:to>
    <xdr:sp macro="" textlink="">
      <xdr:nvSpPr>
        <xdr:cNvPr id="722" name="楕円 721"/>
        <xdr:cNvSpPr/>
      </xdr:nvSpPr>
      <xdr:spPr>
        <a:xfrm>
          <a:off x="127635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23017</xdr:rowOff>
    </xdr:from>
    <xdr:ext cx="534377" cy="259045"/>
    <xdr:sp macro="" textlink="">
      <xdr:nvSpPr>
        <xdr:cNvPr id="723" name="テキスト ボックス 722"/>
        <xdr:cNvSpPr txBox="1"/>
      </xdr:nvSpPr>
      <xdr:spPr>
        <a:xfrm>
          <a:off x="12547111" y="168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5" name="直線コネクタ 744"/>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6"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8"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9" name="直線コネクタ 748"/>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1"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2" name="フローチャート: 判断 751"/>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4" name="フローチャート: 判断 753"/>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5" name="テキスト ボックス 754"/>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7" name="フローチャート: 判断 756"/>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0" name="フローチャート: 判断 759"/>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1" name="テキスト ボックス 760"/>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2" name="フローチャート: 判断 761"/>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3" name="テキスト ボックス 762"/>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0"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4" name="テキスト ボックス 773"/>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2" name="テキスト ボックス 79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0" name="直線コネクタ 799"/>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1"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2" name="直線コネクタ 801"/>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3"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4" name="直線コネクタ 803"/>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20737</xdr:rowOff>
    </xdr:from>
    <xdr:to>
      <xdr:col>116</xdr:col>
      <xdr:colOff>63500</xdr:colOff>
      <xdr:row>57</xdr:row>
      <xdr:rowOff>32349</xdr:rowOff>
    </xdr:to>
    <xdr:cxnSp macro="">
      <xdr:nvCxnSpPr>
        <xdr:cNvPr id="805" name="直線コネクタ 804"/>
        <xdr:cNvCxnSpPr/>
      </xdr:nvCxnSpPr>
      <xdr:spPr>
        <a:xfrm>
          <a:off x="21323300" y="9793387"/>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6"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7" name="フローチャート: 判断 806"/>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20737</xdr:rowOff>
    </xdr:from>
    <xdr:to>
      <xdr:col>111</xdr:col>
      <xdr:colOff>177800</xdr:colOff>
      <xdr:row>58</xdr:row>
      <xdr:rowOff>124430</xdr:rowOff>
    </xdr:to>
    <xdr:cxnSp macro="">
      <xdr:nvCxnSpPr>
        <xdr:cNvPr id="808" name="直線コネクタ 807"/>
        <xdr:cNvCxnSpPr/>
      </xdr:nvCxnSpPr>
      <xdr:spPr>
        <a:xfrm flipV="1">
          <a:off x="20434300" y="9793387"/>
          <a:ext cx="889000" cy="2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9" name="フローチャート: 判断 808"/>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10" name="テキスト ボックス 809"/>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105959</xdr:rowOff>
    </xdr:from>
    <xdr:to>
      <xdr:col>107</xdr:col>
      <xdr:colOff>50800</xdr:colOff>
      <xdr:row>58</xdr:row>
      <xdr:rowOff>124430</xdr:rowOff>
    </xdr:to>
    <xdr:cxnSp macro="">
      <xdr:nvCxnSpPr>
        <xdr:cNvPr id="811" name="直線コネクタ 810"/>
        <xdr:cNvCxnSpPr/>
      </xdr:nvCxnSpPr>
      <xdr:spPr>
        <a:xfrm>
          <a:off x="19545300" y="10050059"/>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2" name="フローチャート: 判断 811"/>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3" name="テキスト ボックス 812"/>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105959</xdr:rowOff>
    </xdr:from>
    <xdr:to>
      <xdr:col>102</xdr:col>
      <xdr:colOff>114300</xdr:colOff>
      <xdr:row>58</xdr:row>
      <xdr:rowOff>136499</xdr:rowOff>
    </xdr:to>
    <xdr:cxnSp macro="">
      <xdr:nvCxnSpPr>
        <xdr:cNvPr id="814" name="直線コネクタ 813"/>
        <xdr:cNvCxnSpPr/>
      </xdr:nvCxnSpPr>
      <xdr:spPr>
        <a:xfrm flipV="1">
          <a:off x="18656300" y="10050059"/>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5" name="フローチャート: 判断 814"/>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6" name="テキスト ボックス 815"/>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7" name="フローチャート: 判断 816"/>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8" name="テキスト ボックス 817"/>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152999</xdr:rowOff>
    </xdr:from>
    <xdr:to>
      <xdr:col>116</xdr:col>
      <xdr:colOff>114300</xdr:colOff>
      <xdr:row>57</xdr:row>
      <xdr:rowOff>83149</xdr:rowOff>
    </xdr:to>
    <xdr:sp macro="" textlink="">
      <xdr:nvSpPr>
        <xdr:cNvPr id="824" name="楕円 823"/>
        <xdr:cNvSpPr/>
      </xdr:nvSpPr>
      <xdr:spPr>
        <a:xfrm>
          <a:off x="22110700" y="97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4426</xdr:rowOff>
    </xdr:from>
    <xdr:ext cx="469744" cy="259045"/>
    <xdr:sp macro="" textlink="">
      <xdr:nvSpPr>
        <xdr:cNvPr id="825" name="貸付金該当値テキスト"/>
        <xdr:cNvSpPr txBox="1"/>
      </xdr:nvSpPr>
      <xdr:spPr>
        <a:xfrm>
          <a:off x="22212300" y="96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141387</xdr:rowOff>
    </xdr:from>
    <xdr:to>
      <xdr:col>112</xdr:col>
      <xdr:colOff>38100</xdr:colOff>
      <xdr:row>57</xdr:row>
      <xdr:rowOff>71537</xdr:rowOff>
    </xdr:to>
    <xdr:sp macro="" textlink="">
      <xdr:nvSpPr>
        <xdr:cNvPr id="826" name="楕円 825"/>
        <xdr:cNvSpPr/>
      </xdr:nvSpPr>
      <xdr:spPr>
        <a:xfrm>
          <a:off x="21272500" y="97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88064</xdr:rowOff>
    </xdr:from>
    <xdr:ext cx="469744" cy="259045"/>
    <xdr:sp macro="" textlink="">
      <xdr:nvSpPr>
        <xdr:cNvPr id="827" name="テキスト ボックス 826"/>
        <xdr:cNvSpPr txBox="1"/>
      </xdr:nvSpPr>
      <xdr:spPr>
        <a:xfrm>
          <a:off x="21088428" y="95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73630</xdr:rowOff>
    </xdr:from>
    <xdr:to>
      <xdr:col>107</xdr:col>
      <xdr:colOff>101600</xdr:colOff>
      <xdr:row>59</xdr:row>
      <xdr:rowOff>3780</xdr:rowOff>
    </xdr:to>
    <xdr:sp macro="" textlink="">
      <xdr:nvSpPr>
        <xdr:cNvPr id="828" name="楕円 827"/>
        <xdr:cNvSpPr/>
      </xdr:nvSpPr>
      <xdr:spPr>
        <a:xfrm>
          <a:off x="20383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166357</xdr:rowOff>
    </xdr:from>
    <xdr:ext cx="378565" cy="259045"/>
    <xdr:sp macro="" textlink="">
      <xdr:nvSpPr>
        <xdr:cNvPr id="829" name="テキスト ボックス 828"/>
        <xdr:cNvSpPr txBox="1"/>
      </xdr:nvSpPr>
      <xdr:spPr>
        <a:xfrm>
          <a:off x="20245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55159</xdr:rowOff>
    </xdr:from>
    <xdr:to>
      <xdr:col>102</xdr:col>
      <xdr:colOff>165100</xdr:colOff>
      <xdr:row>58</xdr:row>
      <xdr:rowOff>156759</xdr:rowOff>
    </xdr:to>
    <xdr:sp macro="" textlink="">
      <xdr:nvSpPr>
        <xdr:cNvPr id="830" name="楕円 829"/>
        <xdr:cNvSpPr/>
      </xdr:nvSpPr>
      <xdr:spPr>
        <a:xfrm>
          <a:off x="19494500" y="9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147886</xdr:rowOff>
    </xdr:from>
    <xdr:ext cx="378565" cy="259045"/>
    <xdr:sp macro="" textlink="">
      <xdr:nvSpPr>
        <xdr:cNvPr id="831" name="テキスト ボックス 830"/>
        <xdr:cNvSpPr txBox="1"/>
      </xdr:nvSpPr>
      <xdr:spPr>
        <a:xfrm>
          <a:off x="19356017" y="1009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85699</xdr:rowOff>
    </xdr:from>
    <xdr:to>
      <xdr:col>98</xdr:col>
      <xdr:colOff>38100</xdr:colOff>
      <xdr:row>59</xdr:row>
      <xdr:rowOff>15849</xdr:rowOff>
    </xdr:to>
    <xdr:sp macro="" textlink="">
      <xdr:nvSpPr>
        <xdr:cNvPr id="832" name="楕円 831"/>
        <xdr:cNvSpPr/>
      </xdr:nvSpPr>
      <xdr:spPr>
        <a:xfrm>
          <a:off x="18605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6976</xdr:rowOff>
    </xdr:from>
    <xdr:ext cx="313932" cy="259045"/>
    <xdr:sp macro="" textlink="">
      <xdr:nvSpPr>
        <xdr:cNvPr id="833" name="テキスト ボックス 832"/>
        <xdr:cNvSpPr txBox="1"/>
      </xdr:nvSpPr>
      <xdr:spPr>
        <a:xfrm>
          <a:off x="18499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5" name="直線コネクタ 84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6" name="テキスト ボックス 84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7" name="直線コネクタ 84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8" name="テキスト ボックス 84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9" name="直線コネクタ 84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0" name="テキスト ボックス 84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3" name="直線コネクタ 85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4" name="テキスト ボックス 85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5" name="直線コネクタ 85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6" name="テキスト ボックス 85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7" name="直線コネクタ 85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8" name="テキスト ボックス 85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2" name="直線コネクタ 861"/>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3"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4" name="直線コネクタ 863"/>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5"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6" name="直線コネクタ 865"/>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110268</xdr:rowOff>
    </xdr:from>
    <xdr:to>
      <xdr:col>116</xdr:col>
      <xdr:colOff>63500</xdr:colOff>
      <xdr:row>75</xdr:row>
      <xdr:rowOff>146653</xdr:rowOff>
    </xdr:to>
    <xdr:cxnSp macro="">
      <xdr:nvCxnSpPr>
        <xdr:cNvPr id="867" name="直線コネクタ 866"/>
        <xdr:cNvCxnSpPr/>
      </xdr:nvCxnSpPr>
      <xdr:spPr>
        <a:xfrm flipV="1">
          <a:off x="21323300" y="12969018"/>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8"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9" name="フローチャート: 判断 868"/>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42259</xdr:rowOff>
    </xdr:from>
    <xdr:to>
      <xdr:col>111</xdr:col>
      <xdr:colOff>177800</xdr:colOff>
      <xdr:row>75</xdr:row>
      <xdr:rowOff>146653</xdr:rowOff>
    </xdr:to>
    <xdr:cxnSp macro="">
      <xdr:nvCxnSpPr>
        <xdr:cNvPr id="870" name="直線コネクタ 869"/>
        <xdr:cNvCxnSpPr/>
      </xdr:nvCxnSpPr>
      <xdr:spPr>
        <a:xfrm>
          <a:off x="20434300" y="12901009"/>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1" name="フローチャート: 判断 870"/>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2" name="テキスト ボックス 871"/>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137033</xdr:rowOff>
    </xdr:from>
    <xdr:to>
      <xdr:col>107</xdr:col>
      <xdr:colOff>50800</xdr:colOff>
      <xdr:row>75</xdr:row>
      <xdr:rowOff>42259</xdr:rowOff>
    </xdr:to>
    <xdr:cxnSp macro="">
      <xdr:nvCxnSpPr>
        <xdr:cNvPr id="873" name="直線コネクタ 872"/>
        <xdr:cNvCxnSpPr/>
      </xdr:nvCxnSpPr>
      <xdr:spPr>
        <a:xfrm>
          <a:off x="19545300" y="12652883"/>
          <a:ext cx="889000" cy="2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4" name="フローチャート: 判断 873"/>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5" name="テキスト ボックス 874"/>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137033</xdr:rowOff>
    </xdr:from>
    <xdr:to>
      <xdr:col>102</xdr:col>
      <xdr:colOff>114300</xdr:colOff>
      <xdr:row>75</xdr:row>
      <xdr:rowOff>157702</xdr:rowOff>
    </xdr:to>
    <xdr:cxnSp macro="">
      <xdr:nvCxnSpPr>
        <xdr:cNvPr id="876" name="直線コネクタ 875"/>
        <xdr:cNvCxnSpPr/>
      </xdr:nvCxnSpPr>
      <xdr:spPr>
        <a:xfrm flipV="1">
          <a:off x="18656300" y="12652883"/>
          <a:ext cx="889000" cy="36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7" name="フローチャート: 判断 876"/>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8" name="テキスト ボックス 877"/>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9" name="フローチャート: 判断 878"/>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80" name="テキスト ボックス 879"/>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59468</xdr:rowOff>
    </xdr:from>
    <xdr:to>
      <xdr:col>116</xdr:col>
      <xdr:colOff>114300</xdr:colOff>
      <xdr:row>75</xdr:row>
      <xdr:rowOff>161068</xdr:rowOff>
    </xdr:to>
    <xdr:sp macro="" textlink="">
      <xdr:nvSpPr>
        <xdr:cNvPr id="886" name="楕円 885"/>
        <xdr:cNvSpPr/>
      </xdr:nvSpPr>
      <xdr:spPr>
        <a:xfrm>
          <a:off x="221107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82345</xdr:rowOff>
    </xdr:from>
    <xdr:ext cx="534377" cy="259045"/>
    <xdr:sp macro="" textlink="">
      <xdr:nvSpPr>
        <xdr:cNvPr id="887" name="繰出金該当値テキスト"/>
        <xdr:cNvSpPr txBox="1"/>
      </xdr:nvSpPr>
      <xdr:spPr>
        <a:xfrm>
          <a:off x="22212300" y="127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95853</xdr:rowOff>
    </xdr:from>
    <xdr:to>
      <xdr:col>112</xdr:col>
      <xdr:colOff>38100</xdr:colOff>
      <xdr:row>76</xdr:row>
      <xdr:rowOff>26003</xdr:rowOff>
    </xdr:to>
    <xdr:sp macro="" textlink="">
      <xdr:nvSpPr>
        <xdr:cNvPr id="888" name="楕円 887"/>
        <xdr:cNvSpPr/>
      </xdr:nvSpPr>
      <xdr:spPr>
        <a:xfrm>
          <a:off x="21272500" y="129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42530</xdr:rowOff>
    </xdr:from>
    <xdr:ext cx="534377" cy="259045"/>
    <xdr:sp macro="" textlink="">
      <xdr:nvSpPr>
        <xdr:cNvPr id="889" name="テキスト ボックス 888"/>
        <xdr:cNvSpPr txBox="1"/>
      </xdr:nvSpPr>
      <xdr:spPr>
        <a:xfrm>
          <a:off x="21056111" y="127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162909</xdr:rowOff>
    </xdr:from>
    <xdr:to>
      <xdr:col>107</xdr:col>
      <xdr:colOff>101600</xdr:colOff>
      <xdr:row>75</xdr:row>
      <xdr:rowOff>93059</xdr:rowOff>
    </xdr:to>
    <xdr:sp macro="" textlink="">
      <xdr:nvSpPr>
        <xdr:cNvPr id="890" name="楕円 889"/>
        <xdr:cNvSpPr/>
      </xdr:nvSpPr>
      <xdr:spPr>
        <a:xfrm>
          <a:off x="20383500" y="128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109586</xdr:rowOff>
    </xdr:from>
    <xdr:ext cx="534377" cy="259045"/>
    <xdr:sp macro="" textlink="">
      <xdr:nvSpPr>
        <xdr:cNvPr id="891" name="テキスト ボックス 890"/>
        <xdr:cNvSpPr txBox="1"/>
      </xdr:nvSpPr>
      <xdr:spPr>
        <a:xfrm>
          <a:off x="20167111" y="126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86233</xdr:rowOff>
    </xdr:from>
    <xdr:to>
      <xdr:col>102</xdr:col>
      <xdr:colOff>165100</xdr:colOff>
      <xdr:row>74</xdr:row>
      <xdr:rowOff>16383</xdr:rowOff>
    </xdr:to>
    <xdr:sp macro="" textlink="">
      <xdr:nvSpPr>
        <xdr:cNvPr id="892" name="楕円 891"/>
        <xdr:cNvSpPr/>
      </xdr:nvSpPr>
      <xdr:spPr>
        <a:xfrm>
          <a:off x="19494500" y="126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32910</xdr:rowOff>
    </xdr:from>
    <xdr:ext cx="534377" cy="259045"/>
    <xdr:sp macro="" textlink="">
      <xdr:nvSpPr>
        <xdr:cNvPr id="893" name="テキスト ボックス 892"/>
        <xdr:cNvSpPr txBox="1"/>
      </xdr:nvSpPr>
      <xdr:spPr>
        <a:xfrm>
          <a:off x="19278111" y="123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106902</xdr:rowOff>
    </xdr:from>
    <xdr:to>
      <xdr:col>98</xdr:col>
      <xdr:colOff>38100</xdr:colOff>
      <xdr:row>76</xdr:row>
      <xdr:rowOff>37052</xdr:rowOff>
    </xdr:to>
    <xdr:sp macro="" textlink="">
      <xdr:nvSpPr>
        <xdr:cNvPr id="894" name="楕円 893"/>
        <xdr:cNvSpPr/>
      </xdr:nvSpPr>
      <xdr:spPr>
        <a:xfrm>
          <a:off x="18605500" y="129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28179</xdr:rowOff>
    </xdr:from>
    <xdr:ext cx="534377" cy="259045"/>
    <xdr:sp macro="" textlink="">
      <xdr:nvSpPr>
        <xdr:cNvPr id="895" name="テキスト ボックス 894"/>
        <xdr:cNvSpPr txBox="1"/>
      </xdr:nvSpPr>
      <xdr:spPr>
        <a:xfrm>
          <a:off x="18389111" y="130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義務的経費では、構成比の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％を占める扶助費が増となっている。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待機児童対策推進や障がい者自立支援給付経費が増加したことなどに伴うものである。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投資的経費では、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計画的に施設の長寿命化や更新需要への対応を行っていることから類似団体と比較して一人当たりコストが低い状態で推移している。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また、前年度比減となったのは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、八ヶ岳大規模改修等の減によるものである。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積立金が増となったのは、東武東上線連続立体化事業基金の積立などによるものである。東武東上線の鉄道立体化事業への対応として、平成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年度に基金を新設したことによる皆増したことによるものである。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571,357
542,575
32.22
225,645,770
219,948,483
5,556,888
134,721,646
29,380,972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85408</xdr:rowOff>
    </xdr:from>
    <xdr:to>
      <xdr:col>24</xdr:col>
      <xdr:colOff>63500</xdr:colOff>
      <xdr:row>37</xdr:row>
      <xdr:rowOff>92266</xdr:rowOff>
    </xdr:to>
    <xdr:cxnSp macro="">
      <xdr:nvCxnSpPr>
        <xdr:cNvPr id="60" name="直線コネクタ 59"/>
        <xdr:cNvCxnSpPr/>
      </xdr:nvCxnSpPr>
      <xdr:spPr>
        <a:xfrm>
          <a:off x="3797300" y="64290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85408</xdr:rowOff>
    </xdr:to>
    <xdr:cxnSp macro="">
      <xdr:nvCxnSpPr>
        <xdr:cNvPr id="63" name="直線コネクタ 62"/>
        <xdr:cNvCxnSpPr/>
      </xdr:nvCxnSpPr>
      <xdr:spPr>
        <a:xfrm>
          <a:off x="2908300" y="642391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78740</xdr:rowOff>
    </xdr:from>
    <xdr:to>
      <xdr:col>15</xdr:col>
      <xdr:colOff>50800</xdr:colOff>
      <xdr:row>37</xdr:row>
      <xdr:rowOff>80264</xdr:rowOff>
    </xdr:to>
    <xdr:cxnSp macro="">
      <xdr:nvCxnSpPr>
        <xdr:cNvPr id="66" name="直線コネクタ 65"/>
        <xdr:cNvCxnSpPr/>
      </xdr:nvCxnSpPr>
      <xdr:spPr>
        <a:xfrm>
          <a:off x="2019300" y="64223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51689</xdr:rowOff>
    </xdr:from>
    <xdr:to>
      <xdr:col>10</xdr:col>
      <xdr:colOff>114300</xdr:colOff>
      <xdr:row>37</xdr:row>
      <xdr:rowOff>78740</xdr:rowOff>
    </xdr:to>
    <xdr:cxnSp macro="">
      <xdr:nvCxnSpPr>
        <xdr:cNvPr id="69" name="直線コネクタ 68"/>
        <xdr:cNvCxnSpPr/>
      </xdr:nvCxnSpPr>
      <xdr:spPr>
        <a:xfrm>
          <a:off x="1130300" y="639533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41466</xdr:rowOff>
    </xdr:from>
    <xdr:to>
      <xdr:col>24</xdr:col>
      <xdr:colOff>114300</xdr:colOff>
      <xdr:row>37</xdr:row>
      <xdr:rowOff>143066</xdr:rowOff>
    </xdr:to>
    <xdr:sp macro="" textlink="">
      <xdr:nvSpPr>
        <xdr:cNvPr id="79" name="楕円 78"/>
        <xdr:cNvSpPr/>
      </xdr:nvSpPr>
      <xdr:spPr>
        <a:xfrm>
          <a:off x="45847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129431</xdr:rowOff>
    </xdr:from>
    <xdr:ext cx="469744" cy="259045"/>
    <xdr:sp macro="" textlink="">
      <xdr:nvSpPr>
        <xdr:cNvPr id="80" name="議会費該当値テキスト"/>
        <xdr:cNvSpPr txBox="1"/>
      </xdr:nvSpPr>
      <xdr:spPr>
        <a:xfrm>
          <a:off x="4686300" y="63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34608</xdr:rowOff>
    </xdr:from>
    <xdr:to>
      <xdr:col>20</xdr:col>
      <xdr:colOff>38100</xdr:colOff>
      <xdr:row>37</xdr:row>
      <xdr:rowOff>136208</xdr:rowOff>
    </xdr:to>
    <xdr:sp macro="" textlink="">
      <xdr:nvSpPr>
        <xdr:cNvPr id="81" name="楕円 80"/>
        <xdr:cNvSpPr/>
      </xdr:nvSpPr>
      <xdr:spPr>
        <a:xfrm>
          <a:off x="3746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127334</xdr:rowOff>
    </xdr:from>
    <xdr:ext cx="469744" cy="259045"/>
    <xdr:sp macro="" textlink="">
      <xdr:nvSpPr>
        <xdr:cNvPr id="82" name="テキスト ボックス 81"/>
        <xdr:cNvSpPr txBox="1"/>
      </xdr:nvSpPr>
      <xdr:spPr>
        <a:xfrm>
          <a:off x="3562428" y="647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3" name="楕円 82"/>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122191</xdr:rowOff>
    </xdr:from>
    <xdr:ext cx="469744" cy="259045"/>
    <xdr:sp macro="" textlink="">
      <xdr:nvSpPr>
        <xdr:cNvPr id="84" name="テキスト ボックス 83"/>
        <xdr:cNvSpPr txBox="1"/>
      </xdr:nvSpPr>
      <xdr:spPr>
        <a:xfrm>
          <a:off x="2673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27940</xdr:rowOff>
    </xdr:from>
    <xdr:to>
      <xdr:col>10</xdr:col>
      <xdr:colOff>165100</xdr:colOff>
      <xdr:row>37</xdr:row>
      <xdr:rowOff>129540</xdr:rowOff>
    </xdr:to>
    <xdr:sp macro="" textlink="">
      <xdr:nvSpPr>
        <xdr:cNvPr id="85" name="楕円 84"/>
        <xdr:cNvSpPr/>
      </xdr:nvSpPr>
      <xdr:spPr>
        <a:xfrm>
          <a:off x="196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120667</xdr:rowOff>
    </xdr:from>
    <xdr:ext cx="469744" cy="259045"/>
    <xdr:sp macro="" textlink="">
      <xdr:nvSpPr>
        <xdr:cNvPr id="86" name="テキスト ボックス 85"/>
        <xdr:cNvSpPr txBox="1"/>
      </xdr:nvSpPr>
      <xdr:spPr>
        <a:xfrm>
          <a:off x="1784428"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xdr:rowOff>
    </xdr:from>
    <xdr:to>
      <xdr:col>6</xdr:col>
      <xdr:colOff>38100</xdr:colOff>
      <xdr:row>37</xdr:row>
      <xdr:rowOff>102489</xdr:rowOff>
    </xdr:to>
    <xdr:sp macro="" textlink="">
      <xdr:nvSpPr>
        <xdr:cNvPr id="87" name="楕円 86"/>
        <xdr:cNvSpPr/>
      </xdr:nvSpPr>
      <xdr:spPr>
        <a:xfrm>
          <a:off x="1079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93616</xdr:rowOff>
    </xdr:from>
    <xdr:ext cx="469744" cy="259045"/>
    <xdr:sp macro="" textlink="">
      <xdr:nvSpPr>
        <xdr:cNvPr id="88" name="テキスト ボックス 87"/>
        <xdr:cNvSpPr txBox="1"/>
      </xdr:nvSpPr>
      <xdr:spPr>
        <a:xfrm>
          <a:off x="895428"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1636</xdr:rowOff>
    </xdr:from>
    <xdr:to>
      <xdr:col>24</xdr:col>
      <xdr:colOff>63500</xdr:colOff>
      <xdr:row>59</xdr:row>
      <xdr:rowOff>39443</xdr:rowOff>
    </xdr:to>
    <xdr:cxnSp macro="">
      <xdr:nvCxnSpPr>
        <xdr:cNvPr id="120" name="直線コネクタ 119"/>
        <xdr:cNvCxnSpPr/>
      </xdr:nvCxnSpPr>
      <xdr:spPr>
        <a:xfrm>
          <a:off x="3797300" y="10117186"/>
          <a:ext cx="8382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1636</xdr:rowOff>
    </xdr:from>
    <xdr:to>
      <xdr:col>19</xdr:col>
      <xdr:colOff>177800</xdr:colOff>
      <xdr:row>59</xdr:row>
      <xdr:rowOff>26619</xdr:rowOff>
    </xdr:to>
    <xdr:cxnSp macro="">
      <xdr:nvCxnSpPr>
        <xdr:cNvPr id="123" name="直線コネクタ 122"/>
        <xdr:cNvCxnSpPr/>
      </xdr:nvCxnSpPr>
      <xdr:spPr>
        <a:xfrm flipV="1">
          <a:off x="2908300" y="10117186"/>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26619</xdr:rowOff>
    </xdr:from>
    <xdr:to>
      <xdr:col>15</xdr:col>
      <xdr:colOff>50800</xdr:colOff>
      <xdr:row>59</xdr:row>
      <xdr:rowOff>64436</xdr:rowOff>
    </xdr:to>
    <xdr:cxnSp macro="">
      <xdr:nvCxnSpPr>
        <xdr:cNvPr id="126" name="直線コネクタ 125"/>
        <xdr:cNvCxnSpPr/>
      </xdr:nvCxnSpPr>
      <xdr:spPr>
        <a:xfrm flipV="1">
          <a:off x="2019300" y="10142169"/>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49871</xdr:rowOff>
    </xdr:from>
    <xdr:to>
      <xdr:col>10</xdr:col>
      <xdr:colOff>114300</xdr:colOff>
      <xdr:row>59</xdr:row>
      <xdr:rowOff>64436</xdr:rowOff>
    </xdr:to>
    <xdr:cxnSp macro="">
      <xdr:nvCxnSpPr>
        <xdr:cNvPr id="129" name="直線コネクタ 128"/>
        <xdr:cNvCxnSpPr/>
      </xdr:nvCxnSpPr>
      <xdr:spPr>
        <a:xfrm>
          <a:off x="1130300" y="1016542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160093</xdr:rowOff>
    </xdr:from>
    <xdr:to>
      <xdr:col>24</xdr:col>
      <xdr:colOff>114300</xdr:colOff>
      <xdr:row>59</xdr:row>
      <xdr:rowOff>90243</xdr:rowOff>
    </xdr:to>
    <xdr:sp macro="" textlink="">
      <xdr:nvSpPr>
        <xdr:cNvPr id="139" name="楕円 138"/>
        <xdr:cNvSpPr/>
      </xdr:nvSpPr>
      <xdr:spPr>
        <a:xfrm>
          <a:off x="4584700" y="101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75020</xdr:rowOff>
    </xdr:from>
    <xdr:ext cx="534377" cy="259045"/>
    <xdr:sp macro="" textlink="">
      <xdr:nvSpPr>
        <xdr:cNvPr id="140" name="総務費該当値テキスト"/>
        <xdr:cNvSpPr txBox="1"/>
      </xdr:nvSpPr>
      <xdr:spPr>
        <a:xfrm>
          <a:off x="4686300" y="100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122286</xdr:rowOff>
    </xdr:from>
    <xdr:to>
      <xdr:col>20</xdr:col>
      <xdr:colOff>38100</xdr:colOff>
      <xdr:row>59</xdr:row>
      <xdr:rowOff>52436</xdr:rowOff>
    </xdr:to>
    <xdr:sp macro="" textlink="">
      <xdr:nvSpPr>
        <xdr:cNvPr id="141" name="楕円 140"/>
        <xdr:cNvSpPr/>
      </xdr:nvSpPr>
      <xdr:spPr>
        <a:xfrm>
          <a:off x="3746500" y="100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43563</xdr:rowOff>
    </xdr:from>
    <xdr:ext cx="534377" cy="259045"/>
    <xdr:sp macro="" textlink="">
      <xdr:nvSpPr>
        <xdr:cNvPr id="142" name="テキスト ボックス 141"/>
        <xdr:cNvSpPr txBox="1"/>
      </xdr:nvSpPr>
      <xdr:spPr>
        <a:xfrm>
          <a:off x="3530111" y="101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147269</xdr:rowOff>
    </xdr:from>
    <xdr:to>
      <xdr:col>15</xdr:col>
      <xdr:colOff>101600</xdr:colOff>
      <xdr:row>59</xdr:row>
      <xdr:rowOff>77419</xdr:rowOff>
    </xdr:to>
    <xdr:sp macro="" textlink="">
      <xdr:nvSpPr>
        <xdr:cNvPr id="143" name="楕円 142"/>
        <xdr:cNvSpPr/>
      </xdr:nvSpPr>
      <xdr:spPr>
        <a:xfrm>
          <a:off x="2857500" y="100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68546</xdr:rowOff>
    </xdr:from>
    <xdr:ext cx="534377" cy="259045"/>
    <xdr:sp macro="" textlink="">
      <xdr:nvSpPr>
        <xdr:cNvPr id="144" name="テキスト ボックス 143"/>
        <xdr:cNvSpPr txBox="1"/>
      </xdr:nvSpPr>
      <xdr:spPr>
        <a:xfrm>
          <a:off x="2641111" y="101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13636</xdr:rowOff>
    </xdr:from>
    <xdr:to>
      <xdr:col>10</xdr:col>
      <xdr:colOff>165100</xdr:colOff>
      <xdr:row>59</xdr:row>
      <xdr:rowOff>115236</xdr:rowOff>
    </xdr:to>
    <xdr:sp macro="" textlink="">
      <xdr:nvSpPr>
        <xdr:cNvPr id="145" name="楕円 144"/>
        <xdr:cNvSpPr/>
      </xdr:nvSpPr>
      <xdr:spPr>
        <a:xfrm>
          <a:off x="1968500" y="101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106363</xdr:rowOff>
    </xdr:from>
    <xdr:ext cx="534377" cy="259045"/>
    <xdr:sp macro="" textlink="">
      <xdr:nvSpPr>
        <xdr:cNvPr id="146" name="テキスト ボックス 145"/>
        <xdr:cNvSpPr txBox="1"/>
      </xdr:nvSpPr>
      <xdr:spPr>
        <a:xfrm>
          <a:off x="1752111" y="102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170521</xdr:rowOff>
    </xdr:from>
    <xdr:to>
      <xdr:col>6</xdr:col>
      <xdr:colOff>38100</xdr:colOff>
      <xdr:row>59</xdr:row>
      <xdr:rowOff>100671</xdr:rowOff>
    </xdr:to>
    <xdr:sp macro="" textlink="">
      <xdr:nvSpPr>
        <xdr:cNvPr id="147" name="楕円 146"/>
        <xdr:cNvSpPr/>
      </xdr:nvSpPr>
      <xdr:spPr>
        <a:xfrm>
          <a:off x="1079500" y="101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91798</xdr:rowOff>
    </xdr:from>
    <xdr:ext cx="534377" cy="259045"/>
    <xdr:sp macro="" textlink="">
      <xdr:nvSpPr>
        <xdr:cNvPr id="148" name="テキスト ボックス 147"/>
        <xdr:cNvSpPr txBox="1"/>
      </xdr:nvSpPr>
      <xdr:spPr>
        <a:xfrm>
          <a:off x="863111" y="102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59982</xdr:rowOff>
    </xdr:from>
    <xdr:to>
      <xdr:col>24</xdr:col>
      <xdr:colOff>63500</xdr:colOff>
      <xdr:row>76</xdr:row>
      <xdr:rowOff>105333</xdr:rowOff>
    </xdr:to>
    <xdr:cxnSp macro="">
      <xdr:nvCxnSpPr>
        <xdr:cNvPr id="178" name="直線コネクタ 177"/>
        <xdr:cNvCxnSpPr/>
      </xdr:nvCxnSpPr>
      <xdr:spPr>
        <a:xfrm flipV="1">
          <a:off x="3797300" y="13090182"/>
          <a:ext cx="838200" cy="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77293</xdr:rowOff>
    </xdr:from>
    <xdr:to>
      <xdr:col>19</xdr:col>
      <xdr:colOff>177800</xdr:colOff>
      <xdr:row>76</xdr:row>
      <xdr:rowOff>105333</xdr:rowOff>
    </xdr:to>
    <xdr:cxnSp macro="">
      <xdr:nvCxnSpPr>
        <xdr:cNvPr id="181" name="直線コネクタ 180"/>
        <xdr:cNvCxnSpPr/>
      </xdr:nvCxnSpPr>
      <xdr:spPr>
        <a:xfrm>
          <a:off x="2908300" y="13107493"/>
          <a:ext cx="889000" cy="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68656</xdr:rowOff>
    </xdr:from>
    <xdr:to>
      <xdr:col>15</xdr:col>
      <xdr:colOff>50800</xdr:colOff>
      <xdr:row>76</xdr:row>
      <xdr:rowOff>77293</xdr:rowOff>
    </xdr:to>
    <xdr:cxnSp macro="">
      <xdr:nvCxnSpPr>
        <xdr:cNvPr id="184" name="直線コネクタ 183"/>
        <xdr:cNvCxnSpPr/>
      </xdr:nvCxnSpPr>
      <xdr:spPr>
        <a:xfrm>
          <a:off x="2019300" y="13098856"/>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68656</xdr:rowOff>
    </xdr:from>
    <xdr:to>
      <xdr:col>10</xdr:col>
      <xdr:colOff>114300</xdr:colOff>
      <xdr:row>76</xdr:row>
      <xdr:rowOff>158065</xdr:rowOff>
    </xdr:to>
    <xdr:cxnSp macro="">
      <xdr:nvCxnSpPr>
        <xdr:cNvPr id="187" name="直線コネクタ 186"/>
        <xdr:cNvCxnSpPr/>
      </xdr:nvCxnSpPr>
      <xdr:spPr>
        <a:xfrm flipV="1">
          <a:off x="1130300" y="13098856"/>
          <a:ext cx="889000" cy="8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9182</xdr:rowOff>
    </xdr:from>
    <xdr:to>
      <xdr:col>24</xdr:col>
      <xdr:colOff>114300</xdr:colOff>
      <xdr:row>76</xdr:row>
      <xdr:rowOff>110782</xdr:rowOff>
    </xdr:to>
    <xdr:sp macro="" textlink="">
      <xdr:nvSpPr>
        <xdr:cNvPr id="197" name="楕円 196"/>
        <xdr:cNvSpPr/>
      </xdr:nvSpPr>
      <xdr:spPr>
        <a:xfrm>
          <a:off x="4584700" y="130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32059</xdr:rowOff>
    </xdr:from>
    <xdr:ext cx="599010" cy="259045"/>
    <xdr:sp macro="" textlink="">
      <xdr:nvSpPr>
        <xdr:cNvPr id="198" name="民生費該当値テキスト"/>
        <xdr:cNvSpPr txBox="1"/>
      </xdr:nvSpPr>
      <xdr:spPr>
        <a:xfrm>
          <a:off x="4686300" y="128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54533</xdr:rowOff>
    </xdr:from>
    <xdr:to>
      <xdr:col>20</xdr:col>
      <xdr:colOff>38100</xdr:colOff>
      <xdr:row>76</xdr:row>
      <xdr:rowOff>156133</xdr:rowOff>
    </xdr:to>
    <xdr:sp macro="" textlink="">
      <xdr:nvSpPr>
        <xdr:cNvPr id="199" name="楕円 198"/>
        <xdr:cNvSpPr/>
      </xdr:nvSpPr>
      <xdr:spPr>
        <a:xfrm>
          <a:off x="3746500" y="130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1211</xdr:rowOff>
    </xdr:from>
    <xdr:ext cx="599010" cy="259045"/>
    <xdr:sp macro="" textlink="">
      <xdr:nvSpPr>
        <xdr:cNvPr id="200" name="テキスト ボックス 199"/>
        <xdr:cNvSpPr txBox="1"/>
      </xdr:nvSpPr>
      <xdr:spPr>
        <a:xfrm>
          <a:off x="3497795" y="128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26493</xdr:rowOff>
    </xdr:from>
    <xdr:to>
      <xdr:col>15</xdr:col>
      <xdr:colOff>101600</xdr:colOff>
      <xdr:row>76</xdr:row>
      <xdr:rowOff>128093</xdr:rowOff>
    </xdr:to>
    <xdr:sp macro="" textlink="">
      <xdr:nvSpPr>
        <xdr:cNvPr id="201" name="楕円 200"/>
        <xdr:cNvSpPr/>
      </xdr:nvSpPr>
      <xdr:spPr>
        <a:xfrm>
          <a:off x="2857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144619</xdr:rowOff>
    </xdr:from>
    <xdr:ext cx="599010" cy="259045"/>
    <xdr:sp macro="" textlink="">
      <xdr:nvSpPr>
        <xdr:cNvPr id="202" name="テキスト ボックス 201"/>
        <xdr:cNvSpPr txBox="1"/>
      </xdr:nvSpPr>
      <xdr:spPr>
        <a:xfrm>
          <a:off x="2608795" y="128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17856</xdr:rowOff>
    </xdr:from>
    <xdr:to>
      <xdr:col>10</xdr:col>
      <xdr:colOff>165100</xdr:colOff>
      <xdr:row>76</xdr:row>
      <xdr:rowOff>119456</xdr:rowOff>
    </xdr:to>
    <xdr:sp macro="" textlink="">
      <xdr:nvSpPr>
        <xdr:cNvPr id="203" name="楕円 202"/>
        <xdr:cNvSpPr/>
      </xdr:nvSpPr>
      <xdr:spPr>
        <a:xfrm>
          <a:off x="1968500" y="130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135983</xdr:rowOff>
    </xdr:from>
    <xdr:ext cx="599010" cy="259045"/>
    <xdr:sp macro="" textlink="">
      <xdr:nvSpPr>
        <xdr:cNvPr id="204" name="テキスト ボックス 203"/>
        <xdr:cNvSpPr txBox="1"/>
      </xdr:nvSpPr>
      <xdr:spPr>
        <a:xfrm>
          <a:off x="1719795" y="1282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107265</xdr:rowOff>
    </xdr:from>
    <xdr:to>
      <xdr:col>6</xdr:col>
      <xdr:colOff>38100</xdr:colOff>
      <xdr:row>77</xdr:row>
      <xdr:rowOff>37415</xdr:rowOff>
    </xdr:to>
    <xdr:sp macro="" textlink="">
      <xdr:nvSpPr>
        <xdr:cNvPr id="205" name="楕円 204"/>
        <xdr:cNvSpPr/>
      </xdr:nvSpPr>
      <xdr:spPr>
        <a:xfrm>
          <a:off x="1079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53941</xdr:rowOff>
    </xdr:from>
    <xdr:ext cx="599010" cy="259045"/>
    <xdr:sp macro="" textlink="">
      <xdr:nvSpPr>
        <xdr:cNvPr id="206" name="テキスト ボックス 205"/>
        <xdr:cNvSpPr txBox="1"/>
      </xdr:nvSpPr>
      <xdr:spPr>
        <a:xfrm>
          <a:off x="830795" y="1291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33107</xdr:rowOff>
    </xdr:from>
    <xdr:to>
      <xdr:col>24</xdr:col>
      <xdr:colOff>63500</xdr:colOff>
      <xdr:row>98</xdr:row>
      <xdr:rowOff>68213</xdr:rowOff>
    </xdr:to>
    <xdr:cxnSp macro="">
      <xdr:nvCxnSpPr>
        <xdr:cNvPr id="238" name="直線コネクタ 237"/>
        <xdr:cNvCxnSpPr/>
      </xdr:nvCxnSpPr>
      <xdr:spPr>
        <a:xfrm flipV="1">
          <a:off x="3797300" y="16835207"/>
          <a:ext cx="8382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45941</xdr:rowOff>
    </xdr:from>
    <xdr:to>
      <xdr:col>19</xdr:col>
      <xdr:colOff>177800</xdr:colOff>
      <xdr:row>98</xdr:row>
      <xdr:rowOff>68213</xdr:rowOff>
    </xdr:to>
    <xdr:cxnSp macro="">
      <xdr:nvCxnSpPr>
        <xdr:cNvPr id="241" name="直線コネクタ 240"/>
        <xdr:cNvCxnSpPr/>
      </xdr:nvCxnSpPr>
      <xdr:spPr>
        <a:xfrm>
          <a:off x="2908300" y="16848041"/>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45941</xdr:rowOff>
    </xdr:from>
    <xdr:to>
      <xdr:col>15</xdr:col>
      <xdr:colOff>50800</xdr:colOff>
      <xdr:row>98</xdr:row>
      <xdr:rowOff>68802</xdr:rowOff>
    </xdr:to>
    <xdr:cxnSp macro="">
      <xdr:nvCxnSpPr>
        <xdr:cNvPr id="244" name="直線コネクタ 243"/>
        <xdr:cNvCxnSpPr/>
      </xdr:nvCxnSpPr>
      <xdr:spPr>
        <a:xfrm flipV="1">
          <a:off x="2019300" y="1684804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68802</xdr:rowOff>
    </xdr:from>
    <xdr:to>
      <xdr:col>10</xdr:col>
      <xdr:colOff>114300</xdr:colOff>
      <xdr:row>98</xdr:row>
      <xdr:rowOff>74484</xdr:rowOff>
    </xdr:to>
    <xdr:cxnSp macro="">
      <xdr:nvCxnSpPr>
        <xdr:cNvPr id="247" name="直線コネクタ 246"/>
        <xdr:cNvCxnSpPr/>
      </xdr:nvCxnSpPr>
      <xdr:spPr>
        <a:xfrm flipV="1">
          <a:off x="1130300" y="1687090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153757</xdr:rowOff>
    </xdr:from>
    <xdr:to>
      <xdr:col>24</xdr:col>
      <xdr:colOff>114300</xdr:colOff>
      <xdr:row>98</xdr:row>
      <xdr:rowOff>83907</xdr:rowOff>
    </xdr:to>
    <xdr:sp macro="" textlink="">
      <xdr:nvSpPr>
        <xdr:cNvPr id="257" name="楕円 256"/>
        <xdr:cNvSpPr/>
      </xdr:nvSpPr>
      <xdr:spPr>
        <a:xfrm>
          <a:off x="4584700" y="1678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94334</xdr:rowOff>
    </xdr:from>
    <xdr:ext cx="534377" cy="259045"/>
    <xdr:sp macro="" textlink="">
      <xdr:nvSpPr>
        <xdr:cNvPr id="258" name="衛生費該当値テキスト"/>
        <xdr:cNvSpPr txBox="1"/>
      </xdr:nvSpPr>
      <xdr:spPr>
        <a:xfrm>
          <a:off x="4686300" y="167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17413</xdr:rowOff>
    </xdr:from>
    <xdr:to>
      <xdr:col>20</xdr:col>
      <xdr:colOff>38100</xdr:colOff>
      <xdr:row>98</xdr:row>
      <xdr:rowOff>119013</xdr:rowOff>
    </xdr:to>
    <xdr:sp macro="" textlink="">
      <xdr:nvSpPr>
        <xdr:cNvPr id="259" name="楕円 258"/>
        <xdr:cNvSpPr/>
      </xdr:nvSpPr>
      <xdr:spPr>
        <a:xfrm>
          <a:off x="3746500" y="168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110140</xdr:rowOff>
    </xdr:from>
    <xdr:ext cx="534377" cy="259045"/>
    <xdr:sp macro="" textlink="">
      <xdr:nvSpPr>
        <xdr:cNvPr id="260" name="テキスト ボックス 259"/>
        <xdr:cNvSpPr txBox="1"/>
      </xdr:nvSpPr>
      <xdr:spPr>
        <a:xfrm>
          <a:off x="3530111" y="169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166591</xdr:rowOff>
    </xdr:from>
    <xdr:to>
      <xdr:col>15</xdr:col>
      <xdr:colOff>101600</xdr:colOff>
      <xdr:row>98</xdr:row>
      <xdr:rowOff>96741</xdr:rowOff>
    </xdr:to>
    <xdr:sp macro="" textlink="">
      <xdr:nvSpPr>
        <xdr:cNvPr id="261" name="楕円 260"/>
        <xdr:cNvSpPr/>
      </xdr:nvSpPr>
      <xdr:spPr>
        <a:xfrm>
          <a:off x="2857500" y="167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87868</xdr:rowOff>
    </xdr:from>
    <xdr:ext cx="534377" cy="259045"/>
    <xdr:sp macro="" textlink="">
      <xdr:nvSpPr>
        <xdr:cNvPr id="262" name="テキスト ボックス 261"/>
        <xdr:cNvSpPr txBox="1"/>
      </xdr:nvSpPr>
      <xdr:spPr>
        <a:xfrm>
          <a:off x="2641111" y="168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18002</xdr:rowOff>
    </xdr:from>
    <xdr:to>
      <xdr:col>10</xdr:col>
      <xdr:colOff>165100</xdr:colOff>
      <xdr:row>98</xdr:row>
      <xdr:rowOff>119602</xdr:rowOff>
    </xdr:to>
    <xdr:sp macro="" textlink="">
      <xdr:nvSpPr>
        <xdr:cNvPr id="263" name="楕円 262"/>
        <xdr:cNvSpPr/>
      </xdr:nvSpPr>
      <xdr:spPr>
        <a:xfrm>
          <a:off x="1968500" y="168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110729</xdr:rowOff>
    </xdr:from>
    <xdr:ext cx="534377" cy="259045"/>
    <xdr:sp macro="" textlink="">
      <xdr:nvSpPr>
        <xdr:cNvPr id="264" name="テキスト ボックス 263"/>
        <xdr:cNvSpPr txBox="1"/>
      </xdr:nvSpPr>
      <xdr:spPr>
        <a:xfrm>
          <a:off x="1752111" y="169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23684</xdr:rowOff>
    </xdr:from>
    <xdr:to>
      <xdr:col>6</xdr:col>
      <xdr:colOff>38100</xdr:colOff>
      <xdr:row>98</xdr:row>
      <xdr:rowOff>125284</xdr:rowOff>
    </xdr:to>
    <xdr:sp macro="" textlink="">
      <xdr:nvSpPr>
        <xdr:cNvPr id="265" name="楕円 264"/>
        <xdr:cNvSpPr/>
      </xdr:nvSpPr>
      <xdr:spPr>
        <a:xfrm>
          <a:off x="1079500" y="168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116411</xdr:rowOff>
    </xdr:from>
    <xdr:ext cx="534377" cy="259045"/>
    <xdr:sp macro="" textlink="">
      <xdr:nvSpPr>
        <xdr:cNvPr id="266" name="テキスト ボックス 265"/>
        <xdr:cNvSpPr txBox="1"/>
      </xdr:nvSpPr>
      <xdr:spPr>
        <a:xfrm>
          <a:off x="863111" y="169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112649</xdr:rowOff>
    </xdr:from>
    <xdr:to>
      <xdr:col>55</xdr:col>
      <xdr:colOff>0</xdr:colOff>
      <xdr:row>38</xdr:row>
      <xdr:rowOff>114935</xdr:rowOff>
    </xdr:to>
    <xdr:cxnSp macro="">
      <xdr:nvCxnSpPr>
        <xdr:cNvPr id="295" name="直線コネクタ 294"/>
        <xdr:cNvCxnSpPr/>
      </xdr:nvCxnSpPr>
      <xdr:spPr>
        <a:xfrm flipV="1">
          <a:off x="9639300" y="662774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113411</xdr:rowOff>
    </xdr:from>
    <xdr:to>
      <xdr:col>50</xdr:col>
      <xdr:colOff>114300</xdr:colOff>
      <xdr:row>38</xdr:row>
      <xdr:rowOff>114935</xdr:rowOff>
    </xdr:to>
    <xdr:cxnSp macro="">
      <xdr:nvCxnSpPr>
        <xdr:cNvPr id="298" name="直線コネクタ 297"/>
        <xdr:cNvCxnSpPr/>
      </xdr:nvCxnSpPr>
      <xdr:spPr>
        <a:xfrm>
          <a:off x="8750300" y="66285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113411</xdr:rowOff>
    </xdr:from>
    <xdr:to>
      <xdr:col>45</xdr:col>
      <xdr:colOff>177800</xdr:colOff>
      <xdr:row>38</xdr:row>
      <xdr:rowOff>122555</xdr:rowOff>
    </xdr:to>
    <xdr:cxnSp macro="">
      <xdr:nvCxnSpPr>
        <xdr:cNvPr id="301" name="直線コネクタ 300"/>
        <xdr:cNvCxnSpPr/>
      </xdr:nvCxnSpPr>
      <xdr:spPr>
        <a:xfrm flipV="1">
          <a:off x="7861300" y="662851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36449</xdr:rowOff>
    </xdr:from>
    <xdr:to>
      <xdr:col>41</xdr:col>
      <xdr:colOff>50800</xdr:colOff>
      <xdr:row>38</xdr:row>
      <xdr:rowOff>122555</xdr:rowOff>
    </xdr:to>
    <xdr:cxnSp macro="">
      <xdr:nvCxnSpPr>
        <xdr:cNvPr id="304" name="直線コネクタ 303"/>
        <xdr:cNvCxnSpPr/>
      </xdr:nvCxnSpPr>
      <xdr:spPr>
        <a:xfrm>
          <a:off x="6972300" y="6551549"/>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61849</xdr:rowOff>
    </xdr:from>
    <xdr:to>
      <xdr:col>55</xdr:col>
      <xdr:colOff>50800</xdr:colOff>
      <xdr:row>38</xdr:row>
      <xdr:rowOff>163449</xdr:rowOff>
    </xdr:to>
    <xdr:sp macro="" textlink="">
      <xdr:nvSpPr>
        <xdr:cNvPr id="314" name="楕円 313"/>
        <xdr:cNvSpPr/>
      </xdr:nvSpPr>
      <xdr:spPr>
        <a:xfrm>
          <a:off x="104267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148226</xdr:rowOff>
    </xdr:from>
    <xdr:ext cx="378565" cy="259045"/>
    <xdr:sp macro="" textlink="">
      <xdr:nvSpPr>
        <xdr:cNvPr id="315" name="労働費該当値テキスト"/>
        <xdr:cNvSpPr txBox="1"/>
      </xdr:nvSpPr>
      <xdr:spPr>
        <a:xfrm>
          <a:off x="10528300" y="649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64135</xdr:rowOff>
    </xdr:from>
    <xdr:to>
      <xdr:col>50</xdr:col>
      <xdr:colOff>165100</xdr:colOff>
      <xdr:row>38</xdr:row>
      <xdr:rowOff>165735</xdr:rowOff>
    </xdr:to>
    <xdr:sp macro="" textlink="">
      <xdr:nvSpPr>
        <xdr:cNvPr id="316" name="楕円 315"/>
        <xdr:cNvSpPr/>
      </xdr:nvSpPr>
      <xdr:spPr>
        <a:xfrm>
          <a:off x="9588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156862</xdr:rowOff>
    </xdr:from>
    <xdr:ext cx="378565" cy="259045"/>
    <xdr:sp macro="" textlink="">
      <xdr:nvSpPr>
        <xdr:cNvPr id="317" name="テキスト ボックス 316"/>
        <xdr:cNvSpPr txBox="1"/>
      </xdr:nvSpPr>
      <xdr:spPr>
        <a:xfrm>
          <a:off x="9450017" y="667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8" name="楕円 317"/>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19" name="テキスト ボックス 318"/>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71755</xdr:rowOff>
    </xdr:from>
    <xdr:to>
      <xdr:col>41</xdr:col>
      <xdr:colOff>101600</xdr:colOff>
      <xdr:row>39</xdr:row>
      <xdr:rowOff>1905</xdr:rowOff>
    </xdr:to>
    <xdr:sp macro="" textlink="">
      <xdr:nvSpPr>
        <xdr:cNvPr id="320" name="楕円 319"/>
        <xdr:cNvSpPr/>
      </xdr:nvSpPr>
      <xdr:spPr>
        <a:xfrm>
          <a:off x="781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164482</xdr:rowOff>
    </xdr:from>
    <xdr:ext cx="378565" cy="259045"/>
    <xdr:sp macro="" textlink="">
      <xdr:nvSpPr>
        <xdr:cNvPr id="321" name="テキスト ボックス 320"/>
        <xdr:cNvSpPr txBox="1"/>
      </xdr:nvSpPr>
      <xdr:spPr>
        <a:xfrm>
          <a:off x="7672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22" name="楕円 321"/>
        <xdr:cNvSpPr/>
      </xdr:nvSpPr>
      <xdr:spPr>
        <a:xfrm>
          <a:off x="6921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23" name="テキスト ボックス 322"/>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101753</xdr:rowOff>
    </xdr:from>
    <xdr:to>
      <xdr:col>55</xdr:col>
      <xdr:colOff>0</xdr:colOff>
      <xdr:row>57</xdr:row>
      <xdr:rowOff>110896</xdr:rowOff>
    </xdr:to>
    <xdr:cxnSp macro="">
      <xdr:nvCxnSpPr>
        <xdr:cNvPr id="350" name="直線コネクタ 349"/>
        <xdr:cNvCxnSpPr/>
      </xdr:nvCxnSpPr>
      <xdr:spPr>
        <a:xfrm>
          <a:off x="9639300" y="987440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44010</xdr:rowOff>
    </xdr:from>
    <xdr:ext cx="378565" cy="259045"/>
    <xdr:sp macro="" textlink="">
      <xdr:nvSpPr>
        <xdr:cNvPr id="351" name="農林水産業費平均値テキスト"/>
        <xdr:cNvSpPr txBox="1"/>
      </xdr:nvSpPr>
      <xdr:spPr>
        <a:xfrm>
          <a:off x="10528300" y="9816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79807</xdr:rowOff>
    </xdr:from>
    <xdr:to>
      <xdr:col>50</xdr:col>
      <xdr:colOff>114300</xdr:colOff>
      <xdr:row>57</xdr:row>
      <xdr:rowOff>101753</xdr:rowOff>
    </xdr:to>
    <xdr:cxnSp macro="">
      <xdr:nvCxnSpPr>
        <xdr:cNvPr id="353" name="直線コネクタ 352"/>
        <xdr:cNvCxnSpPr/>
      </xdr:nvCxnSpPr>
      <xdr:spPr>
        <a:xfrm>
          <a:off x="8750300" y="985245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79807</xdr:rowOff>
    </xdr:from>
    <xdr:to>
      <xdr:col>45</xdr:col>
      <xdr:colOff>177800</xdr:colOff>
      <xdr:row>57</xdr:row>
      <xdr:rowOff>146558</xdr:rowOff>
    </xdr:to>
    <xdr:cxnSp macro="">
      <xdr:nvCxnSpPr>
        <xdr:cNvPr id="356" name="直線コネクタ 355"/>
        <xdr:cNvCxnSpPr/>
      </xdr:nvCxnSpPr>
      <xdr:spPr>
        <a:xfrm flipV="1">
          <a:off x="7861300" y="9852457"/>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45381</xdr:rowOff>
    </xdr:from>
    <xdr:ext cx="378565" cy="259045"/>
    <xdr:sp macro="" textlink="">
      <xdr:nvSpPr>
        <xdr:cNvPr id="358" name="テキスト ボックス 357"/>
        <xdr:cNvSpPr txBox="1"/>
      </xdr:nvSpPr>
      <xdr:spPr>
        <a:xfrm>
          <a:off x="8561017" y="998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140157</xdr:rowOff>
    </xdr:from>
    <xdr:to>
      <xdr:col>41</xdr:col>
      <xdr:colOff>50800</xdr:colOff>
      <xdr:row>57</xdr:row>
      <xdr:rowOff>146558</xdr:rowOff>
    </xdr:to>
    <xdr:cxnSp macro="">
      <xdr:nvCxnSpPr>
        <xdr:cNvPr id="359" name="直線コネクタ 358"/>
        <xdr:cNvCxnSpPr/>
      </xdr:nvCxnSpPr>
      <xdr:spPr>
        <a:xfrm>
          <a:off x="6972300" y="99128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61" name="テキスト ボックス 360"/>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63" name="テキスト ボックス 362"/>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60096</xdr:rowOff>
    </xdr:from>
    <xdr:to>
      <xdr:col>55</xdr:col>
      <xdr:colOff>50800</xdr:colOff>
      <xdr:row>57</xdr:row>
      <xdr:rowOff>161696</xdr:rowOff>
    </xdr:to>
    <xdr:sp macro="" textlink="">
      <xdr:nvSpPr>
        <xdr:cNvPr id="369" name="楕円 368"/>
        <xdr:cNvSpPr/>
      </xdr:nvSpPr>
      <xdr:spPr>
        <a:xfrm>
          <a:off x="10426700" y="9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82973</xdr:rowOff>
    </xdr:from>
    <xdr:ext cx="378565" cy="259045"/>
    <xdr:sp macro="" textlink="">
      <xdr:nvSpPr>
        <xdr:cNvPr id="370" name="農林水産業費該当値テキスト"/>
        <xdr:cNvSpPr txBox="1"/>
      </xdr:nvSpPr>
      <xdr:spPr>
        <a:xfrm>
          <a:off x="10528300" y="9684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50953</xdr:rowOff>
    </xdr:from>
    <xdr:to>
      <xdr:col>50</xdr:col>
      <xdr:colOff>165100</xdr:colOff>
      <xdr:row>57</xdr:row>
      <xdr:rowOff>152553</xdr:rowOff>
    </xdr:to>
    <xdr:sp macro="" textlink="">
      <xdr:nvSpPr>
        <xdr:cNvPr id="371" name="楕円 370"/>
        <xdr:cNvSpPr/>
      </xdr:nvSpPr>
      <xdr:spPr>
        <a:xfrm>
          <a:off x="9588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143680</xdr:rowOff>
    </xdr:from>
    <xdr:ext cx="378565" cy="259045"/>
    <xdr:sp macro="" textlink="">
      <xdr:nvSpPr>
        <xdr:cNvPr id="372" name="テキスト ボックス 371"/>
        <xdr:cNvSpPr txBox="1"/>
      </xdr:nvSpPr>
      <xdr:spPr>
        <a:xfrm>
          <a:off x="9450017" y="991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29007</xdr:rowOff>
    </xdr:from>
    <xdr:to>
      <xdr:col>46</xdr:col>
      <xdr:colOff>38100</xdr:colOff>
      <xdr:row>57</xdr:row>
      <xdr:rowOff>130607</xdr:rowOff>
    </xdr:to>
    <xdr:sp macro="" textlink="">
      <xdr:nvSpPr>
        <xdr:cNvPr id="373" name="楕円 372"/>
        <xdr:cNvSpPr/>
      </xdr:nvSpPr>
      <xdr:spPr>
        <a:xfrm>
          <a:off x="86995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147134</xdr:rowOff>
    </xdr:from>
    <xdr:ext cx="378565" cy="259045"/>
    <xdr:sp macro="" textlink="">
      <xdr:nvSpPr>
        <xdr:cNvPr id="374" name="テキスト ボックス 373"/>
        <xdr:cNvSpPr txBox="1"/>
      </xdr:nvSpPr>
      <xdr:spPr>
        <a:xfrm>
          <a:off x="8561017" y="957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95758</xdr:rowOff>
    </xdr:from>
    <xdr:to>
      <xdr:col>41</xdr:col>
      <xdr:colOff>101600</xdr:colOff>
      <xdr:row>58</xdr:row>
      <xdr:rowOff>25908</xdr:rowOff>
    </xdr:to>
    <xdr:sp macro="" textlink="">
      <xdr:nvSpPr>
        <xdr:cNvPr id="375" name="楕円 374"/>
        <xdr:cNvSpPr/>
      </xdr:nvSpPr>
      <xdr:spPr>
        <a:xfrm>
          <a:off x="7810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42435</xdr:rowOff>
    </xdr:from>
    <xdr:ext cx="378565" cy="259045"/>
    <xdr:sp macro="" textlink="">
      <xdr:nvSpPr>
        <xdr:cNvPr id="376" name="テキスト ボックス 375"/>
        <xdr:cNvSpPr txBox="1"/>
      </xdr:nvSpPr>
      <xdr:spPr>
        <a:xfrm>
          <a:off x="7672017" y="9643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89357</xdr:rowOff>
    </xdr:from>
    <xdr:to>
      <xdr:col>36</xdr:col>
      <xdr:colOff>165100</xdr:colOff>
      <xdr:row>58</xdr:row>
      <xdr:rowOff>19507</xdr:rowOff>
    </xdr:to>
    <xdr:sp macro="" textlink="">
      <xdr:nvSpPr>
        <xdr:cNvPr id="377" name="楕円 376"/>
        <xdr:cNvSpPr/>
      </xdr:nvSpPr>
      <xdr:spPr>
        <a:xfrm>
          <a:off x="6921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36034</xdr:rowOff>
    </xdr:from>
    <xdr:ext cx="378565" cy="259045"/>
    <xdr:sp macro="" textlink="">
      <xdr:nvSpPr>
        <xdr:cNvPr id="378" name="テキスト ボックス 377"/>
        <xdr:cNvSpPr txBox="1"/>
      </xdr:nvSpPr>
      <xdr:spPr>
        <a:xfrm>
          <a:off x="6783017" y="96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159131</xdr:rowOff>
    </xdr:from>
    <xdr:to>
      <xdr:col>55</xdr:col>
      <xdr:colOff>0</xdr:colOff>
      <xdr:row>78</xdr:row>
      <xdr:rowOff>42362</xdr:rowOff>
    </xdr:to>
    <xdr:cxnSp macro="">
      <xdr:nvCxnSpPr>
        <xdr:cNvPr id="405" name="直線コネクタ 404"/>
        <xdr:cNvCxnSpPr/>
      </xdr:nvCxnSpPr>
      <xdr:spPr>
        <a:xfrm flipV="1">
          <a:off x="9639300" y="13360781"/>
          <a:ext cx="8382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41494</xdr:rowOff>
    </xdr:from>
    <xdr:to>
      <xdr:col>50</xdr:col>
      <xdr:colOff>114300</xdr:colOff>
      <xdr:row>78</xdr:row>
      <xdr:rowOff>42362</xdr:rowOff>
    </xdr:to>
    <xdr:cxnSp macro="">
      <xdr:nvCxnSpPr>
        <xdr:cNvPr id="408" name="直線コネクタ 407"/>
        <xdr:cNvCxnSpPr/>
      </xdr:nvCxnSpPr>
      <xdr:spPr>
        <a:xfrm>
          <a:off x="8750300" y="13414594"/>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39985</xdr:rowOff>
    </xdr:from>
    <xdr:to>
      <xdr:col>45</xdr:col>
      <xdr:colOff>177800</xdr:colOff>
      <xdr:row>78</xdr:row>
      <xdr:rowOff>41494</xdr:rowOff>
    </xdr:to>
    <xdr:cxnSp macro="">
      <xdr:nvCxnSpPr>
        <xdr:cNvPr id="411" name="直線コネクタ 410"/>
        <xdr:cNvCxnSpPr/>
      </xdr:nvCxnSpPr>
      <xdr:spPr>
        <a:xfrm>
          <a:off x="7861300" y="1341308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xdr:rowOff>
    </xdr:from>
    <xdr:to>
      <xdr:col>41</xdr:col>
      <xdr:colOff>50800</xdr:colOff>
      <xdr:row>78</xdr:row>
      <xdr:rowOff>39985</xdr:rowOff>
    </xdr:to>
    <xdr:cxnSp macro="">
      <xdr:nvCxnSpPr>
        <xdr:cNvPr id="414" name="直線コネクタ 413"/>
        <xdr:cNvCxnSpPr/>
      </xdr:nvCxnSpPr>
      <xdr:spPr>
        <a:xfrm>
          <a:off x="6972300" y="13386384"/>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108331</xdr:rowOff>
    </xdr:from>
    <xdr:to>
      <xdr:col>55</xdr:col>
      <xdr:colOff>50800</xdr:colOff>
      <xdr:row>78</xdr:row>
      <xdr:rowOff>38481</xdr:rowOff>
    </xdr:to>
    <xdr:sp macro="" textlink="">
      <xdr:nvSpPr>
        <xdr:cNvPr id="424" name="楕円 423"/>
        <xdr:cNvSpPr/>
      </xdr:nvSpPr>
      <xdr:spPr>
        <a:xfrm>
          <a:off x="10426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23258</xdr:rowOff>
    </xdr:from>
    <xdr:ext cx="469744" cy="259045"/>
    <xdr:sp macro="" textlink="">
      <xdr:nvSpPr>
        <xdr:cNvPr id="425" name="商工費該当値テキスト"/>
        <xdr:cNvSpPr txBox="1"/>
      </xdr:nvSpPr>
      <xdr:spPr>
        <a:xfrm>
          <a:off x="10528300" y="132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163012</xdr:rowOff>
    </xdr:from>
    <xdr:to>
      <xdr:col>50</xdr:col>
      <xdr:colOff>165100</xdr:colOff>
      <xdr:row>78</xdr:row>
      <xdr:rowOff>93162</xdr:rowOff>
    </xdr:to>
    <xdr:sp macro="" textlink="">
      <xdr:nvSpPr>
        <xdr:cNvPr id="426" name="楕円 425"/>
        <xdr:cNvSpPr/>
      </xdr:nvSpPr>
      <xdr:spPr>
        <a:xfrm>
          <a:off x="9588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84289</xdr:rowOff>
    </xdr:from>
    <xdr:ext cx="469744" cy="259045"/>
    <xdr:sp macro="" textlink="">
      <xdr:nvSpPr>
        <xdr:cNvPr id="427" name="テキスト ボックス 426"/>
        <xdr:cNvSpPr txBox="1"/>
      </xdr:nvSpPr>
      <xdr:spPr>
        <a:xfrm>
          <a:off x="9404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162144</xdr:rowOff>
    </xdr:from>
    <xdr:to>
      <xdr:col>46</xdr:col>
      <xdr:colOff>38100</xdr:colOff>
      <xdr:row>78</xdr:row>
      <xdr:rowOff>92294</xdr:rowOff>
    </xdr:to>
    <xdr:sp macro="" textlink="">
      <xdr:nvSpPr>
        <xdr:cNvPr id="428" name="楕円 427"/>
        <xdr:cNvSpPr/>
      </xdr:nvSpPr>
      <xdr:spPr>
        <a:xfrm>
          <a:off x="8699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83421</xdr:rowOff>
    </xdr:from>
    <xdr:ext cx="469744" cy="259045"/>
    <xdr:sp macro="" textlink="">
      <xdr:nvSpPr>
        <xdr:cNvPr id="429" name="テキスト ボックス 428"/>
        <xdr:cNvSpPr txBox="1"/>
      </xdr:nvSpPr>
      <xdr:spPr>
        <a:xfrm>
          <a:off x="8515428" y="134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160635</xdr:rowOff>
    </xdr:from>
    <xdr:to>
      <xdr:col>41</xdr:col>
      <xdr:colOff>101600</xdr:colOff>
      <xdr:row>78</xdr:row>
      <xdr:rowOff>90785</xdr:rowOff>
    </xdr:to>
    <xdr:sp macro="" textlink="">
      <xdr:nvSpPr>
        <xdr:cNvPr id="430" name="楕円 429"/>
        <xdr:cNvSpPr/>
      </xdr:nvSpPr>
      <xdr:spPr>
        <a:xfrm>
          <a:off x="7810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81912</xdr:rowOff>
    </xdr:from>
    <xdr:ext cx="469744" cy="259045"/>
    <xdr:sp macro="" textlink="">
      <xdr:nvSpPr>
        <xdr:cNvPr id="431" name="テキスト ボックス 430"/>
        <xdr:cNvSpPr txBox="1"/>
      </xdr:nvSpPr>
      <xdr:spPr>
        <a:xfrm>
          <a:off x="7626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133934</xdr:rowOff>
    </xdr:from>
    <xdr:to>
      <xdr:col>36</xdr:col>
      <xdr:colOff>165100</xdr:colOff>
      <xdr:row>78</xdr:row>
      <xdr:rowOff>64084</xdr:rowOff>
    </xdr:to>
    <xdr:sp macro="" textlink="">
      <xdr:nvSpPr>
        <xdr:cNvPr id="432" name="楕円 431"/>
        <xdr:cNvSpPr/>
      </xdr:nvSpPr>
      <xdr:spPr>
        <a:xfrm>
          <a:off x="6921500" y="133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55211</xdr:rowOff>
    </xdr:from>
    <xdr:ext cx="469744" cy="259045"/>
    <xdr:sp macro="" textlink="">
      <xdr:nvSpPr>
        <xdr:cNvPr id="433" name="テキスト ボックス 432"/>
        <xdr:cNvSpPr txBox="1"/>
      </xdr:nvSpPr>
      <xdr:spPr>
        <a:xfrm>
          <a:off x="6737428"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39529</xdr:rowOff>
    </xdr:from>
    <xdr:to>
      <xdr:col>55</xdr:col>
      <xdr:colOff>0</xdr:colOff>
      <xdr:row>97</xdr:row>
      <xdr:rowOff>156366</xdr:rowOff>
    </xdr:to>
    <xdr:cxnSp macro="">
      <xdr:nvCxnSpPr>
        <xdr:cNvPr id="464" name="直線コネクタ 463"/>
        <xdr:cNvCxnSpPr/>
      </xdr:nvCxnSpPr>
      <xdr:spPr>
        <a:xfrm flipV="1">
          <a:off x="9639300" y="16670179"/>
          <a:ext cx="838200" cy="11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118038</xdr:rowOff>
    </xdr:from>
    <xdr:to>
      <xdr:col>50</xdr:col>
      <xdr:colOff>114300</xdr:colOff>
      <xdr:row>97</xdr:row>
      <xdr:rowOff>156366</xdr:rowOff>
    </xdr:to>
    <xdr:cxnSp macro="">
      <xdr:nvCxnSpPr>
        <xdr:cNvPr id="467" name="直線コネクタ 466"/>
        <xdr:cNvCxnSpPr/>
      </xdr:nvCxnSpPr>
      <xdr:spPr>
        <a:xfrm>
          <a:off x="8750300" y="1674868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118038</xdr:rowOff>
    </xdr:from>
    <xdr:to>
      <xdr:col>45</xdr:col>
      <xdr:colOff>177800</xdr:colOff>
      <xdr:row>98</xdr:row>
      <xdr:rowOff>53442</xdr:rowOff>
    </xdr:to>
    <xdr:cxnSp macro="">
      <xdr:nvCxnSpPr>
        <xdr:cNvPr id="470" name="直線コネクタ 469"/>
        <xdr:cNvCxnSpPr/>
      </xdr:nvCxnSpPr>
      <xdr:spPr>
        <a:xfrm flipV="1">
          <a:off x="7861300" y="16748688"/>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53442</xdr:rowOff>
    </xdr:from>
    <xdr:to>
      <xdr:col>41</xdr:col>
      <xdr:colOff>50800</xdr:colOff>
      <xdr:row>98</xdr:row>
      <xdr:rowOff>79307</xdr:rowOff>
    </xdr:to>
    <xdr:cxnSp macro="">
      <xdr:nvCxnSpPr>
        <xdr:cNvPr id="473" name="直線コネクタ 472"/>
        <xdr:cNvCxnSpPr/>
      </xdr:nvCxnSpPr>
      <xdr:spPr>
        <a:xfrm flipV="1">
          <a:off x="6972300" y="16855542"/>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160179</xdr:rowOff>
    </xdr:from>
    <xdr:to>
      <xdr:col>55</xdr:col>
      <xdr:colOff>50800</xdr:colOff>
      <xdr:row>97</xdr:row>
      <xdr:rowOff>90329</xdr:rowOff>
    </xdr:to>
    <xdr:sp macro="" textlink="">
      <xdr:nvSpPr>
        <xdr:cNvPr id="483" name="楕円 482"/>
        <xdr:cNvSpPr/>
      </xdr:nvSpPr>
      <xdr:spPr>
        <a:xfrm>
          <a:off x="10426700" y="166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138606</xdr:rowOff>
    </xdr:from>
    <xdr:ext cx="534377" cy="259045"/>
    <xdr:sp macro="" textlink="">
      <xdr:nvSpPr>
        <xdr:cNvPr id="484" name="土木費該当値テキスト"/>
        <xdr:cNvSpPr txBox="1"/>
      </xdr:nvSpPr>
      <xdr:spPr>
        <a:xfrm>
          <a:off x="10528300" y="165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105566</xdr:rowOff>
    </xdr:from>
    <xdr:to>
      <xdr:col>50</xdr:col>
      <xdr:colOff>165100</xdr:colOff>
      <xdr:row>98</xdr:row>
      <xdr:rowOff>35716</xdr:rowOff>
    </xdr:to>
    <xdr:sp macro="" textlink="">
      <xdr:nvSpPr>
        <xdr:cNvPr id="485" name="楕円 484"/>
        <xdr:cNvSpPr/>
      </xdr:nvSpPr>
      <xdr:spPr>
        <a:xfrm>
          <a:off x="9588500" y="167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26843</xdr:rowOff>
    </xdr:from>
    <xdr:ext cx="534377" cy="259045"/>
    <xdr:sp macro="" textlink="">
      <xdr:nvSpPr>
        <xdr:cNvPr id="486" name="テキスト ボックス 485"/>
        <xdr:cNvSpPr txBox="1"/>
      </xdr:nvSpPr>
      <xdr:spPr>
        <a:xfrm>
          <a:off x="9372111" y="168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67238</xdr:rowOff>
    </xdr:from>
    <xdr:to>
      <xdr:col>46</xdr:col>
      <xdr:colOff>38100</xdr:colOff>
      <xdr:row>97</xdr:row>
      <xdr:rowOff>168838</xdr:rowOff>
    </xdr:to>
    <xdr:sp macro="" textlink="">
      <xdr:nvSpPr>
        <xdr:cNvPr id="487" name="楕円 486"/>
        <xdr:cNvSpPr/>
      </xdr:nvSpPr>
      <xdr:spPr>
        <a:xfrm>
          <a:off x="8699500" y="166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159965</xdr:rowOff>
    </xdr:from>
    <xdr:ext cx="534377" cy="259045"/>
    <xdr:sp macro="" textlink="">
      <xdr:nvSpPr>
        <xdr:cNvPr id="488" name="テキスト ボックス 487"/>
        <xdr:cNvSpPr txBox="1"/>
      </xdr:nvSpPr>
      <xdr:spPr>
        <a:xfrm>
          <a:off x="8483111" y="167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2642</xdr:rowOff>
    </xdr:from>
    <xdr:to>
      <xdr:col>41</xdr:col>
      <xdr:colOff>101600</xdr:colOff>
      <xdr:row>98</xdr:row>
      <xdr:rowOff>104242</xdr:rowOff>
    </xdr:to>
    <xdr:sp macro="" textlink="">
      <xdr:nvSpPr>
        <xdr:cNvPr id="489" name="楕円 488"/>
        <xdr:cNvSpPr/>
      </xdr:nvSpPr>
      <xdr:spPr>
        <a:xfrm>
          <a:off x="7810500" y="168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95369</xdr:rowOff>
    </xdr:from>
    <xdr:ext cx="534377" cy="259045"/>
    <xdr:sp macro="" textlink="">
      <xdr:nvSpPr>
        <xdr:cNvPr id="490" name="テキスト ボックス 489"/>
        <xdr:cNvSpPr txBox="1"/>
      </xdr:nvSpPr>
      <xdr:spPr>
        <a:xfrm>
          <a:off x="7594111" y="168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28507</xdr:rowOff>
    </xdr:from>
    <xdr:to>
      <xdr:col>36</xdr:col>
      <xdr:colOff>165100</xdr:colOff>
      <xdr:row>98</xdr:row>
      <xdr:rowOff>130107</xdr:rowOff>
    </xdr:to>
    <xdr:sp macro="" textlink="">
      <xdr:nvSpPr>
        <xdr:cNvPr id="491" name="楕円 490"/>
        <xdr:cNvSpPr/>
      </xdr:nvSpPr>
      <xdr:spPr>
        <a:xfrm>
          <a:off x="6921500" y="16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121234</xdr:rowOff>
    </xdr:from>
    <xdr:ext cx="534377" cy="259045"/>
    <xdr:sp macro="" textlink="">
      <xdr:nvSpPr>
        <xdr:cNvPr id="492" name="テキスト ボックス 491"/>
        <xdr:cNvSpPr txBox="1"/>
      </xdr:nvSpPr>
      <xdr:spPr>
        <a:xfrm>
          <a:off x="6705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72589</xdr:rowOff>
    </xdr:from>
    <xdr:to>
      <xdr:col>85</xdr:col>
      <xdr:colOff>127000</xdr:colOff>
      <xdr:row>39</xdr:row>
      <xdr:rowOff>72655</xdr:rowOff>
    </xdr:to>
    <xdr:cxnSp macro="">
      <xdr:nvCxnSpPr>
        <xdr:cNvPr id="523" name="直線コネクタ 522"/>
        <xdr:cNvCxnSpPr/>
      </xdr:nvCxnSpPr>
      <xdr:spPr>
        <a:xfrm>
          <a:off x="15481300" y="6759139"/>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67625</xdr:rowOff>
    </xdr:from>
    <xdr:to>
      <xdr:col>81</xdr:col>
      <xdr:colOff>50800</xdr:colOff>
      <xdr:row>39</xdr:row>
      <xdr:rowOff>72589</xdr:rowOff>
    </xdr:to>
    <xdr:cxnSp macro="">
      <xdr:nvCxnSpPr>
        <xdr:cNvPr id="526" name="直線コネクタ 525"/>
        <xdr:cNvCxnSpPr/>
      </xdr:nvCxnSpPr>
      <xdr:spPr>
        <a:xfrm>
          <a:off x="14592300" y="675417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67625</xdr:rowOff>
    </xdr:from>
    <xdr:to>
      <xdr:col>76</xdr:col>
      <xdr:colOff>114300</xdr:colOff>
      <xdr:row>39</xdr:row>
      <xdr:rowOff>70532</xdr:rowOff>
    </xdr:to>
    <xdr:cxnSp macro="">
      <xdr:nvCxnSpPr>
        <xdr:cNvPr id="529" name="直線コネクタ 528"/>
        <xdr:cNvCxnSpPr/>
      </xdr:nvCxnSpPr>
      <xdr:spPr>
        <a:xfrm flipV="1">
          <a:off x="13703300" y="675417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1" name="テキスト ボックス 530"/>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57731</xdr:rowOff>
    </xdr:from>
    <xdr:to>
      <xdr:col>71</xdr:col>
      <xdr:colOff>177800</xdr:colOff>
      <xdr:row>39</xdr:row>
      <xdr:rowOff>70532</xdr:rowOff>
    </xdr:to>
    <xdr:cxnSp macro="">
      <xdr:nvCxnSpPr>
        <xdr:cNvPr id="532" name="直線コネクタ 531"/>
        <xdr:cNvCxnSpPr/>
      </xdr:nvCxnSpPr>
      <xdr:spPr>
        <a:xfrm>
          <a:off x="12814300" y="674428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21855</xdr:rowOff>
    </xdr:from>
    <xdr:to>
      <xdr:col>85</xdr:col>
      <xdr:colOff>177800</xdr:colOff>
      <xdr:row>39</xdr:row>
      <xdr:rowOff>123455</xdr:rowOff>
    </xdr:to>
    <xdr:sp macro="" textlink="">
      <xdr:nvSpPr>
        <xdr:cNvPr id="542" name="楕円 541"/>
        <xdr:cNvSpPr/>
      </xdr:nvSpPr>
      <xdr:spPr>
        <a:xfrm>
          <a:off x="16268700" y="67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108232</xdr:rowOff>
    </xdr:from>
    <xdr:ext cx="378565" cy="259045"/>
    <xdr:sp macro="" textlink="">
      <xdr:nvSpPr>
        <xdr:cNvPr id="543" name="消防費該当値テキスト"/>
        <xdr:cNvSpPr txBox="1"/>
      </xdr:nvSpPr>
      <xdr:spPr>
        <a:xfrm>
          <a:off x="16370300" y="6623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21789</xdr:rowOff>
    </xdr:from>
    <xdr:to>
      <xdr:col>81</xdr:col>
      <xdr:colOff>101600</xdr:colOff>
      <xdr:row>39</xdr:row>
      <xdr:rowOff>123389</xdr:rowOff>
    </xdr:to>
    <xdr:sp macro="" textlink="">
      <xdr:nvSpPr>
        <xdr:cNvPr id="544" name="楕円 543"/>
        <xdr:cNvSpPr/>
      </xdr:nvSpPr>
      <xdr:spPr>
        <a:xfrm>
          <a:off x="15430500" y="67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114516</xdr:rowOff>
    </xdr:from>
    <xdr:ext cx="378565" cy="259045"/>
    <xdr:sp macro="" textlink="">
      <xdr:nvSpPr>
        <xdr:cNvPr id="545" name="テキスト ボックス 544"/>
        <xdr:cNvSpPr txBox="1"/>
      </xdr:nvSpPr>
      <xdr:spPr>
        <a:xfrm>
          <a:off x="15292017" y="68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16825</xdr:rowOff>
    </xdr:from>
    <xdr:to>
      <xdr:col>76</xdr:col>
      <xdr:colOff>165100</xdr:colOff>
      <xdr:row>39</xdr:row>
      <xdr:rowOff>118425</xdr:rowOff>
    </xdr:to>
    <xdr:sp macro="" textlink="">
      <xdr:nvSpPr>
        <xdr:cNvPr id="546" name="楕円 545"/>
        <xdr:cNvSpPr/>
      </xdr:nvSpPr>
      <xdr:spPr>
        <a:xfrm>
          <a:off x="14541500" y="67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109552</xdr:rowOff>
    </xdr:from>
    <xdr:ext cx="378565" cy="259045"/>
    <xdr:sp macro="" textlink="">
      <xdr:nvSpPr>
        <xdr:cNvPr id="547" name="テキスト ボックス 546"/>
        <xdr:cNvSpPr txBox="1"/>
      </xdr:nvSpPr>
      <xdr:spPr>
        <a:xfrm>
          <a:off x="14403017" y="6796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19732</xdr:rowOff>
    </xdr:from>
    <xdr:to>
      <xdr:col>72</xdr:col>
      <xdr:colOff>38100</xdr:colOff>
      <xdr:row>39</xdr:row>
      <xdr:rowOff>121332</xdr:rowOff>
    </xdr:to>
    <xdr:sp macro="" textlink="">
      <xdr:nvSpPr>
        <xdr:cNvPr id="548" name="楕円 547"/>
        <xdr:cNvSpPr/>
      </xdr:nvSpPr>
      <xdr:spPr>
        <a:xfrm>
          <a:off x="13652500" y="67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112459</xdr:rowOff>
    </xdr:from>
    <xdr:ext cx="378565" cy="259045"/>
    <xdr:sp macro="" textlink="">
      <xdr:nvSpPr>
        <xdr:cNvPr id="549" name="テキスト ボックス 548"/>
        <xdr:cNvSpPr txBox="1"/>
      </xdr:nvSpPr>
      <xdr:spPr>
        <a:xfrm>
          <a:off x="13514017" y="679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6931</xdr:rowOff>
    </xdr:from>
    <xdr:to>
      <xdr:col>67</xdr:col>
      <xdr:colOff>101600</xdr:colOff>
      <xdr:row>39</xdr:row>
      <xdr:rowOff>108531</xdr:rowOff>
    </xdr:to>
    <xdr:sp macro="" textlink="">
      <xdr:nvSpPr>
        <xdr:cNvPr id="550" name="楕円 549"/>
        <xdr:cNvSpPr/>
      </xdr:nvSpPr>
      <xdr:spPr>
        <a:xfrm>
          <a:off x="12763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99658</xdr:rowOff>
    </xdr:from>
    <xdr:ext cx="469744" cy="259045"/>
    <xdr:sp macro="" textlink="">
      <xdr:nvSpPr>
        <xdr:cNvPr id="551" name="テキスト ボックス 550"/>
        <xdr:cNvSpPr txBox="1"/>
      </xdr:nvSpPr>
      <xdr:spPr>
        <a:xfrm>
          <a:off x="12579428" y="67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61911</xdr:rowOff>
    </xdr:from>
    <xdr:to>
      <xdr:col>85</xdr:col>
      <xdr:colOff>127000</xdr:colOff>
      <xdr:row>58</xdr:row>
      <xdr:rowOff>81080</xdr:rowOff>
    </xdr:to>
    <xdr:cxnSp macro="">
      <xdr:nvCxnSpPr>
        <xdr:cNvPr id="583" name="直線コネクタ 582"/>
        <xdr:cNvCxnSpPr/>
      </xdr:nvCxnSpPr>
      <xdr:spPr>
        <a:xfrm flipV="1">
          <a:off x="15481300" y="10006011"/>
          <a:ext cx="8382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81080</xdr:rowOff>
    </xdr:from>
    <xdr:to>
      <xdr:col>81</xdr:col>
      <xdr:colOff>50800</xdr:colOff>
      <xdr:row>59</xdr:row>
      <xdr:rowOff>15652</xdr:rowOff>
    </xdr:to>
    <xdr:cxnSp macro="">
      <xdr:nvCxnSpPr>
        <xdr:cNvPr id="586" name="直線コネクタ 585"/>
        <xdr:cNvCxnSpPr/>
      </xdr:nvCxnSpPr>
      <xdr:spPr>
        <a:xfrm flipV="1">
          <a:off x="14592300" y="10025180"/>
          <a:ext cx="889000" cy="1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106732</xdr:rowOff>
    </xdr:from>
    <xdr:to>
      <xdr:col>76</xdr:col>
      <xdr:colOff>114300</xdr:colOff>
      <xdr:row>59</xdr:row>
      <xdr:rowOff>15652</xdr:rowOff>
    </xdr:to>
    <xdr:cxnSp macro="">
      <xdr:nvCxnSpPr>
        <xdr:cNvPr id="589" name="直線コネクタ 588"/>
        <xdr:cNvCxnSpPr/>
      </xdr:nvCxnSpPr>
      <xdr:spPr>
        <a:xfrm>
          <a:off x="13703300" y="10050832"/>
          <a:ext cx="889000" cy="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78697</xdr:rowOff>
    </xdr:from>
    <xdr:to>
      <xdr:col>71</xdr:col>
      <xdr:colOff>177800</xdr:colOff>
      <xdr:row>58</xdr:row>
      <xdr:rowOff>106732</xdr:rowOff>
    </xdr:to>
    <xdr:cxnSp macro="">
      <xdr:nvCxnSpPr>
        <xdr:cNvPr id="592" name="直線コネクタ 591"/>
        <xdr:cNvCxnSpPr/>
      </xdr:nvCxnSpPr>
      <xdr:spPr>
        <a:xfrm>
          <a:off x="12814300" y="10022797"/>
          <a:ext cx="8890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6" name="テキスト ボックス 595"/>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11111</xdr:rowOff>
    </xdr:from>
    <xdr:to>
      <xdr:col>85</xdr:col>
      <xdr:colOff>177800</xdr:colOff>
      <xdr:row>58</xdr:row>
      <xdr:rowOff>112711</xdr:rowOff>
    </xdr:to>
    <xdr:sp macro="" textlink="">
      <xdr:nvSpPr>
        <xdr:cNvPr id="602" name="楕円 601"/>
        <xdr:cNvSpPr/>
      </xdr:nvSpPr>
      <xdr:spPr>
        <a:xfrm>
          <a:off x="16268700" y="99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160988</xdr:rowOff>
    </xdr:from>
    <xdr:ext cx="534377" cy="259045"/>
    <xdr:sp macro="" textlink="">
      <xdr:nvSpPr>
        <xdr:cNvPr id="603" name="教育費該当値テキスト"/>
        <xdr:cNvSpPr txBox="1"/>
      </xdr:nvSpPr>
      <xdr:spPr>
        <a:xfrm>
          <a:off x="16370300" y="99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30280</xdr:rowOff>
    </xdr:from>
    <xdr:to>
      <xdr:col>81</xdr:col>
      <xdr:colOff>101600</xdr:colOff>
      <xdr:row>58</xdr:row>
      <xdr:rowOff>131880</xdr:rowOff>
    </xdr:to>
    <xdr:sp macro="" textlink="">
      <xdr:nvSpPr>
        <xdr:cNvPr id="604" name="楕円 603"/>
        <xdr:cNvSpPr/>
      </xdr:nvSpPr>
      <xdr:spPr>
        <a:xfrm>
          <a:off x="15430500" y="99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123007</xdr:rowOff>
    </xdr:from>
    <xdr:ext cx="534377" cy="259045"/>
    <xdr:sp macro="" textlink="">
      <xdr:nvSpPr>
        <xdr:cNvPr id="605" name="テキスト ボックス 604"/>
        <xdr:cNvSpPr txBox="1"/>
      </xdr:nvSpPr>
      <xdr:spPr>
        <a:xfrm>
          <a:off x="15214111" y="100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136302</xdr:rowOff>
    </xdr:from>
    <xdr:to>
      <xdr:col>76</xdr:col>
      <xdr:colOff>165100</xdr:colOff>
      <xdr:row>59</xdr:row>
      <xdr:rowOff>66452</xdr:rowOff>
    </xdr:to>
    <xdr:sp macro="" textlink="">
      <xdr:nvSpPr>
        <xdr:cNvPr id="606" name="楕円 605"/>
        <xdr:cNvSpPr/>
      </xdr:nvSpPr>
      <xdr:spPr>
        <a:xfrm>
          <a:off x="14541500" y="10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57579</xdr:rowOff>
    </xdr:from>
    <xdr:ext cx="534377" cy="259045"/>
    <xdr:sp macro="" textlink="">
      <xdr:nvSpPr>
        <xdr:cNvPr id="607" name="テキスト ボックス 606"/>
        <xdr:cNvSpPr txBox="1"/>
      </xdr:nvSpPr>
      <xdr:spPr>
        <a:xfrm>
          <a:off x="14325111" y="10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55932</xdr:rowOff>
    </xdr:from>
    <xdr:to>
      <xdr:col>72</xdr:col>
      <xdr:colOff>38100</xdr:colOff>
      <xdr:row>58</xdr:row>
      <xdr:rowOff>157532</xdr:rowOff>
    </xdr:to>
    <xdr:sp macro="" textlink="">
      <xdr:nvSpPr>
        <xdr:cNvPr id="608" name="楕円 607"/>
        <xdr:cNvSpPr/>
      </xdr:nvSpPr>
      <xdr:spPr>
        <a:xfrm>
          <a:off x="13652500" y="100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148659</xdr:rowOff>
    </xdr:from>
    <xdr:ext cx="534377" cy="259045"/>
    <xdr:sp macro="" textlink="">
      <xdr:nvSpPr>
        <xdr:cNvPr id="609" name="テキスト ボックス 608"/>
        <xdr:cNvSpPr txBox="1"/>
      </xdr:nvSpPr>
      <xdr:spPr>
        <a:xfrm>
          <a:off x="13436111" y="100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27897</xdr:rowOff>
    </xdr:from>
    <xdr:to>
      <xdr:col>67</xdr:col>
      <xdr:colOff>101600</xdr:colOff>
      <xdr:row>58</xdr:row>
      <xdr:rowOff>129497</xdr:rowOff>
    </xdr:to>
    <xdr:sp macro="" textlink="">
      <xdr:nvSpPr>
        <xdr:cNvPr id="610" name="楕円 609"/>
        <xdr:cNvSpPr/>
      </xdr:nvSpPr>
      <xdr:spPr>
        <a:xfrm>
          <a:off x="12763500" y="99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146024</xdr:rowOff>
    </xdr:from>
    <xdr:ext cx="534377" cy="259045"/>
    <xdr:sp macro="" textlink="">
      <xdr:nvSpPr>
        <xdr:cNvPr id="611" name="テキスト ボックス 610"/>
        <xdr:cNvSpPr txBox="1"/>
      </xdr:nvSpPr>
      <xdr:spPr>
        <a:xfrm>
          <a:off x="12547111" y="974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19838</xdr:rowOff>
    </xdr:from>
    <xdr:to>
      <xdr:col>85</xdr:col>
      <xdr:colOff>127000</xdr:colOff>
      <xdr:row>96</xdr:row>
      <xdr:rowOff>102285</xdr:rowOff>
    </xdr:to>
    <xdr:cxnSp macro="">
      <xdr:nvCxnSpPr>
        <xdr:cNvPr id="699" name="直線コネクタ 698"/>
        <xdr:cNvCxnSpPr/>
      </xdr:nvCxnSpPr>
      <xdr:spPr>
        <a:xfrm flipV="1">
          <a:off x="15481300" y="16479038"/>
          <a:ext cx="838200" cy="8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169799</xdr:rowOff>
    </xdr:from>
    <xdr:to>
      <xdr:col>81</xdr:col>
      <xdr:colOff>50800</xdr:colOff>
      <xdr:row>96</xdr:row>
      <xdr:rowOff>102285</xdr:rowOff>
    </xdr:to>
    <xdr:cxnSp macro="">
      <xdr:nvCxnSpPr>
        <xdr:cNvPr id="702" name="直線コネクタ 701"/>
        <xdr:cNvCxnSpPr/>
      </xdr:nvCxnSpPr>
      <xdr:spPr>
        <a:xfrm>
          <a:off x="14592300" y="16457549"/>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169799</xdr:rowOff>
    </xdr:from>
    <xdr:to>
      <xdr:col>76</xdr:col>
      <xdr:colOff>114300</xdr:colOff>
      <xdr:row>96</xdr:row>
      <xdr:rowOff>43917</xdr:rowOff>
    </xdr:to>
    <xdr:cxnSp macro="">
      <xdr:nvCxnSpPr>
        <xdr:cNvPr id="705" name="直線コネクタ 704"/>
        <xdr:cNvCxnSpPr/>
      </xdr:nvCxnSpPr>
      <xdr:spPr>
        <a:xfrm flipV="1">
          <a:off x="13703300" y="16457549"/>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104496</xdr:rowOff>
    </xdr:from>
    <xdr:to>
      <xdr:col>71</xdr:col>
      <xdr:colOff>177800</xdr:colOff>
      <xdr:row>96</xdr:row>
      <xdr:rowOff>43917</xdr:rowOff>
    </xdr:to>
    <xdr:cxnSp macro="">
      <xdr:nvCxnSpPr>
        <xdr:cNvPr id="708" name="直線コネクタ 707"/>
        <xdr:cNvCxnSpPr/>
      </xdr:nvCxnSpPr>
      <xdr:spPr>
        <a:xfrm>
          <a:off x="12814300" y="16049346"/>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140488</xdr:rowOff>
    </xdr:from>
    <xdr:to>
      <xdr:col>85</xdr:col>
      <xdr:colOff>177800</xdr:colOff>
      <xdr:row>96</xdr:row>
      <xdr:rowOff>70638</xdr:rowOff>
    </xdr:to>
    <xdr:sp macro="" textlink="">
      <xdr:nvSpPr>
        <xdr:cNvPr id="718" name="楕円 717"/>
        <xdr:cNvSpPr/>
      </xdr:nvSpPr>
      <xdr:spPr>
        <a:xfrm>
          <a:off x="16268700" y="16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118915</xdr:rowOff>
    </xdr:from>
    <xdr:ext cx="469744" cy="259045"/>
    <xdr:sp macro="" textlink="">
      <xdr:nvSpPr>
        <xdr:cNvPr id="719" name="公債費該当値テキスト"/>
        <xdr:cNvSpPr txBox="1"/>
      </xdr:nvSpPr>
      <xdr:spPr>
        <a:xfrm>
          <a:off x="16370300" y="1640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51485</xdr:rowOff>
    </xdr:from>
    <xdr:to>
      <xdr:col>81</xdr:col>
      <xdr:colOff>101600</xdr:colOff>
      <xdr:row>96</xdr:row>
      <xdr:rowOff>153085</xdr:rowOff>
    </xdr:to>
    <xdr:sp macro="" textlink="">
      <xdr:nvSpPr>
        <xdr:cNvPr id="720" name="楕円 719"/>
        <xdr:cNvSpPr/>
      </xdr:nvSpPr>
      <xdr:spPr>
        <a:xfrm>
          <a:off x="15430500" y="165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144212</xdr:rowOff>
    </xdr:from>
    <xdr:ext cx="469744" cy="259045"/>
    <xdr:sp macro="" textlink="">
      <xdr:nvSpPr>
        <xdr:cNvPr id="721" name="テキスト ボックス 720"/>
        <xdr:cNvSpPr txBox="1"/>
      </xdr:nvSpPr>
      <xdr:spPr>
        <a:xfrm>
          <a:off x="15246428" y="166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118999</xdr:rowOff>
    </xdr:from>
    <xdr:to>
      <xdr:col>76</xdr:col>
      <xdr:colOff>165100</xdr:colOff>
      <xdr:row>96</xdr:row>
      <xdr:rowOff>49149</xdr:rowOff>
    </xdr:to>
    <xdr:sp macro="" textlink="">
      <xdr:nvSpPr>
        <xdr:cNvPr id="722" name="楕円 721"/>
        <xdr:cNvSpPr/>
      </xdr:nvSpPr>
      <xdr:spPr>
        <a:xfrm>
          <a:off x="145415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40276</xdr:rowOff>
    </xdr:from>
    <xdr:ext cx="469744" cy="259045"/>
    <xdr:sp macro="" textlink="">
      <xdr:nvSpPr>
        <xdr:cNvPr id="723" name="テキスト ボックス 722"/>
        <xdr:cNvSpPr txBox="1"/>
      </xdr:nvSpPr>
      <xdr:spPr>
        <a:xfrm>
          <a:off x="14357428" y="1649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164567</xdr:rowOff>
    </xdr:from>
    <xdr:to>
      <xdr:col>72</xdr:col>
      <xdr:colOff>38100</xdr:colOff>
      <xdr:row>96</xdr:row>
      <xdr:rowOff>94717</xdr:rowOff>
    </xdr:to>
    <xdr:sp macro="" textlink="">
      <xdr:nvSpPr>
        <xdr:cNvPr id="724" name="楕円 723"/>
        <xdr:cNvSpPr/>
      </xdr:nvSpPr>
      <xdr:spPr>
        <a:xfrm>
          <a:off x="13652500" y="164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85844</xdr:rowOff>
    </xdr:from>
    <xdr:ext cx="469744" cy="259045"/>
    <xdr:sp macro="" textlink="">
      <xdr:nvSpPr>
        <xdr:cNvPr id="725" name="テキスト ボックス 724"/>
        <xdr:cNvSpPr txBox="1"/>
      </xdr:nvSpPr>
      <xdr:spPr>
        <a:xfrm>
          <a:off x="13468428" y="165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53696</xdr:rowOff>
    </xdr:from>
    <xdr:to>
      <xdr:col>67</xdr:col>
      <xdr:colOff>101600</xdr:colOff>
      <xdr:row>93</xdr:row>
      <xdr:rowOff>155296</xdr:rowOff>
    </xdr:to>
    <xdr:sp macro="" textlink="">
      <xdr:nvSpPr>
        <xdr:cNvPr id="726" name="楕円 725"/>
        <xdr:cNvSpPr/>
      </xdr:nvSpPr>
      <xdr:spPr>
        <a:xfrm>
          <a:off x="12763500" y="15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xdr:rowOff>
    </xdr:from>
    <xdr:ext cx="534377" cy="259045"/>
    <xdr:sp macro="" textlink="">
      <xdr:nvSpPr>
        <xdr:cNvPr id="727" name="テキスト ボックス 726"/>
        <xdr:cNvSpPr txBox="1"/>
      </xdr:nvSpPr>
      <xdr:spPr>
        <a:xfrm>
          <a:off x="12547111" y="157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目的別歳出においては、民生費が全体の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待機児童対策による私立保育所の運営経費や障がい者自立支援給付経費に要する経費などにより、高い水準で推移している。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特に児童福祉費は毎年増加しており、今後もその動向について注視する必要がある。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東武東上線連続立体化事業基金積立金や住宅基金積立金などによるものである。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％増となっている。これはプレミアム付商品券事業や、消費喚起対策事業の皆増などによるものである。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令和元年度に東武東上線連続立体化事業基金の積立に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活用したことなどにより前年度から減となっている。令和２年度も特別区交付金の大幅な減や、新型コロナウイルス対策などの緊急を要する財政需要に対して活用を行っている。今後も景気後退期に必要な金額を確保するため、戦略的に積立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全会計の実質収支は黒字であり、連結実質赤字比率は生じていない。実質収支（黒字額）は、一般会計においては、前年度比</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百万円の増、特別会計を含めた全会計では、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百万円の増となっている。また、令和元年度より、東武東上線鉄道立体化事業を円滑に推進していくうえで、経理を明確化するために、東武東上線立体化事業特別会計を設立した。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元利償還金が年々減少するとともに、用地取得の完了等に伴い債務負担行為に基づく支出額が減少した。　　　　　　　　　　　　　　　　　　　　　令和元年度においては、分子である地方債に係る元利償還金等が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百万円減少したものの、分母である標準財政規模が</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百万円増加したことにより、単年度の比率は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ポイントの悪化となった。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年間</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億円以上の積立を見込むと共に、決算余剰金が発生した際には積極的に積み立てる方針に基づき、積立を行っている。平成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年度においては、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66</a:t>
          </a:r>
          <a:r>
            <a:rPr kumimoji="1" lang="ja-JP" altLang="en-US" sz="1000">
              <a:latin typeface="ＭＳ ゴシック" pitchFamily="49" charset="-128"/>
              <a:ea typeface="ＭＳ ゴシック" pitchFamily="49" charset="-128"/>
            </a:rPr>
            <a:t>百万円の償還に対し、</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百万円の積立を行い、減債基金残高が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92</a:t>
          </a:r>
          <a:r>
            <a:rPr kumimoji="1" lang="ja-JP" altLang="en-US" sz="1000">
              <a:latin typeface="ＭＳ ゴシック" pitchFamily="49" charset="-128"/>
              <a:ea typeface="ＭＳ ゴシック" pitchFamily="49" charset="-128"/>
            </a:rPr>
            <a:t>百万円に増加した。</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計画的な起債発行に努めていることで、地方債現在高は減少し、退職手当負担見込額も、対象職員数の減等により減少しており、将来負担額は前年度比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百万円の減となった。　　　　　　　　　　　　　　　　また、充当可能財源等については、元利償還金・準元利償還金にかかる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基準財政需要額算入見込額は減少傾向にあるものの、</a:t>
          </a:r>
          <a:r>
            <a:rPr kumimoji="1" lang="ja-JP" altLang="en-US" sz="1400">
              <a:latin typeface="ＭＳ ゴシック" pitchFamily="49" charset="-128"/>
              <a:ea typeface="ＭＳ ゴシック" pitchFamily="49" charset="-128"/>
            </a:rPr>
            <a:t>充当可能基金残高は増加し、土地開発公社に対する貸付金の償還金も増加したことにより、前年度比</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百万円の増となった。このため、将来負担比率の分子は、令和元年度においては、前年度比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東京都板橋区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財政調整基金については、令和元年度に東武東上線連続立体化事業基金の積立のために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億円繰り入れたことなどにより、前年度から減となっている。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東武東上線連続立体化事業基金を新たに新設し、財調基金から積立を行った。元年度末の残高は約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億円であり、前年度から皆増である。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住宅基金は今後の区営住宅の改築への財政需要に対応するため、約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月最終補正予算編成時の剰余金により義務教育施設整備基金に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億円、公共施設等整備基金に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億円積立てたこと等により、基金全体では前年度比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令和２年度も特別区交付金の大幅な減や、新型コロナウイルス対策などの緊急を要する財政需要に対して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活用を行っている。今後も景気後退期に必要な金額を確保することを考慮し、戦略的に活用を図る。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は、歳入の大幅な減収局面が継続すると想定されるため、計画的な積立を当面見合わせる。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・義務教育施設整備基金：義務教育施設の増改築、大規模改修及び耐震補強工事に要する資金に充てる。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・住宅基金：住宅対策事業の推進により、快適な住宅環境の形成に寄与する事業に充当する。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・平和基金：平和事業の推進により、世界平和の実現に貢献する事業に充当する。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・佐藤太清青少年美術奨励基金：青少年の美術奨励に資するため、佐藤太清氏からの寄付金を基に設置し、区民等の寄附金をもって充てる。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・いたばしボランティア基金：区民とともにボランテイア活動を推進し、もって区民の福祉の向上に資するため設置し、区民等の寄付金をもって充てる。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・櫻井徳太郎民族学研究奨励基金：民俗学の研究奨励に資するため、櫻井徳太郎氏からの寄付金を基に設置し、区民等の寄付金をもって充てる。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・公共施設等整備基金：公共施設（義務教育施設を除く）の建設、増改築、大規模改修、耐震補強工事、用地の取得その他の整備及び緑化の推進委資する用地の取得に要する資金に充てる。</a:t>
          </a:r>
          <a:endParaRPr kumimoji="0"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・東武東上線連続立体化事業基金：東武東上線連続立体化事業及びこれに関連する事業に充当する。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・義務教育施設整備基金、公共施設等整備基金：決算剰余金による増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今後の改築に対応するため積立の増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・東武東上線連続立体化事業：基金新設による皆増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・義務教育施設整備基金と公共施設等整備基金は、歳入の大幅な減収局面が継続すると想定されるため、計画的な積立を当面見合わせる。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財政調整基金については、令和元年度に東武東上線連続立体化事業基金の積立のために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億円繰り入れたことなどにより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令和２年度も特別区交付金の大幅な減や、新型コロナウイルス対策などの緊急を要する財政需要に対して活用を行っている。今後も景気後退期に必要な金額を確保することを考慮し、戦略的に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前年度から変更なし。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571,357
542,575
32.22
225,645,770
219,948,483
5,556,888
134,721,646
29,380,972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平成３０年度と令和元年度を比較した際に、取得価格が２９億増、減価償却累計額が５４億増となっており、その結果、減価償却率が１．５ポイント増加している。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これは、令和元年度に取得日と建築年月日が不一致による台帳整備（公営住宅等）を行ったことが影響しており、仮に当該台帳整備を行わなかった場合の減価償却率は０．７ポイント増となっていた。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2"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138158</xdr:rowOff>
    </xdr:from>
    <xdr:to>
      <xdr:col>23</xdr:col>
      <xdr:colOff>136525</xdr:colOff>
      <xdr:row>29</xdr:row>
      <xdr:rowOff>68308</xdr:rowOff>
    </xdr:to>
    <xdr:sp macro="" textlink="">
      <xdr:nvSpPr>
        <xdr:cNvPr id="93" name="楕円 92"/>
        <xdr:cNvSpPr/>
      </xdr:nvSpPr>
      <xdr:spPr>
        <a:xfrm>
          <a:off x="4711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161035</xdr:rowOff>
    </xdr:from>
    <xdr:ext cx="405111" cy="259045"/>
    <xdr:sp macro="" textlink="">
      <xdr:nvSpPr>
        <xdr:cNvPr id="94" name="有形固定資産減価償却率該当値テキスト"/>
        <xdr:cNvSpPr txBox="1"/>
      </xdr:nvSpPr>
      <xdr:spPr>
        <a:xfrm>
          <a:off x="4813300" y="556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91894</xdr:rowOff>
    </xdr:from>
    <xdr:to>
      <xdr:col>19</xdr:col>
      <xdr:colOff>187325</xdr:colOff>
      <xdr:row>29</xdr:row>
      <xdr:rowOff>22044</xdr:rowOff>
    </xdr:to>
    <xdr:sp macro="" textlink="">
      <xdr:nvSpPr>
        <xdr:cNvPr id="95" name="楕円 94"/>
        <xdr:cNvSpPr/>
      </xdr:nvSpPr>
      <xdr:spPr>
        <a:xfrm>
          <a:off x="4000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142694</xdr:rowOff>
    </xdr:from>
    <xdr:to>
      <xdr:col>23</xdr:col>
      <xdr:colOff>85725</xdr:colOff>
      <xdr:row>29</xdr:row>
      <xdr:rowOff>17508</xdr:rowOff>
    </xdr:to>
    <xdr:cxnSp macro="">
      <xdr:nvCxnSpPr>
        <xdr:cNvPr id="96" name="直線コネクタ 95"/>
        <xdr:cNvCxnSpPr/>
      </xdr:nvCxnSpPr>
      <xdr:spPr>
        <a:xfrm>
          <a:off x="4051300" y="571481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7" name="楕円 96"/>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142694</xdr:rowOff>
    </xdr:to>
    <xdr:cxnSp macro="">
      <xdr:nvCxnSpPr>
        <xdr:cNvPr id="98" name="直線コネクタ 97"/>
        <xdr:cNvCxnSpPr/>
      </xdr:nvCxnSpPr>
      <xdr:spPr>
        <a:xfrm>
          <a:off x="3289300" y="568706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99" name="楕円 98"/>
        <xdr:cNvSpPr/>
      </xdr:nvSpPr>
      <xdr:spPr>
        <a:xfrm>
          <a:off x="2476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31</xdr:row>
      <xdr:rowOff>143419</xdr:rowOff>
    </xdr:to>
    <xdr:cxnSp macro="">
      <xdr:nvCxnSpPr>
        <xdr:cNvPr id="100" name="直線コネクタ 99"/>
        <xdr:cNvCxnSpPr/>
      </xdr:nvCxnSpPr>
      <xdr:spPr>
        <a:xfrm flipV="1">
          <a:off x="2527300" y="5687060"/>
          <a:ext cx="762000" cy="54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86451</xdr:rowOff>
    </xdr:from>
    <xdr:to>
      <xdr:col>7</xdr:col>
      <xdr:colOff>187325</xdr:colOff>
      <xdr:row>32</xdr:row>
      <xdr:rowOff>16601</xdr:rowOff>
    </xdr:to>
    <xdr:sp macro="" textlink="">
      <xdr:nvSpPr>
        <xdr:cNvPr id="101" name="楕円 100"/>
        <xdr:cNvSpPr/>
      </xdr:nvSpPr>
      <xdr:spPr>
        <a:xfrm>
          <a:off x="1714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137251</xdr:rowOff>
    </xdr:from>
    <xdr:to>
      <xdr:col>11</xdr:col>
      <xdr:colOff>136525</xdr:colOff>
      <xdr:row>31</xdr:row>
      <xdr:rowOff>143419</xdr:rowOff>
    </xdr:to>
    <xdr:cxnSp macro="">
      <xdr:nvCxnSpPr>
        <xdr:cNvPr id="102" name="直線コネクタ 101"/>
        <xdr:cNvCxnSpPr/>
      </xdr:nvCxnSpPr>
      <xdr:spPr>
        <a:xfrm>
          <a:off x="1765300" y="622372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103" name="n_1ave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104" name="n_2ave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6"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38571</xdr:rowOff>
    </xdr:from>
    <xdr:ext cx="405111" cy="259045"/>
    <xdr:sp macro="" textlink="">
      <xdr:nvSpPr>
        <xdr:cNvPr id="107" name="n_1mainValue有形固定資産減価償却率"/>
        <xdr:cNvSpPr txBox="1"/>
      </xdr:nvSpPr>
      <xdr:spPr>
        <a:xfrm>
          <a:off x="38360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8"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9" name="n_3mainValue有形固定資産減価償却率"/>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7728</xdr:rowOff>
    </xdr:from>
    <xdr:ext cx="405111" cy="259045"/>
    <xdr:sp macro="" textlink="">
      <xdr:nvSpPr>
        <xdr:cNvPr id="110" name="n_4mainValue有形固定資産減価償却率"/>
        <xdr:cNvSpPr txBox="1"/>
      </xdr:nvSpPr>
      <xdr:spPr>
        <a:xfrm>
          <a:off x="1562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債務償還比率の計算式によると、分子（将来負担額</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充当可能財源）は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-21,418,762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千円、分母（経常一般財源等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経常経費充当財源等）は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72,734,928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千円となり、債務償還可能年数は、「－」となった。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税制改正による普通交付金の減や新型コロナウイルスの影響などによる極めて厳しい財政運状況のなかで、戦略的な</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起債発行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が求められるが、新たな</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収入確保策の確立、事務事業の見直し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公共施設の適正配置など、更なる行財政改革を推進していく。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27</xdr:row>
      <xdr:rowOff>168416</xdr:rowOff>
    </xdr:from>
    <xdr:to>
      <xdr:col>68</xdr:col>
      <xdr:colOff>123825</xdr:colOff>
      <xdr:row>28</xdr:row>
      <xdr:rowOff>98566</xdr:rowOff>
    </xdr:to>
    <xdr:sp macro="" textlink="">
      <xdr:nvSpPr>
        <xdr:cNvPr id="155" name="楕円 154"/>
        <xdr:cNvSpPr/>
      </xdr:nvSpPr>
      <xdr:spPr>
        <a:xfrm>
          <a:off x="13271500" y="55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73801</xdr:rowOff>
    </xdr:from>
    <xdr:to>
      <xdr:col>64</xdr:col>
      <xdr:colOff>123825</xdr:colOff>
      <xdr:row>30</xdr:row>
      <xdr:rowOff>3951</xdr:rowOff>
    </xdr:to>
    <xdr:sp macro="" textlink="">
      <xdr:nvSpPr>
        <xdr:cNvPr id="156" name="楕円 155"/>
        <xdr:cNvSpPr/>
      </xdr:nvSpPr>
      <xdr:spPr>
        <a:xfrm>
          <a:off x="12509500" y="58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47766</xdr:rowOff>
    </xdr:from>
    <xdr:to>
      <xdr:col>68</xdr:col>
      <xdr:colOff>73025</xdr:colOff>
      <xdr:row>29</xdr:row>
      <xdr:rowOff>124601</xdr:rowOff>
    </xdr:to>
    <xdr:cxnSp macro="">
      <xdr:nvCxnSpPr>
        <xdr:cNvPr id="157" name="直線コネクタ 156"/>
        <xdr:cNvCxnSpPr/>
      </xdr:nvCxnSpPr>
      <xdr:spPr>
        <a:xfrm flipV="1">
          <a:off x="12560300" y="5619891"/>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166158</xdr:rowOff>
    </xdr:from>
    <xdr:to>
      <xdr:col>60</xdr:col>
      <xdr:colOff>123825</xdr:colOff>
      <xdr:row>30</xdr:row>
      <xdr:rowOff>96308</xdr:rowOff>
    </xdr:to>
    <xdr:sp macro="" textlink="">
      <xdr:nvSpPr>
        <xdr:cNvPr id="158" name="楕円 157"/>
        <xdr:cNvSpPr/>
      </xdr:nvSpPr>
      <xdr:spPr>
        <a:xfrm>
          <a:off x="11747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124601</xdr:rowOff>
    </xdr:from>
    <xdr:to>
      <xdr:col>64</xdr:col>
      <xdr:colOff>73025</xdr:colOff>
      <xdr:row>30</xdr:row>
      <xdr:rowOff>45508</xdr:rowOff>
    </xdr:to>
    <xdr:cxnSp macro="">
      <xdr:nvCxnSpPr>
        <xdr:cNvPr id="159" name="直線コネクタ 158"/>
        <xdr:cNvCxnSpPr/>
      </xdr:nvCxnSpPr>
      <xdr:spPr>
        <a:xfrm flipV="1">
          <a:off x="11798300" y="5868176"/>
          <a:ext cx="762000" cy="9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0"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1"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2"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3"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28</xdr:row>
      <xdr:rowOff>89693</xdr:rowOff>
    </xdr:from>
    <xdr:ext cx="405111" cy="259045"/>
    <xdr:sp macro="" textlink="">
      <xdr:nvSpPr>
        <xdr:cNvPr id="164" name="n_2mainValue債務償還比率"/>
        <xdr:cNvSpPr txBox="1"/>
      </xdr:nvSpPr>
      <xdr:spPr>
        <a:xfrm>
          <a:off x="13119744" y="5661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29</xdr:row>
      <xdr:rowOff>166528</xdr:rowOff>
    </xdr:from>
    <xdr:ext cx="405111" cy="259045"/>
    <xdr:sp macro="" textlink="">
      <xdr:nvSpPr>
        <xdr:cNvPr id="165" name="n_3mainValue債務償還比率"/>
        <xdr:cNvSpPr txBox="1"/>
      </xdr:nvSpPr>
      <xdr:spPr>
        <a:xfrm>
          <a:off x="12357744" y="591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30</xdr:row>
      <xdr:rowOff>87435</xdr:rowOff>
    </xdr:from>
    <xdr:ext cx="405111" cy="259045"/>
    <xdr:sp macro="" textlink="">
      <xdr:nvSpPr>
        <xdr:cNvPr id="166" name="n_4mainValue債務償還比率"/>
        <xdr:cNvSpPr txBox="1"/>
      </xdr:nvSpPr>
      <xdr:spPr>
        <a:xfrm>
          <a:off x="11595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571,357
542,575
32.22
225,645,770
219,948,483
5,556,888
134,721,646
29,380,972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3" name="【道路】&#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4" name="楕円 73"/>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5" name="【道路】&#10;有形固定資産減価償却率該当値テキスト"/>
        <xdr:cNvSpPr txBox="1"/>
      </xdr:nvSpPr>
      <xdr:spPr>
        <a:xfrm>
          <a:off x="4673600" y="556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6" name="楕円 75"/>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7" name="直線コネクタ 76"/>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9" name="直線コネクタ 78"/>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38</xdr:row>
      <xdr:rowOff>7620</xdr:rowOff>
    </xdr:to>
    <xdr:cxnSp macro="">
      <xdr:nvCxnSpPr>
        <xdr:cNvPr id="81" name="直線コネクタ 80"/>
        <xdr:cNvCxnSpPr/>
      </xdr:nvCxnSpPr>
      <xdr:spPr>
        <a:xfrm flipV="1">
          <a:off x="2019300" y="5660572"/>
          <a:ext cx="889000" cy="8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xdr:cNvSpPr/>
      </xdr:nvSpPr>
      <xdr:spPr>
        <a:xfrm>
          <a:off x="1079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7620</xdr:rowOff>
    </xdr:to>
    <xdr:cxnSp macro="">
      <xdr:nvCxnSpPr>
        <xdr:cNvPr id="83" name="直線コネクタ 82"/>
        <xdr:cNvCxnSpPr/>
      </xdr:nvCxnSpPr>
      <xdr:spPr>
        <a:xfrm>
          <a:off x="1130300" y="65047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116494</xdr:rowOff>
    </xdr:from>
    <xdr:ext cx="405111" cy="259045"/>
    <xdr:sp macro="" textlink="">
      <xdr:nvSpPr>
        <xdr:cNvPr id="84" name="n_1aveValue【道路】&#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5" name="n_2aveValue【道路】&#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86" name="n_3aveValue【道路】&#10;有形固定資産減価償却率"/>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927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70049</xdr:rowOff>
    </xdr:from>
    <xdr:ext cx="340478" cy="259045"/>
    <xdr:sp macro="" textlink="">
      <xdr:nvSpPr>
        <xdr:cNvPr id="88" name="n_1mainValue【道路】&#10;有形固定資産減価償却率"/>
        <xdr:cNvSpPr txBox="1"/>
      </xdr:nvSpPr>
      <xdr:spPr>
        <a:xfrm>
          <a:off x="36143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9" name="n_2mainValue【道路】&#10;有形固定資産減価償却率"/>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90" name="n_3main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56985</xdr:rowOff>
    </xdr:from>
    <xdr:ext cx="405111" cy="259045"/>
    <xdr:sp macro="" textlink="">
      <xdr:nvSpPr>
        <xdr:cNvPr id="91" name="n_4mainValue【道路】&#10;有形固定資産減価償却率"/>
        <xdr:cNvSpPr txBox="1"/>
      </xdr:nvSpPr>
      <xdr:spPr>
        <a:xfrm>
          <a:off x="927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16591</xdr:rowOff>
    </xdr:from>
    <xdr:ext cx="469744" cy="259045"/>
    <xdr:sp macro="" textlink="">
      <xdr:nvSpPr>
        <xdr:cNvPr id="120" name="【道路】&#10;一人当たり延長平均値テキスト"/>
        <xdr:cNvSpPr txBox="1"/>
      </xdr:nvSpPr>
      <xdr:spPr>
        <a:xfrm>
          <a:off x="10515600" y="6874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127317</xdr:rowOff>
    </xdr:from>
    <xdr:to>
      <xdr:col>55</xdr:col>
      <xdr:colOff>50800</xdr:colOff>
      <xdr:row>34</xdr:row>
      <xdr:rowOff>57467</xdr:rowOff>
    </xdr:to>
    <xdr:sp macro="" textlink="">
      <xdr:nvSpPr>
        <xdr:cNvPr id="131" name="楕円 130"/>
        <xdr:cNvSpPr/>
      </xdr:nvSpPr>
      <xdr:spPr>
        <a:xfrm>
          <a:off x="10426700" y="57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80344</xdr:rowOff>
    </xdr:from>
    <xdr:ext cx="469744" cy="259045"/>
    <xdr:sp macro="" textlink="">
      <xdr:nvSpPr>
        <xdr:cNvPr id="132" name="【道路】&#10;一人当たり延長該当値テキスト"/>
        <xdr:cNvSpPr txBox="1"/>
      </xdr:nvSpPr>
      <xdr:spPr>
        <a:xfrm>
          <a:off x="10515600" y="573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116840</xdr:rowOff>
    </xdr:from>
    <xdr:to>
      <xdr:col>50</xdr:col>
      <xdr:colOff>165100</xdr:colOff>
      <xdr:row>34</xdr:row>
      <xdr:rowOff>46990</xdr:rowOff>
    </xdr:to>
    <xdr:sp macro="" textlink="">
      <xdr:nvSpPr>
        <xdr:cNvPr id="133" name="楕円 132"/>
        <xdr:cNvSpPr/>
      </xdr:nvSpPr>
      <xdr:spPr>
        <a:xfrm>
          <a:off x="958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167640</xdr:rowOff>
    </xdr:from>
    <xdr:to>
      <xdr:col>55</xdr:col>
      <xdr:colOff>0</xdr:colOff>
      <xdr:row>34</xdr:row>
      <xdr:rowOff>6667</xdr:rowOff>
    </xdr:to>
    <xdr:cxnSp macro="">
      <xdr:nvCxnSpPr>
        <xdr:cNvPr id="134" name="直線コネクタ 133"/>
        <xdr:cNvCxnSpPr/>
      </xdr:nvCxnSpPr>
      <xdr:spPr>
        <a:xfrm>
          <a:off x="9639300" y="5825490"/>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92456</xdr:rowOff>
    </xdr:from>
    <xdr:to>
      <xdr:col>46</xdr:col>
      <xdr:colOff>38100</xdr:colOff>
      <xdr:row>34</xdr:row>
      <xdr:rowOff>22606</xdr:rowOff>
    </xdr:to>
    <xdr:sp macro="" textlink="">
      <xdr:nvSpPr>
        <xdr:cNvPr id="135" name="楕円 134"/>
        <xdr:cNvSpPr/>
      </xdr:nvSpPr>
      <xdr:spPr>
        <a:xfrm>
          <a:off x="8699500" y="57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143256</xdr:rowOff>
    </xdr:from>
    <xdr:to>
      <xdr:col>50</xdr:col>
      <xdr:colOff>114300</xdr:colOff>
      <xdr:row>33</xdr:row>
      <xdr:rowOff>167640</xdr:rowOff>
    </xdr:to>
    <xdr:cxnSp macro="">
      <xdr:nvCxnSpPr>
        <xdr:cNvPr id="136" name="直線コネクタ 135"/>
        <xdr:cNvCxnSpPr/>
      </xdr:nvCxnSpPr>
      <xdr:spPr>
        <a:xfrm>
          <a:off x="8750300" y="580110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96647</xdr:rowOff>
    </xdr:from>
    <xdr:to>
      <xdr:col>41</xdr:col>
      <xdr:colOff>101600</xdr:colOff>
      <xdr:row>41</xdr:row>
      <xdr:rowOff>26797</xdr:rowOff>
    </xdr:to>
    <xdr:sp macro="" textlink="">
      <xdr:nvSpPr>
        <xdr:cNvPr id="137" name="楕円 136"/>
        <xdr:cNvSpPr/>
      </xdr:nvSpPr>
      <xdr:spPr>
        <a:xfrm>
          <a:off x="7810500" y="6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143256</xdr:rowOff>
    </xdr:from>
    <xdr:to>
      <xdr:col>45</xdr:col>
      <xdr:colOff>177800</xdr:colOff>
      <xdr:row>40</xdr:row>
      <xdr:rowOff>147447</xdr:rowOff>
    </xdr:to>
    <xdr:cxnSp macro="">
      <xdr:nvCxnSpPr>
        <xdr:cNvPr id="138" name="直線コネクタ 137"/>
        <xdr:cNvCxnSpPr/>
      </xdr:nvCxnSpPr>
      <xdr:spPr>
        <a:xfrm flipV="1">
          <a:off x="7861300" y="5801106"/>
          <a:ext cx="889000" cy="120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9" name="楕円 138"/>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147447</xdr:rowOff>
    </xdr:to>
    <xdr:cxnSp macro="">
      <xdr:nvCxnSpPr>
        <xdr:cNvPr id="140" name="直線コネクタ 139"/>
        <xdr:cNvCxnSpPr/>
      </xdr:nvCxnSpPr>
      <xdr:spPr>
        <a:xfrm>
          <a:off x="6972300" y="700278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125366</xdr:rowOff>
    </xdr:from>
    <xdr:ext cx="469744" cy="259045"/>
    <xdr:sp macro="" textlink="">
      <xdr:nvSpPr>
        <xdr:cNvPr id="141" name="n_1aveValue【道路】&#10;一人当たり延長"/>
        <xdr:cNvSpPr txBox="1"/>
      </xdr:nvSpPr>
      <xdr:spPr>
        <a:xfrm>
          <a:off x="93917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127652</xdr:rowOff>
    </xdr:from>
    <xdr:ext cx="469744" cy="259045"/>
    <xdr:sp macro="" textlink="">
      <xdr:nvSpPr>
        <xdr:cNvPr id="142" name="n_2aveValue【道路】&#10;一人当たり延長"/>
        <xdr:cNvSpPr txBox="1"/>
      </xdr:nvSpPr>
      <xdr:spPr>
        <a:xfrm>
          <a:off x="8515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macro="" textlink="">
      <xdr:nvSpPr>
        <xdr:cNvPr id="143" name="n_3aveValue【道路】&#10;一人当たり延長"/>
        <xdr:cNvSpPr txBox="1"/>
      </xdr:nvSpPr>
      <xdr:spPr>
        <a:xfrm>
          <a:off x="7626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44"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63517</xdr:rowOff>
    </xdr:from>
    <xdr:ext cx="469744" cy="259045"/>
    <xdr:sp macro="" textlink="">
      <xdr:nvSpPr>
        <xdr:cNvPr id="145" name="n_1mainValue【道路】&#10;一人当たり延長"/>
        <xdr:cNvSpPr txBox="1"/>
      </xdr:nvSpPr>
      <xdr:spPr>
        <a:xfrm>
          <a:off x="93917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39133</xdr:rowOff>
    </xdr:from>
    <xdr:ext cx="469744" cy="259045"/>
    <xdr:sp macro="" textlink="">
      <xdr:nvSpPr>
        <xdr:cNvPr id="146" name="n_2mainValue【道路】&#10;一人当たり延長"/>
        <xdr:cNvSpPr txBox="1"/>
      </xdr:nvSpPr>
      <xdr:spPr>
        <a:xfrm>
          <a:off x="8515427" y="55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43324</xdr:rowOff>
    </xdr:from>
    <xdr:ext cx="469744" cy="259045"/>
    <xdr:sp macro="" textlink="">
      <xdr:nvSpPr>
        <xdr:cNvPr id="147" name="n_3mainValue【道路】&#10;一人当たり延長"/>
        <xdr:cNvSpPr txBox="1"/>
      </xdr:nvSpPr>
      <xdr:spPr>
        <a:xfrm>
          <a:off x="7626427"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8" name="n_4mainValue【道路】&#10;一人当たり延長"/>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5" name="直線コネクタ 174"/>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8"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80"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1" name="フローチャート: 判断 180"/>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2" name="フローチャート: 判断 181"/>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3" name="フローチャート: 判断 18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91" name="楕円 190"/>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79483</xdr:rowOff>
    </xdr:from>
    <xdr:ext cx="405111" cy="259045"/>
    <xdr:sp macro="" textlink="">
      <xdr:nvSpPr>
        <xdr:cNvPr id="192" name="【橋りょう・トンネル】&#10;有形固定資産減価償却率該当値テキスト"/>
        <xdr:cNvSpPr txBox="1"/>
      </xdr:nvSpPr>
      <xdr:spPr>
        <a:xfrm>
          <a:off x="4673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93" name="楕円 192"/>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151856</xdr:rowOff>
    </xdr:to>
    <xdr:cxnSp macro="">
      <xdr:nvCxnSpPr>
        <xdr:cNvPr id="194" name="直線コネクタ 193"/>
        <xdr:cNvCxnSpPr/>
      </xdr:nvCxnSpPr>
      <xdr:spPr>
        <a:xfrm>
          <a:off x="3797300" y="102151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5" name="楕円 194"/>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60</xdr:row>
      <xdr:rowOff>29391</xdr:rowOff>
    </xdr:to>
    <xdr:cxnSp macro="">
      <xdr:nvCxnSpPr>
        <xdr:cNvPr id="196" name="直線コネクタ 195"/>
        <xdr:cNvCxnSpPr/>
      </xdr:nvCxnSpPr>
      <xdr:spPr>
        <a:xfrm flipV="1">
          <a:off x="2908300" y="1021515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53703</xdr:rowOff>
    </xdr:from>
    <xdr:to>
      <xdr:col>10</xdr:col>
      <xdr:colOff>165100</xdr:colOff>
      <xdr:row>58</xdr:row>
      <xdr:rowOff>155303</xdr:rowOff>
    </xdr:to>
    <xdr:sp macro="" textlink="">
      <xdr:nvSpPr>
        <xdr:cNvPr id="197" name="楕円 196"/>
        <xdr:cNvSpPr/>
      </xdr:nvSpPr>
      <xdr:spPr>
        <a:xfrm>
          <a:off x="1968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104503</xdr:rowOff>
    </xdr:from>
    <xdr:to>
      <xdr:col>15</xdr:col>
      <xdr:colOff>50800</xdr:colOff>
      <xdr:row>60</xdr:row>
      <xdr:rowOff>29391</xdr:rowOff>
    </xdr:to>
    <xdr:cxnSp macro="">
      <xdr:nvCxnSpPr>
        <xdr:cNvPr id="198" name="直線コネクタ 197"/>
        <xdr:cNvCxnSpPr/>
      </xdr:nvCxnSpPr>
      <xdr:spPr>
        <a:xfrm>
          <a:off x="2019300" y="10048603"/>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11249</xdr:rowOff>
    </xdr:from>
    <xdr:to>
      <xdr:col>6</xdr:col>
      <xdr:colOff>38100</xdr:colOff>
      <xdr:row>58</xdr:row>
      <xdr:rowOff>112849</xdr:rowOff>
    </xdr:to>
    <xdr:sp macro="" textlink="">
      <xdr:nvSpPr>
        <xdr:cNvPr id="199" name="楕円 198"/>
        <xdr:cNvSpPr/>
      </xdr:nvSpPr>
      <xdr:spPr>
        <a:xfrm>
          <a:off x="1079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62049</xdr:rowOff>
    </xdr:from>
    <xdr:to>
      <xdr:col>10</xdr:col>
      <xdr:colOff>114300</xdr:colOff>
      <xdr:row>58</xdr:row>
      <xdr:rowOff>104503</xdr:rowOff>
    </xdr:to>
    <xdr:cxnSp macro="">
      <xdr:nvCxnSpPr>
        <xdr:cNvPr id="200" name="直線コネクタ 199"/>
        <xdr:cNvCxnSpPr/>
      </xdr:nvCxnSpPr>
      <xdr:spPr>
        <a:xfrm>
          <a:off x="1130300" y="100061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macro="" textlink="">
      <xdr:nvSpPr>
        <xdr:cNvPr id="201" name="n_1aveValue【橋りょう・トンネル】&#10;有形固定資産減価償却率"/>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2"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3" name="n_3aveValue【橋りょう・トンネル】&#10;有形固定資産減価償却率"/>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4"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205" name="n_1mainValue【橋りょう・トンネル】&#10;有形固定資産減価償却率"/>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71318</xdr:rowOff>
    </xdr:from>
    <xdr:ext cx="405111" cy="259045"/>
    <xdr:sp macro="" textlink="">
      <xdr:nvSpPr>
        <xdr:cNvPr id="206" name="n_2mainValue【橋りょう・トンネル】&#10;有形固定資産減価償却率"/>
        <xdr:cNvSpPr txBox="1"/>
      </xdr:nvSpPr>
      <xdr:spPr>
        <a:xfrm>
          <a:off x="2705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380</xdr:rowOff>
    </xdr:from>
    <xdr:ext cx="405111" cy="259045"/>
    <xdr:sp macro="" textlink="">
      <xdr:nvSpPr>
        <xdr:cNvPr id="207" name="n_3mainValue【橋りょう・トンネル】&#10;有形固定資産減価償却率"/>
        <xdr:cNvSpPr txBox="1"/>
      </xdr:nvSpPr>
      <xdr:spPr>
        <a:xfrm>
          <a:off x="1816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103976</xdr:rowOff>
    </xdr:from>
    <xdr:ext cx="405111" cy="259045"/>
    <xdr:sp macro="" textlink="">
      <xdr:nvSpPr>
        <xdr:cNvPr id="208" name="n_4mainValue【橋りょう・トンネル】&#10;有形固定資産減価償却率"/>
        <xdr:cNvSpPr txBox="1"/>
      </xdr:nvSpPr>
      <xdr:spPr>
        <a:xfrm>
          <a:off x="927744" y="1004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2" name="直線コネクタ 231"/>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3"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4" name="直線コネクタ 233"/>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5"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6" name="直線コネクタ 235"/>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37"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8" name="フローチャート: 判断 237"/>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9" name="フローチャート: 判断 238"/>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0" name="フローチャート: 判断 239"/>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1" name="フローチャート: 判断 240"/>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2" name="フローチャート: 判断 241"/>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19410</xdr:rowOff>
    </xdr:from>
    <xdr:to>
      <xdr:col>55</xdr:col>
      <xdr:colOff>50800</xdr:colOff>
      <xdr:row>63</xdr:row>
      <xdr:rowOff>121010</xdr:rowOff>
    </xdr:to>
    <xdr:sp macro="" textlink="">
      <xdr:nvSpPr>
        <xdr:cNvPr id="248" name="楕円 247"/>
        <xdr:cNvSpPr/>
      </xdr:nvSpPr>
      <xdr:spPr>
        <a:xfrm>
          <a:off x="10426700" y="108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169287</xdr:rowOff>
    </xdr:from>
    <xdr:ext cx="534377" cy="259045"/>
    <xdr:sp macro="" textlink="">
      <xdr:nvSpPr>
        <xdr:cNvPr id="249" name="【橋りょう・トンネル】&#10;一人当たり有形固定資産（償却資産）額該当値テキスト"/>
        <xdr:cNvSpPr txBox="1"/>
      </xdr:nvSpPr>
      <xdr:spPr>
        <a:xfrm>
          <a:off x="10515600" y="107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18877</xdr:rowOff>
    </xdr:from>
    <xdr:to>
      <xdr:col>50</xdr:col>
      <xdr:colOff>165100</xdr:colOff>
      <xdr:row>63</xdr:row>
      <xdr:rowOff>120477</xdr:rowOff>
    </xdr:to>
    <xdr:sp macro="" textlink="">
      <xdr:nvSpPr>
        <xdr:cNvPr id="250" name="楕円 249"/>
        <xdr:cNvSpPr/>
      </xdr:nvSpPr>
      <xdr:spPr>
        <a:xfrm>
          <a:off x="95885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69677</xdr:rowOff>
    </xdr:from>
    <xdr:to>
      <xdr:col>55</xdr:col>
      <xdr:colOff>0</xdr:colOff>
      <xdr:row>63</xdr:row>
      <xdr:rowOff>70210</xdr:rowOff>
    </xdr:to>
    <xdr:cxnSp macro="">
      <xdr:nvCxnSpPr>
        <xdr:cNvPr id="251" name="直線コネクタ 250"/>
        <xdr:cNvCxnSpPr/>
      </xdr:nvCxnSpPr>
      <xdr:spPr>
        <a:xfrm>
          <a:off x="9639300" y="1087102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23266</xdr:rowOff>
    </xdr:from>
    <xdr:to>
      <xdr:col>46</xdr:col>
      <xdr:colOff>38100</xdr:colOff>
      <xdr:row>63</xdr:row>
      <xdr:rowOff>124866</xdr:rowOff>
    </xdr:to>
    <xdr:sp macro="" textlink="">
      <xdr:nvSpPr>
        <xdr:cNvPr id="252" name="楕円 251"/>
        <xdr:cNvSpPr/>
      </xdr:nvSpPr>
      <xdr:spPr>
        <a:xfrm>
          <a:off x="8699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69677</xdr:rowOff>
    </xdr:from>
    <xdr:to>
      <xdr:col>50</xdr:col>
      <xdr:colOff>114300</xdr:colOff>
      <xdr:row>63</xdr:row>
      <xdr:rowOff>74066</xdr:rowOff>
    </xdr:to>
    <xdr:cxnSp macro="">
      <xdr:nvCxnSpPr>
        <xdr:cNvPr id="253" name="直線コネクタ 252"/>
        <xdr:cNvCxnSpPr/>
      </xdr:nvCxnSpPr>
      <xdr:spPr>
        <a:xfrm flipV="1">
          <a:off x="8750300" y="10871027"/>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26977</xdr:rowOff>
    </xdr:from>
    <xdr:to>
      <xdr:col>41</xdr:col>
      <xdr:colOff>101600</xdr:colOff>
      <xdr:row>63</xdr:row>
      <xdr:rowOff>128577</xdr:rowOff>
    </xdr:to>
    <xdr:sp macro="" textlink="">
      <xdr:nvSpPr>
        <xdr:cNvPr id="254" name="楕円 253"/>
        <xdr:cNvSpPr/>
      </xdr:nvSpPr>
      <xdr:spPr>
        <a:xfrm>
          <a:off x="7810500" y="108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74066</xdr:rowOff>
    </xdr:from>
    <xdr:to>
      <xdr:col>45</xdr:col>
      <xdr:colOff>177800</xdr:colOff>
      <xdr:row>63</xdr:row>
      <xdr:rowOff>77777</xdr:rowOff>
    </xdr:to>
    <xdr:cxnSp macro="">
      <xdr:nvCxnSpPr>
        <xdr:cNvPr id="255" name="直線コネクタ 254"/>
        <xdr:cNvCxnSpPr/>
      </xdr:nvCxnSpPr>
      <xdr:spPr>
        <a:xfrm flipV="1">
          <a:off x="7861300" y="10875416"/>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26558</xdr:rowOff>
    </xdr:from>
    <xdr:to>
      <xdr:col>36</xdr:col>
      <xdr:colOff>165100</xdr:colOff>
      <xdr:row>63</xdr:row>
      <xdr:rowOff>128158</xdr:rowOff>
    </xdr:to>
    <xdr:sp macro="" textlink="">
      <xdr:nvSpPr>
        <xdr:cNvPr id="256" name="楕円 255"/>
        <xdr:cNvSpPr/>
      </xdr:nvSpPr>
      <xdr:spPr>
        <a:xfrm>
          <a:off x="6921500" y="10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77358</xdr:rowOff>
    </xdr:from>
    <xdr:to>
      <xdr:col>41</xdr:col>
      <xdr:colOff>50800</xdr:colOff>
      <xdr:row>63</xdr:row>
      <xdr:rowOff>77777</xdr:rowOff>
    </xdr:to>
    <xdr:cxnSp macro="">
      <xdr:nvCxnSpPr>
        <xdr:cNvPr id="257" name="直線コネクタ 256"/>
        <xdr:cNvCxnSpPr/>
      </xdr:nvCxnSpPr>
      <xdr:spPr>
        <a:xfrm>
          <a:off x="6972300" y="1087870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58"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59"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60"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61"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111604</xdr:rowOff>
    </xdr:from>
    <xdr:ext cx="534377" cy="259045"/>
    <xdr:sp macro="" textlink="">
      <xdr:nvSpPr>
        <xdr:cNvPr id="262" name="n_1mainValue【橋りょう・トンネル】&#10;一人当たり有形固定資産（償却資産）額"/>
        <xdr:cNvSpPr txBox="1"/>
      </xdr:nvSpPr>
      <xdr:spPr>
        <a:xfrm>
          <a:off x="9359411" y="109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115993</xdr:rowOff>
    </xdr:from>
    <xdr:ext cx="534377" cy="259045"/>
    <xdr:sp macro="" textlink="">
      <xdr:nvSpPr>
        <xdr:cNvPr id="263" name="n_2mainValue【橋りょう・トンネル】&#10;一人当たり有形固定資産（償却資産）額"/>
        <xdr:cNvSpPr txBox="1"/>
      </xdr:nvSpPr>
      <xdr:spPr>
        <a:xfrm>
          <a:off x="8483111" y="1091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119704</xdr:rowOff>
    </xdr:from>
    <xdr:ext cx="534377" cy="259045"/>
    <xdr:sp macro="" textlink="">
      <xdr:nvSpPr>
        <xdr:cNvPr id="264" name="n_3mainValue【橋りょう・トンネル】&#10;一人当たり有形固定資産（償却資産）額"/>
        <xdr:cNvSpPr txBox="1"/>
      </xdr:nvSpPr>
      <xdr:spPr>
        <a:xfrm>
          <a:off x="7594111" y="109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119285</xdr:rowOff>
    </xdr:from>
    <xdr:ext cx="534377" cy="259045"/>
    <xdr:sp macro="" textlink="">
      <xdr:nvSpPr>
        <xdr:cNvPr id="265" name="n_4mainValue【橋りょう・トンネル】&#10;一人当たり有形固定資産（償却資産）額"/>
        <xdr:cNvSpPr txBox="1"/>
      </xdr:nvSpPr>
      <xdr:spPr>
        <a:xfrm>
          <a:off x="6705111" y="10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2" name="直線コネクタ 291"/>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3"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4" name="直線コネクタ 293"/>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5"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6" name="直線コネクタ 295"/>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7"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8" name="フローチャート: 判断 297"/>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0" name="フローチャート: 判断 299"/>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1" name="フローチャート: 判断 300"/>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2" name="フローチャート: 判断 301"/>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8" name="楕円 307"/>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9" name="【公営住宅】&#10;有形固定資産減価償却率該当値テキスト"/>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77107</xdr:rowOff>
    </xdr:from>
    <xdr:to>
      <xdr:col>20</xdr:col>
      <xdr:colOff>38100</xdr:colOff>
      <xdr:row>80</xdr:row>
      <xdr:rowOff>7257</xdr:rowOff>
    </xdr:to>
    <xdr:sp macro="" textlink="">
      <xdr:nvSpPr>
        <xdr:cNvPr id="310" name="楕円 309"/>
        <xdr:cNvSpPr/>
      </xdr:nvSpPr>
      <xdr:spPr>
        <a:xfrm>
          <a:off x="3746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83</xdr:row>
      <xdr:rowOff>108313</xdr:rowOff>
    </xdr:to>
    <xdr:cxnSp macro="">
      <xdr:nvCxnSpPr>
        <xdr:cNvPr id="311" name="直線コネクタ 310"/>
        <xdr:cNvCxnSpPr/>
      </xdr:nvCxnSpPr>
      <xdr:spPr>
        <a:xfrm>
          <a:off x="3797300" y="13672457"/>
          <a:ext cx="8382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15058</xdr:rowOff>
    </xdr:from>
    <xdr:to>
      <xdr:col>15</xdr:col>
      <xdr:colOff>101600</xdr:colOff>
      <xdr:row>79</xdr:row>
      <xdr:rowOff>116658</xdr:rowOff>
    </xdr:to>
    <xdr:sp macro="" textlink="">
      <xdr:nvSpPr>
        <xdr:cNvPr id="312" name="楕円 311"/>
        <xdr:cNvSpPr/>
      </xdr:nvSpPr>
      <xdr:spPr>
        <a:xfrm>
          <a:off x="2857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65858</xdr:rowOff>
    </xdr:from>
    <xdr:to>
      <xdr:col>19</xdr:col>
      <xdr:colOff>177800</xdr:colOff>
      <xdr:row>79</xdr:row>
      <xdr:rowOff>127907</xdr:rowOff>
    </xdr:to>
    <xdr:cxnSp macro="">
      <xdr:nvCxnSpPr>
        <xdr:cNvPr id="313" name="直線コネクタ 312"/>
        <xdr:cNvCxnSpPr/>
      </xdr:nvCxnSpPr>
      <xdr:spPr>
        <a:xfrm>
          <a:off x="2908300" y="13610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62412</xdr:rowOff>
    </xdr:from>
    <xdr:to>
      <xdr:col>10</xdr:col>
      <xdr:colOff>165100</xdr:colOff>
      <xdr:row>82</xdr:row>
      <xdr:rowOff>164012</xdr:rowOff>
    </xdr:to>
    <xdr:sp macro="" textlink="">
      <xdr:nvSpPr>
        <xdr:cNvPr id="314" name="楕円 313"/>
        <xdr:cNvSpPr/>
      </xdr:nvSpPr>
      <xdr:spPr>
        <a:xfrm>
          <a:off x="1968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65858</xdr:rowOff>
    </xdr:from>
    <xdr:to>
      <xdr:col>15</xdr:col>
      <xdr:colOff>50800</xdr:colOff>
      <xdr:row>82</xdr:row>
      <xdr:rowOff>113212</xdr:rowOff>
    </xdr:to>
    <xdr:cxnSp macro="">
      <xdr:nvCxnSpPr>
        <xdr:cNvPr id="315" name="直線コネクタ 314"/>
        <xdr:cNvCxnSpPr/>
      </xdr:nvCxnSpPr>
      <xdr:spPr>
        <a:xfrm flipV="1">
          <a:off x="2019300" y="13610408"/>
          <a:ext cx="889000" cy="5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6" name="楕円 315"/>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113212</xdr:rowOff>
    </xdr:to>
    <xdr:cxnSp macro="">
      <xdr:nvCxnSpPr>
        <xdr:cNvPr id="317" name="直線コネクタ 316"/>
        <xdr:cNvCxnSpPr/>
      </xdr:nvCxnSpPr>
      <xdr:spPr>
        <a:xfrm>
          <a:off x="1130300" y="141623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8"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319" name="n_2aveValue【公営住宅】&#10;有形固定資産減価償却率"/>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0"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21"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23784</xdr:rowOff>
    </xdr:from>
    <xdr:ext cx="405111" cy="259045"/>
    <xdr:sp macro="" textlink="">
      <xdr:nvSpPr>
        <xdr:cNvPr id="322" name="n_1mainValue【公営住宅】&#10;有形固定資産減価償却率"/>
        <xdr:cNvSpPr txBox="1"/>
      </xdr:nvSpPr>
      <xdr:spPr>
        <a:xfrm>
          <a:off x="3582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133185</xdr:rowOff>
    </xdr:from>
    <xdr:ext cx="405111" cy="259045"/>
    <xdr:sp macro="" textlink="">
      <xdr:nvSpPr>
        <xdr:cNvPr id="323" name="n_2mainValue【公営住宅】&#10;有形固定資産減価償却率"/>
        <xdr:cNvSpPr txBox="1"/>
      </xdr:nvSpPr>
      <xdr:spPr>
        <a:xfrm>
          <a:off x="2705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155139</xdr:rowOff>
    </xdr:from>
    <xdr:ext cx="405111" cy="259045"/>
    <xdr:sp macro="" textlink="">
      <xdr:nvSpPr>
        <xdr:cNvPr id="324" name="n_3mainValue【公営住宅】&#10;有形固定資産減価償却率"/>
        <xdr:cNvSpPr txBox="1"/>
      </xdr:nvSpPr>
      <xdr:spPr>
        <a:xfrm>
          <a:off x="1816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325" name="n_4mainValue【公営住宅】&#10;有形固定資産減価償却率"/>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9" name="直線コネクタ 348"/>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0"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1" name="直線コネクタ 350"/>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2"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3" name="直線コネクタ 352"/>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54" name="【公営住宅】&#10;一人当たり面積平均値テキスト"/>
        <xdr:cNvSpPr txBox="1"/>
      </xdr:nvSpPr>
      <xdr:spPr>
        <a:xfrm>
          <a:off x="10515600" y="1446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5" name="フローチャート: 判断 354"/>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6" name="フローチャート: 判断 355"/>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7" name="フローチャート: 判断 356"/>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9" name="フローチャート: 判断 358"/>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5" name="楕円 364"/>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66" name="【公営住宅】&#10;一人当たり面積該当値テキスト"/>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7" name="楕円 366"/>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68" name="直線コネクタ 367"/>
        <xdr:cNvCxnSpPr/>
      </xdr:nvCxnSpPr>
      <xdr:spPr>
        <a:xfrm>
          <a:off x="9639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69" name="楕円 368"/>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144780</xdr:rowOff>
    </xdr:to>
    <xdr:cxnSp macro="">
      <xdr:nvCxnSpPr>
        <xdr:cNvPr id="370" name="直線コネクタ 369"/>
        <xdr:cNvCxnSpPr/>
      </xdr:nvCxnSpPr>
      <xdr:spPr>
        <a:xfrm>
          <a:off x="8750300" y="14710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84455</xdr:rowOff>
    </xdr:from>
    <xdr:to>
      <xdr:col>41</xdr:col>
      <xdr:colOff>101600</xdr:colOff>
      <xdr:row>86</xdr:row>
      <xdr:rowOff>14605</xdr:rowOff>
    </xdr:to>
    <xdr:sp macro="" textlink="">
      <xdr:nvSpPr>
        <xdr:cNvPr id="371" name="楕円 370"/>
        <xdr:cNvSpPr/>
      </xdr:nvSpPr>
      <xdr:spPr>
        <a:xfrm>
          <a:off x="7810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135255</xdr:rowOff>
    </xdr:from>
    <xdr:to>
      <xdr:col>45</xdr:col>
      <xdr:colOff>177800</xdr:colOff>
      <xdr:row>85</xdr:row>
      <xdr:rowOff>137161</xdr:rowOff>
    </xdr:to>
    <xdr:cxnSp macro="">
      <xdr:nvCxnSpPr>
        <xdr:cNvPr id="372" name="直線コネクタ 371"/>
        <xdr:cNvCxnSpPr/>
      </xdr:nvCxnSpPr>
      <xdr:spPr>
        <a:xfrm>
          <a:off x="7861300" y="1470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73" name="楕円 372"/>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135255</xdr:rowOff>
    </xdr:to>
    <xdr:cxnSp macro="">
      <xdr:nvCxnSpPr>
        <xdr:cNvPr id="374" name="直線コネクタ 373"/>
        <xdr:cNvCxnSpPr/>
      </xdr:nvCxnSpPr>
      <xdr:spPr>
        <a:xfrm>
          <a:off x="6972300" y="14706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75" name="n_1aveValue【公営住宅】&#10;一人当たり面積"/>
        <xdr:cNvSpPr txBox="1"/>
      </xdr:nvSpPr>
      <xdr:spPr>
        <a:xfrm>
          <a:off x="9391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76" name="n_2aveValue【公営住宅】&#10;一人当たり面積"/>
        <xdr:cNvSpPr txBox="1"/>
      </xdr:nvSpPr>
      <xdr:spPr>
        <a:xfrm>
          <a:off x="8515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77"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78"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9" name="n_1mainValue【公営住宅】&#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80" name="n_2mainValue【公営住宅】&#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5732</xdr:rowOff>
    </xdr:from>
    <xdr:ext cx="469744" cy="259045"/>
    <xdr:sp macro="" textlink="">
      <xdr:nvSpPr>
        <xdr:cNvPr id="381" name="n_3mainValue【公営住宅】&#10;一人当たり面積"/>
        <xdr:cNvSpPr txBox="1"/>
      </xdr:nvSpPr>
      <xdr:spPr>
        <a:xfrm>
          <a:off x="7626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82" name="n_4mainValue【公営住宅】&#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17" name="直線コネクタ 416"/>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18"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19" name="直線コネクタ 418"/>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20"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21" name="直線コネクタ 420"/>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422" name="【認定こども園・幼稚園・保育所】&#10;有形固定資産減価償却率平均値テキスト"/>
        <xdr:cNvSpPr txBox="1"/>
      </xdr:nvSpPr>
      <xdr:spPr>
        <a:xfrm>
          <a:off x="163576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23" name="フローチャート: 判断 422"/>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24" name="フローチャート: 判断 423"/>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5" name="フローチャート: 判断 4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26" name="フローチャート: 判断 425"/>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7" name="フローチャート: 判断 426"/>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107696</xdr:rowOff>
    </xdr:from>
    <xdr:to>
      <xdr:col>85</xdr:col>
      <xdr:colOff>177800</xdr:colOff>
      <xdr:row>41</xdr:row>
      <xdr:rowOff>37846</xdr:rowOff>
    </xdr:to>
    <xdr:sp macro="" textlink="">
      <xdr:nvSpPr>
        <xdr:cNvPr id="433" name="楕円 432"/>
        <xdr:cNvSpPr/>
      </xdr:nvSpPr>
      <xdr:spPr>
        <a:xfrm>
          <a:off x="16268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22623</xdr:rowOff>
    </xdr:from>
    <xdr:ext cx="405111" cy="259045"/>
    <xdr:sp macro="" textlink="">
      <xdr:nvSpPr>
        <xdr:cNvPr id="434" name="【認定こども園・幼稚園・保育所】&#10;有形固定資産減価償却率該当値テキスト"/>
        <xdr:cNvSpPr txBox="1"/>
      </xdr:nvSpPr>
      <xdr:spPr>
        <a:xfrm>
          <a:off x="16357600" y="688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91694</xdr:rowOff>
    </xdr:from>
    <xdr:to>
      <xdr:col>81</xdr:col>
      <xdr:colOff>101600</xdr:colOff>
      <xdr:row>41</xdr:row>
      <xdr:rowOff>21844</xdr:rowOff>
    </xdr:to>
    <xdr:sp macro="" textlink="">
      <xdr:nvSpPr>
        <xdr:cNvPr id="435" name="楕円 434"/>
        <xdr:cNvSpPr/>
      </xdr:nvSpPr>
      <xdr:spPr>
        <a:xfrm>
          <a:off x="15430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142494</xdr:rowOff>
    </xdr:from>
    <xdr:to>
      <xdr:col>85</xdr:col>
      <xdr:colOff>127000</xdr:colOff>
      <xdr:row>40</xdr:row>
      <xdr:rowOff>158496</xdr:rowOff>
    </xdr:to>
    <xdr:cxnSp macro="">
      <xdr:nvCxnSpPr>
        <xdr:cNvPr id="436" name="直線コネクタ 435"/>
        <xdr:cNvCxnSpPr/>
      </xdr:nvCxnSpPr>
      <xdr:spPr>
        <a:xfrm>
          <a:off x="15481300" y="70004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98552</xdr:rowOff>
    </xdr:from>
    <xdr:to>
      <xdr:col>76</xdr:col>
      <xdr:colOff>165100</xdr:colOff>
      <xdr:row>41</xdr:row>
      <xdr:rowOff>28702</xdr:rowOff>
    </xdr:to>
    <xdr:sp macro="" textlink="">
      <xdr:nvSpPr>
        <xdr:cNvPr id="437" name="楕円 436"/>
        <xdr:cNvSpPr/>
      </xdr:nvSpPr>
      <xdr:spPr>
        <a:xfrm>
          <a:off x="14541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142494</xdr:rowOff>
    </xdr:from>
    <xdr:to>
      <xdr:col>81</xdr:col>
      <xdr:colOff>50800</xdr:colOff>
      <xdr:row>40</xdr:row>
      <xdr:rowOff>149352</xdr:rowOff>
    </xdr:to>
    <xdr:cxnSp macro="">
      <xdr:nvCxnSpPr>
        <xdr:cNvPr id="438" name="直線コネクタ 437"/>
        <xdr:cNvCxnSpPr/>
      </xdr:nvCxnSpPr>
      <xdr:spPr>
        <a:xfrm flipV="1">
          <a:off x="14592300" y="7000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75692</xdr:rowOff>
    </xdr:from>
    <xdr:to>
      <xdr:col>72</xdr:col>
      <xdr:colOff>38100</xdr:colOff>
      <xdr:row>42</xdr:row>
      <xdr:rowOff>5842</xdr:rowOff>
    </xdr:to>
    <xdr:sp macro="" textlink="">
      <xdr:nvSpPr>
        <xdr:cNvPr id="439" name="楕円 438"/>
        <xdr:cNvSpPr/>
      </xdr:nvSpPr>
      <xdr:spPr>
        <a:xfrm>
          <a:off x="13652500" y="71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149352</xdr:rowOff>
    </xdr:from>
    <xdr:to>
      <xdr:col>76</xdr:col>
      <xdr:colOff>114300</xdr:colOff>
      <xdr:row>41</xdr:row>
      <xdr:rowOff>126492</xdr:rowOff>
    </xdr:to>
    <xdr:cxnSp macro="">
      <xdr:nvCxnSpPr>
        <xdr:cNvPr id="440" name="直線コネクタ 439"/>
        <xdr:cNvCxnSpPr/>
      </xdr:nvCxnSpPr>
      <xdr:spPr>
        <a:xfrm flipV="1">
          <a:off x="13703300" y="700735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84836</xdr:rowOff>
    </xdr:from>
    <xdr:to>
      <xdr:col>67</xdr:col>
      <xdr:colOff>101600</xdr:colOff>
      <xdr:row>42</xdr:row>
      <xdr:rowOff>14986</xdr:rowOff>
    </xdr:to>
    <xdr:sp macro="" textlink="">
      <xdr:nvSpPr>
        <xdr:cNvPr id="441" name="楕円 440"/>
        <xdr:cNvSpPr/>
      </xdr:nvSpPr>
      <xdr:spPr>
        <a:xfrm>
          <a:off x="12763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126492</xdr:rowOff>
    </xdr:from>
    <xdr:to>
      <xdr:col>71</xdr:col>
      <xdr:colOff>177800</xdr:colOff>
      <xdr:row>41</xdr:row>
      <xdr:rowOff>135636</xdr:rowOff>
    </xdr:to>
    <xdr:cxnSp macro="">
      <xdr:nvCxnSpPr>
        <xdr:cNvPr id="442" name="直線コネクタ 441"/>
        <xdr:cNvCxnSpPr/>
      </xdr:nvCxnSpPr>
      <xdr:spPr>
        <a:xfrm flipV="1">
          <a:off x="12814300" y="71559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macro="" textlink="">
      <xdr:nvSpPr>
        <xdr:cNvPr id="443" name="n_1aveValue【認定こども園・幼稚園・保育所】&#10;有形固定資産減価償却率"/>
        <xdr:cNvSpPr txBox="1"/>
      </xdr:nvSpPr>
      <xdr:spPr>
        <a:xfrm>
          <a:off x="15266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4"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445" name="n_3ave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46"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12971</xdr:rowOff>
    </xdr:from>
    <xdr:ext cx="405111" cy="259045"/>
    <xdr:sp macro="" textlink="">
      <xdr:nvSpPr>
        <xdr:cNvPr id="447" name="n_1mainValue【認定こども園・幼稚園・保育所】&#10;有形固定資産減価償却率"/>
        <xdr:cNvSpPr txBox="1"/>
      </xdr:nvSpPr>
      <xdr:spPr>
        <a:xfrm>
          <a:off x="152660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19829</xdr:rowOff>
    </xdr:from>
    <xdr:ext cx="405111" cy="259045"/>
    <xdr:sp macro="" textlink="">
      <xdr:nvSpPr>
        <xdr:cNvPr id="448" name="n_2mainValue【認定こども園・幼稚園・保育所】&#10;有形固定資産減価償却率"/>
        <xdr:cNvSpPr txBox="1"/>
      </xdr:nvSpPr>
      <xdr:spPr>
        <a:xfrm>
          <a:off x="143897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168419</xdr:rowOff>
    </xdr:from>
    <xdr:ext cx="405111" cy="259045"/>
    <xdr:sp macro="" textlink="">
      <xdr:nvSpPr>
        <xdr:cNvPr id="449" name="n_3mainValue【認定こども園・幼稚園・保育所】&#10;有形固定資産減価償却率"/>
        <xdr:cNvSpPr txBox="1"/>
      </xdr:nvSpPr>
      <xdr:spPr>
        <a:xfrm>
          <a:off x="13500744" y="719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6113</xdr:rowOff>
    </xdr:from>
    <xdr:ext cx="405111" cy="259045"/>
    <xdr:sp macro="" textlink="">
      <xdr:nvSpPr>
        <xdr:cNvPr id="450" name="n_4mainValue【認定こども園・幼稚園・保育所】&#10;有形固定資産減価償却率"/>
        <xdr:cNvSpPr txBox="1"/>
      </xdr:nvSpPr>
      <xdr:spPr>
        <a:xfrm>
          <a:off x="12611744" y="72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2" name="直線コネクタ 471"/>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3"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4" name="直線コネクタ 473"/>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6" name="直線コネクタ 47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7"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8" name="フローチャート: 判断 477"/>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79" name="フローチャート: 判断 478"/>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0" name="フローチャート: 判断 479"/>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1" name="フローチャート: 判断 480"/>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2" name="フローチャート: 判断 481"/>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8" name="楕円 487"/>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120921</xdr:rowOff>
    </xdr:from>
    <xdr:ext cx="469744" cy="259045"/>
    <xdr:sp macro="" textlink="">
      <xdr:nvSpPr>
        <xdr:cNvPr id="489" name="【認定こども園・幼稚園・保育所】&#10;一人当たり面積該当値テキスト"/>
        <xdr:cNvSpPr txBox="1"/>
      </xdr:nvSpPr>
      <xdr:spPr>
        <a:xfrm>
          <a:off x="22199600" y="68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90" name="楕円 489"/>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491" name="直線コネクタ 490"/>
        <xdr:cNvCxnSpPr/>
      </xdr:nvCxnSpPr>
      <xdr:spPr>
        <a:xfrm>
          <a:off x="21323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92" name="楕円 491"/>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85344</xdr:rowOff>
    </xdr:to>
    <xdr:cxnSp macro="">
      <xdr:nvCxnSpPr>
        <xdr:cNvPr id="493" name="直線コネクタ 492"/>
        <xdr:cNvCxnSpPr/>
      </xdr:nvCxnSpPr>
      <xdr:spPr>
        <a:xfrm>
          <a:off x="20434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4" name="楕円 493"/>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85344</xdr:rowOff>
    </xdr:to>
    <xdr:cxnSp macro="">
      <xdr:nvCxnSpPr>
        <xdr:cNvPr id="495" name="直線コネクタ 494"/>
        <xdr:cNvCxnSpPr/>
      </xdr:nvCxnSpPr>
      <xdr:spPr>
        <a:xfrm flipV="1">
          <a:off x="19545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496" name="楕円 495"/>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85344</xdr:rowOff>
    </xdr:to>
    <xdr:cxnSp macro="">
      <xdr:nvCxnSpPr>
        <xdr:cNvPr id="497" name="直線コネクタ 496"/>
        <xdr:cNvCxnSpPr/>
      </xdr:nvCxnSpPr>
      <xdr:spPr>
        <a:xfrm>
          <a:off x="18656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98"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99"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0"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501"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02"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03"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4"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5" name="n_4mainValue【認定こども園・幼稚園・保育所】&#10;一人当たり面積"/>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61</xdr:row>
      <xdr:rowOff>106680</xdr:rowOff>
    </xdr:to>
    <xdr:cxnSp macro="">
      <xdr:nvCxnSpPr>
        <xdr:cNvPr id="530" name="直線コネクタ 529"/>
        <xdr:cNvCxnSpPr/>
      </xdr:nvCxnSpPr>
      <xdr:spPr>
        <a:xfrm flipV="1">
          <a:off x="16318864" y="9694545"/>
          <a:ext cx="0" cy="87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110507</xdr:rowOff>
    </xdr:from>
    <xdr:ext cx="405111" cy="259045"/>
    <xdr:sp macro="" textlink="">
      <xdr:nvSpPr>
        <xdr:cNvPr id="531" name="【学校施設】&#10;有形固定資産減価償却率最小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106680</xdr:rowOff>
    </xdr:from>
    <xdr:to>
      <xdr:col>86</xdr:col>
      <xdr:colOff>25400</xdr:colOff>
      <xdr:row>61</xdr:row>
      <xdr:rowOff>106680</xdr:rowOff>
    </xdr:to>
    <xdr:cxnSp macro="">
      <xdr:nvCxnSpPr>
        <xdr:cNvPr id="532" name="直線コネクタ 531"/>
        <xdr:cNvCxnSpPr/>
      </xdr:nvCxnSpPr>
      <xdr:spPr>
        <a:xfrm>
          <a:off x="16230600" y="1056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3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4" name="直線コネクタ 53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80662</xdr:rowOff>
    </xdr:from>
    <xdr:ext cx="405111" cy="259045"/>
    <xdr:sp macro="" textlink="">
      <xdr:nvSpPr>
        <xdr:cNvPr id="535" name="【学校施設】&#10;有形固定資産減価償却率平均値テキスト"/>
        <xdr:cNvSpPr txBox="1"/>
      </xdr:nvSpPr>
      <xdr:spPr>
        <a:xfrm>
          <a:off x="16357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536" name="フローチャート: 判断 535"/>
        <xdr:cNvSpPr/>
      </xdr:nvSpPr>
      <xdr:spPr>
        <a:xfrm>
          <a:off x="16268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7" name="フローチャート: 判断 536"/>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38" name="フローチャート: 判断 537"/>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39" name="フローチャート: 判断 538"/>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40" name="フローチャート: 判断 539"/>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6" name="楕円 545"/>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547" name="【学校施設】&#10;有形固定資産減価償却率該当値テキスト"/>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48" name="楕円 547"/>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72390</xdr:rowOff>
    </xdr:to>
    <xdr:cxnSp macro="">
      <xdr:nvCxnSpPr>
        <xdr:cNvPr id="549" name="直線コネクタ 548"/>
        <xdr:cNvCxnSpPr/>
      </xdr:nvCxnSpPr>
      <xdr:spPr>
        <a:xfrm>
          <a:off x="15481300" y="1032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50" name="楕円 549"/>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34290</xdr:rowOff>
    </xdr:to>
    <xdr:cxnSp macro="">
      <xdr:nvCxnSpPr>
        <xdr:cNvPr id="551" name="直線コネクタ 550"/>
        <xdr:cNvCxnSpPr/>
      </xdr:nvCxnSpPr>
      <xdr:spPr>
        <a:xfrm>
          <a:off x="14592300" y="1027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90170</xdr:rowOff>
    </xdr:from>
    <xdr:to>
      <xdr:col>72</xdr:col>
      <xdr:colOff>38100</xdr:colOff>
      <xdr:row>63</xdr:row>
      <xdr:rowOff>20320</xdr:rowOff>
    </xdr:to>
    <xdr:sp macro="" textlink="">
      <xdr:nvSpPr>
        <xdr:cNvPr id="552" name="楕円 551"/>
        <xdr:cNvSpPr/>
      </xdr:nvSpPr>
      <xdr:spPr>
        <a:xfrm>
          <a:off x="1365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62</xdr:row>
      <xdr:rowOff>140970</xdr:rowOff>
    </xdr:to>
    <xdr:cxnSp macro="">
      <xdr:nvCxnSpPr>
        <xdr:cNvPr id="553" name="直線コネクタ 552"/>
        <xdr:cNvCxnSpPr/>
      </xdr:nvCxnSpPr>
      <xdr:spPr>
        <a:xfrm flipV="1">
          <a:off x="13703300" y="1027557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151130</xdr:rowOff>
    </xdr:from>
    <xdr:to>
      <xdr:col>67</xdr:col>
      <xdr:colOff>101600</xdr:colOff>
      <xdr:row>63</xdr:row>
      <xdr:rowOff>81280</xdr:rowOff>
    </xdr:to>
    <xdr:sp macro="" textlink="">
      <xdr:nvSpPr>
        <xdr:cNvPr id="554" name="楕円 553"/>
        <xdr:cNvSpPr/>
      </xdr:nvSpPr>
      <xdr:spPr>
        <a:xfrm>
          <a:off x="1276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140970</xdr:rowOff>
    </xdr:from>
    <xdr:to>
      <xdr:col>71</xdr:col>
      <xdr:colOff>177800</xdr:colOff>
      <xdr:row>63</xdr:row>
      <xdr:rowOff>30480</xdr:rowOff>
    </xdr:to>
    <xdr:cxnSp macro="">
      <xdr:nvCxnSpPr>
        <xdr:cNvPr id="555" name="直線コネクタ 554"/>
        <xdr:cNvCxnSpPr/>
      </xdr:nvCxnSpPr>
      <xdr:spPr>
        <a:xfrm flipV="1">
          <a:off x="12814300" y="10770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56" name="n_1aveValue【学校施設】&#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57" name="n_2aveValue【学校施設】&#10;有形固定資産減価償却率"/>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58" name="n_3aveValue【学校施設】&#10;有形固定資産減価償却率"/>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59" name="n_4aveValue【学校施設】&#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560" name="n_1main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61" name="n_2main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11447</xdr:rowOff>
    </xdr:from>
    <xdr:ext cx="405111" cy="259045"/>
    <xdr:sp macro="" textlink="">
      <xdr:nvSpPr>
        <xdr:cNvPr id="562" name="n_3mainValue【学校施設】&#10;有形固定資産減価償却率"/>
        <xdr:cNvSpPr txBox="1"/>
      </xdr:nvSpPr>
      <xdr:spPr>
        <a:xfrm>
          <a:off x="13500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72407</xdr:rowOff>
    </xdr:from>
    <xdr:ext cx="405111" cy="259045"/>
    <xdr:sp macro="" textlink="">
      <xdr:nvSpPr>
        <xdr:cNvPr id="563" name="n_4mainValue【学校施設】&#10;有形固定資産減価償却率"/>
        <xdr:cNvSpPr txBox="1"/>
      </xdr:nvSpPr>
      <xdr:spPr>
        <a:xfrm>
          <a:off x="12611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88" name="直線コネクタ 587"/>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89"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0" name="直線コネクタ 589"/>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1"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2" name="直線コネクタ 591"/>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93"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4" name="フローチャート: 判断 593"/>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5" name="フローチャート: 判断 594"/>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96" name="フローチャート: 判断 595"/>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97" name="フローチャート: 判断 596"/>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98" name="フローチャート: 判断 597"/>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24130</xdr:rowOff>
    </xdr:from>
    <xdr:to>
      <xdr:col>116</xdr:col>
      <xdr:colOff>114300</xdr:colOff>
      <xdr:row>62</xdr:row>
      <xdr:rowOff>125730</xdr:rowOff>
    </xdr:to>
    <xdr:sp macro="" textlink="">
      <xdr:nvSpPr>
        <xdr:cNvPr id="604" name="楕円 603"/>
        <xdr:cNvSpPr/>
      </xdr:nvSpPr>
      <xdr:spPr>
        <a:xfrm>
          <a:off x="221107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2557</xdr:rowOff>
    </xdr:from>
    <xdr:ext cx="469744" cy="259045"/>
    <xdr:sp macro="" textlink="">
      <xdr:nvSpPr>
        <xdr:cNvPr id="605" name="【学校施設】&#10;一人当たり面積該当値テキスト"/>
        <xdr:cNvSpPr txBox="1"/>
      </xdr:nvSpPr>
      <xdr:spPr>
        <a:xfrm>
          <a:off x="22199600"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xdr:rowOff>
    </xdr:from>
    <xdr:to>
      <xdr:col>112</xdr:col>
      <xdr:colOff>38100</xdr:colOff>
      <xdr:row>62</xdr:row>
      <xdr:rowOff>118110</xdr:rowOff>
    </xdr:to>
    <xdr:sp macro="" textlink="">
      <xdr:nvSpPr>
        <xdr:cNvPr id="606" name="楕円 605"/>
        <xdr:cNvSpPr/>
      </xdr:nvSpPr>
      <xdr:spPr>
        <a:xfrm>
          <a:off x="21272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67310</xdr:rowOff>
    </xdr:from>
    <xdr:to>
      <xdr:col>116</xdr:col>
      <xdr:colOff>63500</xdr:colOff>
      <xdr:row>62</xdr:row>
      <xdr:rowOff>74930</xdr:rowOff>
    </xdr:to>
    <xdr:cxnSp macro="">
      <xdr:nvCxnSpPr>
        <xdr:cNvPr id="607" name="直線コネクタ 606"/>
        <xdr:cNvCxnSpPr/>
      </xdr:nvCxnSpPr>
      <xdr:spPr>
        <a:xfrm>
          <a:off x="21323300" y="10697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152400</xdr:rowOff>
    </xdr:from>
    <xdr:to>
      <xdr:col>107</xdr:col>
      <xdr:colOff>101600</xdr:colOff>
      <xdr:row>62</xdr:row>
      <xdr:rowOff>82550</xdr:rowOff>
    </xdr:to>
    <xdr:sp macro="" textlink="">
      <xdr:nvSpPr>
        <xdr:cNvPr id="608" name="楕円 607"/>
        <xdr:cNvSpPr/>
      </xdr:nvSpPr>
      <xdr:spPr>
        <a:xfrm>
          <a:off x="20383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31750</xdr:rowOff>
    </xdr:from>
    <xdr:to>
      <xdr:col>111</xdr:col>
      <xdr:colOff>177800</xdr:colOff>
      <xdr:row>62</xdr:row>
      <xdr:rowOff>67310</xdr:rowOff>
    </xdr:to>
    <xdr:cxnSp macro="">
      <xdr:nvCxnSpPr>
        <xdr:cNvPr id="609" name="直線コネクタ 608"/>
        <xdr:cNvCxnSpPr/>
      </xdr:nvCxnSpPr>
      <xdr:spPr>
        <a:xfrm>
          <a:off x="20434300" y="1066165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10" name="楕円 609"/>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31750</xdr:rowOff>
    </xdr:from>
    <xdr:to>
      <xdr:col>107</xdr:col>
      <xdr:colOff>50800</xdr:colOff>
      <xdr:row>62</xdr:row>
      <xdr:rowOff>121920</xdr:rowOff>
    </xdr:to>
    <xdr:cxnSp macro="">
      <xdr:nvCxnSpPr>
        <xdr:cNvPr id="611" name="直線コネクタ 610"/>
        <xdr:cNvCxnSpPr/>
      </xdr:nvCxnSpPr>
      <xdr:spPr>
        <a:xfrm flipV="1">
          <a:off x="19545300" y="1066165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76200</xdr:rowOff>
    </xdr:from>
    <xdr:to>
      <xdr:col>98</xdr:col>
      <xdr:colOff>38100</xdr:colOff>
      <xdr:row>63</xdr:row>
      <xdr:rowOff>6350</xdr:rowOff>
    </xdr:to>
    <xdr:sp macro="" textlink="">
      <xdr:nvSpPr>
        <xdr:cNvPr id="612" name="楕円 611"/>
        <xdr:cNvSpPr/>
      </xdr:nvSpPr>
      <xdr:spPr>
        <a:xfrm>
          <a:off x="18605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127000</xdr:rowOff>
    </xdr:to>
    <xdr:cxnSp macro="">
      <xdr:nvCxnSpPr>
        <xdr:cNvPr id="613" name="直線コネクタ 612"/>
        <xdr:cNvCxnSpPr/>
      </xdr:nvCxnSpPr>
      <xdr:spPr>
        <a:xfrm flipV="1">
          <a:off x="18656300" y="107518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14"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615" name="n_2aveValue【学校施設】&#10;一人当たり面積"/>
        <xdr:cNvSpPr txBox="1"/>
      </xdr:nvSpPr>
      <xdr:spPr>
        <a:xfrm>
          <a:off x="20199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16"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617"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109237</xdr:rowOff>
    </xdr:from>
    <xdr:ext cx="469744" cy="259045"/>
    <xdr:sp macro="" textlink="">
      <xdr:nvSpPr>
        <xdr:cNvPr id="618" name="n_1main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99077</xdr:rowOff>
    </xdr:from>
    <xdr:ext cx="469744" cy="259045"/>
    <xdr:sp macro="" textlink="">
      <xdr:nvSpPr>
        <xdr:cNvPr id="619" name="n_2mainValue【学校施設】&#10;一人当たり面積"/>
        <xdr:cNvSpPr txBox="1"/>
      </xdr:nvSpPr>
      <xdr:spPr>
        <a:xfrm>
          <a:off x="201994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620" name="n_3mainValue【学校施設】&#10;一人当たり面積"/>
        <xdr:cNvSpPr txBox="1"/>
      </xdr:nvSpPr>
      <xdr:spPr>
        <a:xfrm>
          <a:off x="19310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621" name="n_4mainValue【学校施設】&#10;一人当たり面積"/>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47" name="直線コネクタ 646"/>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48"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49" name="直線コネクタ 648"/>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0"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1" name="直線コネクタ 650"/>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2"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3" name="フローチャート: 判断 652"/>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4" name="フローチャート: 判断 653"/>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5" name="フローチャート: 判断 654"/>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56" name="フローチャート: 判断 655"/>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7" name="フローチャート: 判断 656"/>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3" name="楕円 662"/>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64"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153851</xdr:rowOff>
    </xdr:from>
    <xdr:to>
      <xdr:col>81</xdr:col>
      <xdr:colOff>101600</xdr:colOff>
      <xdr:row>83</xdr:row>
      <xdr:rowOff>84001</xdr:rowOff>
    </xdr:to>
    <xdr:sp macro="" textlink="">
      <xdr:nvSpPr>
        <xdr:cNvPr id="665" name="楕円 664"/>
        <xdr:cNvSpPr/>
      </xdr:nvSpPr>
      <xdr:spPr>
        <a:xfrm>
          <a:off x="15430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33201</xdr:rowOff>
    </xdr:to>
    <xdr:cxnSp macro="">
      <xdr:nvCxnSpPr>
        <xdr:cNvPr id="666" name="直線コネクタ 665"/>
        <xdr:cNvCxnSpPr/>
      </xdr:nvCxnSpPr>
      <xdr:spPr>
        <a:xfrm flipV="1">
          <a:off x="15481300" y="142570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67" name="楕円 666"/>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7076</xdr:rowOff>
    </xdr:from>
    <xdr:to>
      <xdr:col>81</xdr:col>
      <xdr:colOff>50800</xdr:colOff>
      <xdr:row>83</xdr:row>
      <xdr:rowOff>33201</xdr:rowOff>
    </xdr:to>
    <xdr:cxnSp macro="">
      <xdr:nvCxnSpPr>
        <xdr:cNvPr id="668" name="直線コネクタ 667"/>
        <xdr:cNvCxnSpPr/>
      </xdr:nvCxnSpPr>
      <xdr:spPr>
        <a:xfrm>
          <a:off x="14592300" y="142374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669" name="楕円 668"/>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xdr:rowOff>
    </xdr:from>
    <xdr:to>
      <xdr:col>76</xdr:col>
      <xdr:colOff>114300</xdr:colOff>
      <xdr:row>83</xdr:row>
      <xdr:rowOff>7076</xdr:rowOff>
    </xdr:to>
    <xdr:cxnSp macro="">
      <xdr:nvCxnSpPr>
        <xdr:cNvPr id="670" name="直線コネクタ 669"/>
        <xdr:cNvCxnSpPr/>
      </xdr:nvCxnSpPr>
      <xdr:spPr>
        <a:xfrm>
          <a:off x="13703300" y="14072507"/>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147320</xdr:rowOff>
    </xdr:from>
    <xdr:to>
      <xdr:col>67</xdr:col>
      <xdr:colOff>101600</xdr:colOff>
      <xdr:row>82</xdr:row>
      <xdr:rowOff>77470</xdr:rowOff>
    </xdr:to>
    <xdr:sp macro="" textlink="">
      <xdr:nvSpPr>
        <xdr:cNvPr id="671" name="楕円 670"/>
        <xdr:cNvSpPr/>
      </xdr:nvSpPr>
      <xdr:spPr>
        <a:xfrm>
          <a:off x="1276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82</xdr:row>
      <xdr:rowOff>26670</xdr:rowOff>
    </xdr:to>
    <xdr:cxnSp macro="">
      <xdr:nvCxnSpPr>
        <xdr:cNvPr id="672" name="直線コネクタ 671"/>
        <xdr:cNvCxnSpPr/>
      </xdr:nvCxnSpPr>
      <xdr:spPr>
        <a:xfrm flipV="1">
          <a:off x="12814300" y="140725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73"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74"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75" name="n_3aveValue【児童館】&#10;有形固定資産減価償却率"/>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76" name="n_4aveValue【児童館】&#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75128</xdr:rowOff>
    </xdr:from>
    <xdr:ext cx="405111" cy="259045"/>
    <xdr:sp macro="" textlink="">
      <xdr:nvSpPr>
        <xdr:cNvPr id="677" name="n_1mainValue【児童館】&#10;有形固定資産減価償却率"/>
        <xdr:cNvSpPr txBox="1"/>
      </xdr:nvSpPr>
      <xdr:spPr>
        <a:xfrm>
          <a:off x="15266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78" name="n_2mainValue【児童館】&#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679" name="n_3mainValue【児童館】&#10;有形固定資産減価償却率"/>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680" name="n_4main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4" name="直線コネクタ 703"/>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7"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8" name="直線コネクタ 70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09"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0" name="フローチャート: 判断 709"/>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1" name="フローチャート: 判断 71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2" name="フローチャート: 判断 71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4" name="フローチャート: 判断 713"/>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0" name="楕円 719"/>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1"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2" name="楕円 72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3" name="直線コネクタ 722"/>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4" name="楕円 723"/>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5" name="直線コネクタ 724"/>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26" name="楕円 725"/>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84</xdr:row>
      <xdr:rowOff>76200</xdr:rowOff>
    </xdr:to>
    <xdr:cxnSp macro="">
      <xdr:nvCxnSpPr>
        <xdr:cNvPr id="727" name="直線コネクタ 726"/>
        <xdr:cNvCxnSpPr/>
      </xdr:nvCxnSpPr>
      <xdr:spPr>
        <a:xfrm>
          <a:off x="19545300" y="14382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8" name="楕円 727"/>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152400</xdr:rowOff>
    </xdr:to>
    <xdr:cxnSp macro="">
      <xdr:nvCxnSpPr>
        <xdr:cNvPr id="729" name="直線コネクタ 728"/>
        <xdr:cNvCxnSpPr/>
      </xdr:nvCxnSpPr>
      <xdr:spPr>
        <a:xfrm>
          <a:off x="18656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1" name="n_2ave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2"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3"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4"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6" name="n_3main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37" name="n_4main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板橋区では、平成</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29</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年度に東京都モデルに基づく新公会計制度の導入に向けて固定資産台帳を整備した。そのため、有形固定資産減価償却率及び一人あたり有形固定資産（償却資産）額等について、平成</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年度と平成</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29</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年度とで大きく異なる数値となっている。</a:t>
          </a:r>
          <a:endParaRPr lang="ja-JP" altLang="ja-JP" sz="1000">
            <a:effectLst/>
            <a:latin typeface="HGSｺﾞｼｯｸM" panose="020B0600000000000000" pitchFamily="50" charset="-128"/>
            <a:ea typeface="HGSｺﾞｼｯｸM" panose="020B0600000000000000" pitchFamily="50" charset="-128"/>
          </a:endParaRPr>
        </a:p>
        <a:p>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有形固定資産減価償却率が類似団体と比較して高くなっている施設は、橋りょう・トンネル、公営住宅、認定こども園・幼稚園・保育所、学校施設、児童館である。一人あたり延長／面積が類似団体と比較して高くなっている施設は、道路である。</a:t>
          </a:r>
          <a:endParaRPr lang="ja-JP" altLang="ja-JP" sz="1000">
            <a:effectLst/>
            <a:latin typeface="HGSｺﾞｼｯｸM" panose="020B0600000000000000" pitchFamily="50" charset="-128"/>
            <a:ea typeface="HGSｺﾞｼｯｸM" panose="020B0600000000000000" pitchFamily="50" charset="-128"/>
          </a:endParaRPr>
        </a:p>
        <a:p>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橋りょう・トンネルについては、有形固定資産減価償却率が</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54.4</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53.1</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1.3</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ポイント上回っている。今後も、「橋りょう長寿命化修繕計画」等に基づいて塗装・補修等を計画的に進めていく。</a:t>
          </a:r>
          <a:endParaRPr lang="ja-JP" altLang="ja-JP" sz="1000">
            <a:effectLst/>
            <a:latin typeface="HGSｺﾞｼｯｸM" panose="020B0600000000000000" pitchFamily="50" charset="-128"/>
            <a:ea typeface="HGSｺﾞｼｯｸM" panose="020B0600000000000000" pitchFamily="50" charset="-128"/>
          </a:endParaRPr>
        </a:p>
        <a:p>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公営住宅については、有形固定資産減価償却率が</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62.4</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49.8</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12.6</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ポイント上回っている。平成</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30</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年度から令和元年度にかけての数値の変化については、台帳上の錯誤を修正したものである。</a:t>
          </a:r>
          <a:endParaRPr lang="ja-JP" altLang="ja-JP" sz="1000">
            <a:effectLst/>
            <a:latin typeface="HGSｺﾞｼｯｸM" panose="020B0600000000000000" pitchFamily="50" charset="-128"/>
            <a:ea typeface="HGSｺﾞｼｯｸM" panose="020B0600000000000000" pitchFamily="50" charset="-128"/>
          </a:endParaRPr>
        </a:p>
        <a:p>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認定こども園・幼稚園・保育所については、有形固定資産減価償却率が</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73.6</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51.2</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22.4</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ポイント上回っている。今後、「公立保育所の再整備方針」に基づき、民営化、改築・改修等の手法により老朽化に対応していく。</a:t>
          </a:r>
          <a:endParaRPr lang="ja-JP" altLang="ja-JP" sz="1000">
            <a:effectLst/>
            <a:latin typeface="HGSｺﾞｼｯｸM" panose="020B0600000000000000" pitchFamily="50" charset="-128"/>
            <a:ea typeface="HGSｺﾞｼｯｸM" panose="020B0600000000000000" pitchFamily="50" charset="-128"/>
          </a:endParaRPr>
        </a:p>
        <a:p>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学校施設については、有形固定資産減価償却率が</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63.8</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56.7</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7.1</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ポイント上回っている。今後、「いたばし魅力ある学校づくりプラン」に基づいて、老朽化対策と適正規模・適正配置を計画的に実施していく。</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児童館については、有形固定資産減価償却率が</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59.8</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56.8</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3.0</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ポイント上回っている。個別施設計画に基づき、改築・改修等の手法により老朽化に対応していく。</a:t>
          </a:r>
          <a:endParaRPr lang="ja-JP" altLang="ja-JP" sz="1000">
            <a:effectLst/>
            <a:latin typeface="HGSｺﾞｼｯｸM" panose="020B0600000000000000" pitchFamily="50" charset="-128"/>
            <a:ea typeface="HGSｺﾞｼｯｸM" panose="020B0600000000000000" pitchFamily="50" charset="-128"/>
          </a:endParaRPr>
        </a:p>
        <a:p>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道路については、東京都モデルに基づく新公会計制度を採用していることから、減価償却を行わないこととしている。今後も、計画的・効率的な道路補修工事を実施していく。</a:t>
          </a:r>
          <a:endParaRPr lang="ja-JP" altLang="ja-JP" sz="1000">
            <a:effectLst/>
            <a:latin typeface="HGSｺﾞｼｯｸM" panose="020B0600000000000000" pitchFamily="50" charset="-128"/>
            <a:ea typeface="HGSｺﾞｼｯｸM" panose="020B0600000000000000"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571,357
542,575
32.22
225,645,770
219,948,483
5,556,888
134,721,646
29,380,972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96266</xdr:rowOff>
    </xdr:from>
    <xdr:to>
      <xdr:col>24</xdr:col>
      <xdr:colOff>114300</xdr:colOff>
      <xdr:row>38</xdr:row>
      <xdr:rowOff>26415</xdr:rowOff>
    </xdr:to>
    <xdr:sp macro="" textlink="">
      <xdr:nvSpPr>
        <xdr:cNvPr id="71" name="楕円 70"/>
        <xdr:cNvSpPr/>
      </xdr:nvSpPr>
      <xdr:spPr>
        <a:xfrm>
          <a:off x="4584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74693</xdr:rowOff>
    </xdr:from>
    <xdr:ext cx="405111" cy="259045"/>
    <xdr:sp macro="" textlink="">
      <xdr:nvSpPr>
        <xdr:cNvPr id="72" name="【図書館】&#10;有形固定資産減価償却率該当値テキスト"/>
        <xdr:cNvSpPr txBox="1"/>
      </xdr:nvSpPr>
      <xdr:spPr>
        <a:xfrm>
          <a:off x="4673600"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68834</xdr:rowOff>
    </xdr:from>
    <xdr:to>
      <xdr:col>20</xdr:col>
      <xdr:colOff>38100</xdr:colOff>
      <xdr:row>37</xdr:row>
      <xdr:rowOff>170435</xdr:rowOff>
    </xdr:to>
    <xdr:sp macro="" textlink="">
      <xdr:nvSpPr>
        <xdr:cNvPr id="73" name="楕円 72"/>
        <xdr:cNvSpPr/>
      </xdr:nvSpPr>
      <xdr:spPr>
        <a:xfrm>
          <a:off x="3746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37</xdr:row>
      <xdr:rowOff>147066</xdr:rowOff>
    </xdr:to>
    <xdr:cxnSp macro="">
      <xdr:nvCxnSpPr>
        <xdr:cNvPr id="74" name="直線コネクタ 73"/>
        <xdr:cNvCxnSpPr/>
      </xdr:nvCxnSpPr>
      <xdr:spPr>
        <a:xfrm>
          <a:off x="3797300" y="64632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5" name="楕円 74"/>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119634</xdr:rowOff>
    </xdr:to>
    <xdr:cxnSp macro="">
      <xdr:nvCxnSpPr>
        <xdr:cNvPr id="76" name="直線コネクタ 75"/>
        <xdr:cNvCxnSpPr/>
      </xdr:nvCxnSpPr>
      <xdr:spPr>
        <a:xfrm>
          <a:off x="2908300" y="6417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121412</xdr:rowOff>
    </xdr:from>
    <xdr:to>
      <xdr:col>10</xdr:col>
      <xdr:colOff>165100</xdr:colOff>
      <xdr:row>38</xdr:row>
      <xdr:rowOff>51562</xdr:rowOff>
    </xdr:to>
    <xdr:sp macro="" textlink="">
      <xdr:nvSpPr>
        <xdr:cNvPr id="77" name="楕円 76"/>
        <xdr:cNvSpPr/>
      </xdr:nvSpPr>
      <xdr:spPr>
        <a:xfrm>
          <a:off x="1968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38</xdr:row>
      <xdr:rowOff>762</xdr:rowOff>
    </xdr:to>
    <xdr:cxnSp macro="">
      <xdr:nvCxnSpPr>
        <xdr:cNvPr id="78" name="直線コネクタ 77"/>
        <xdr:cNvCxnSpPr/>
      </xdr:nvCxnSpPr>
      <xdr:spPr>
        <a:xfrm flipV="1">
          <a:off x="2019300" y="641756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79" name="楕円 78"/>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762</xdr:rowOff>
    </xdr:to>
    <xdr:cxnSp macro="">
      <xdr:nvCxnSpPr>
        <xdr:cNvPr id="80" name="直線コネクタ 79"/>
        <xdr:cNvCxnSpPr/>
      </xdr:nvCxnSpPr>
      <xdr:spPr>
        <a:xfrm>
          <a:off x="1130300" y="64998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3"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4"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161561</xdr:rowOff>
    </xdr:from>
    <xdr:ext cx="405111" cy="259045"/>
    <xdr:sp macro="" textlink="">
      <xdr:nvSpPr>
        <xdr:cNvPr id="85" name="n_1mainValue【図書館】&#10;有形固定資産減価償却率"/>
        <xdr:cNvSpPr txBox="1"/>
      </xdr:nvSpPr>
      <xdr:spPr>
        <a:xfrm>
          <a:off x="35820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115841</xdr:rowOff>
    </xdr:from>
    <xdr:ext cx="405111" cy="259045"/>
    <xdr:sp macro="" textlink="">
      <xdr:nvSpPr>
        <xdr:cNvPr id="86" name="n_2mainValue【図書館】&#10;有形固定資産減価償却率"/>
        <xdr:cNvSpPr txBox="1"/>
      </xdr:nvSpPr>
      <xdr:spPr>
        <a:xfrm>
          <a:off x="2705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42689</xdr:rowOff>
    </xdr:from>
    <xdr:ext cx="405111" cy="259045"/>
    <xdr:sp macro="" textlink="">
      <xdr:nvSpPr>
        <xdr:cNvPr id="87" name="n_3mainValue【図書館】&#10;有形固定資産減価償却率"/>
        <xdr:cNvSpPr txBox="1"/>
      </xdr:nvSpPr>
      <xdr:spPr>
        <a:xfrm>
          <a:off x="1816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8" name="n_4mainValue【図書館】&#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xdr:cNvSpPr txBox="1"/>
      </xdr:nvSpPr>
      <xdr:spPr>
        <a:xfrm>
          <a:off x="105156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26" name="楕円 125"/>
        <xdr:cNvSpPr/>
      </xdr:nvSpPr>
      <xdr:spPr>
        <a:xfrm>
          <a:off x="10426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7" name="【図書館】&#10;一人当たり面積該当値テキスト"/>
        <xdr:cNvSpPr txBox="1"/>
      </xdr:nvSpPr>
      <xdr:spPr>
        <a:xfrm>
          <a:off x="10515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28" name="楕円 127"/>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9906</xdr:rowOff>
    </xdr:to>
    <xdr:cxnSp macro="">
      <xdr:nvCxnSpPr>
        <xdr:cNvPr id="129" name="直線コネクタ 128"/>
        <xdr:cNvCxnSpPr/>
      </xdr:nvCxnSpPr>
      <xdr:spPr>
        <a:xfrm>
          <a:off x="9639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0" name="楕円 129"/>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31" name="直線コネクタ 130"/>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121412</xdr:rowOff>
    </xdr:from>
    <xdr:to>
      <xdr:col>41</xdr:col>
      <xdr:colOff>101600</xdr:colOff>
      <xdr:row>41</xdr:row>
      <xdr:rowOff>51562</xdr:rowOff>
    </xdr:to>
    <xdr:sp macro="" textlink="">
      <xdr:nvSpPr>
        <xdr:cNvPr id="132" name="楕円 131"/>
        <xdr:cNvSpPr/>
      </xdr:nvSpPr>
      <xdr:spPr>
        <a:xfrm>
          <a:off x="7810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xdr:rowOff>
    </xdr:from>
    <xdr:to>
      <xdr:col>45</xdr:col>
      <xdr:colOff>177800</xdr:colOff>
      <xdr:row>41</xdr:row>
      <xdr:rowOff>5334</xdr:rowOff>
    </xdr:to>
    <xdr:cxnSp macro="">
      <xdr:nvCxnSpPr>
        <xdr:cNvPr id="133" name="直線コネクタ 132"/>
        <xdr:cNvCxnSpPr/>
      </xdr:nvCxnSpPr>
      <xdr:spPr>
        <a:xfrm>
          <a:off x="7861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121412</xdr:rowOff>
    </xdr:from>
    <xdr:to>
      <xdr:col>36</xdr:col>
      <xdr:colOff>165100</xdr:colOff>
      <xdr:row>41</xdr:row>
      <xdr:rowOff>51562</xdr:rowOff>
    </xdr:to>
    <xdr:sp macro="" textlink="">
      <xdr:nvSpPr>
        <xdr:cNvPr id="134" name="楕円 133"/>
        <xdr:cNvSpPr/>
      </xdr:nvSpPr>
      <xdr:spPr>
        <a:xfrm>
          <a:off x="6921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xdr:rowOff>
    </xdr:from>
    <xdr:to>
      <xdr:col>41</xdr:col>
      <xdr:colOff>50800</xdr:colOff>
      <xdr:row>41</xdr:row>
      <xdr:rowOff>762</xdr:rowOff>
    </xdr:to>
    <xdr:cxnSp macro="">
      <xdr:nvCxnSpPr>
        <xdr:cNvPr id="135" name="直線コネクタ 134"/>
        <xdr:cNvCxnSpPr/>
      </xdr:nvCxnSpPr>
      <xdr:spPr>
        <a:xfrm>
          <a:off x="6972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38"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9"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0"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1" name="n_2mainValue【図書館】&#10;一人当たり面積"/>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42689</xdr:rowOff>
    </xdr:from>
    <xdr:ext cx="469744" cy="259045"/>
    <xdr:sp macro="" textlink="">
      <xdr:nvSpPr>
        <xdr:cNvPr id="142" name="n_3mainValue【図書館】&#10;一人当たり面積"/>
        <xdr:cNvSpPr txBox="1"/>
      </xdr:nvSpPr>
      <xdr:spPr>
        <a:xfrm>
          <a:off x="7626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42689</xdr:rowOff>
    </xdr:from>
    <xdr:ext cx="469744" cy="259045"/>
    <xdr:sp macro="" textlink="">
      <xdr:nvSpPr>
        <xdr:cNvPr id="143" name="n_4mainValue【図書館】&#10;一人当たり面積"/>
        <xdr:cNvSpPr txBox="1"/>
      </xdr:nvSpPr>
      <xdr:spPr>
        <a:xfrm>
          <a:off x="6737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6" name="テキスト ボックス 15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8" name="テキスト ボックス 15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0" name="テキスト ボックス 15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4" name="テキスト ボックス 16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6" name="テキスト ボックス 16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8" name="テキスト ボックス 16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72" name="直線コネクタ 171"/>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73"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74" name="直線コネクタ 173"/>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5"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7"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82" name="フローチャート: 判断 181"/>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37782</xdr:rowOff>
    </xdr:from>
    <xdr:to>
      <xdr:col>24</xdr:col>
      <xdr:colOff>114300</xdr:colOff>
      <xdr:row>58</xdr:row>
      <xdr:rowOff>139382</xdr:rowOff>
    </xdr:to>
    <xdr:sp macro="" textlink="">
      <xdr:nvSpPr>
        <xdr:cNvPr id="188" name="楕円 187"/>
        <xdr:cNvSpPr/>
      </xdr:nvSpPr>
      <xdr:spPr>
        <a:xfrm>
          <a:off x="4584700" y="99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60659</xdr:rowOff>
    </xdr:from>
    <xdr:ext cx="405111" cy="259045"/>
    <xdr:sp macro="" textlink="">
      <xdr:nvSpPr>
        <xdr:cNvPr id="189" name="【体育館・プール】&#10;有形固定資産減価償却率該当値テキスト"/>
        <xdr:cNvSpPr txBox="1"/>
      </xdr:nvSpPr>
      <xdr:spPr>
        <a:xfrm>
          <a:off x="4673600" y="9833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146368</xdr:rowOff>
    </xdr:from>
    <xdr:to>
      <xdr:col>20</xdr:col>
      <xdr:colOff>38100</xdr:colOff>
      <xdr:row>58</xdr:row>
      <xdr:rowOff>76518</xdr:rowOff>
    </xdr:to>
    <xdr:sp macro="" textlink="">
      <xdr:nvSpPr>
        <xdr:cNvPr id="190" name="楕円 189"/>
        <xdr:cNvSpPr/>
      </xdr:nvSpPr>
      <xdr:spPr>
        <a:xfrm>
          <a:off x="3746500" y="99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25718</xdr:rowOff>
    </xdr:from>
    <xdr:to>
      <xdr:col>24</xdr:col>
      <xdr:colOff>63500</xdr:colOff>
      <xdr:row>58</xdr:row>
      <xdr:rowOff>88582</xdr:rowOff>
    </xdr:to>
    <xdr:cxnSp macro="">
      <xdr:nvCxnSpPr>
        <xdr:cNvPr id="191" name="直線コネクタ 190"/>
        <xdr:cNvCxnSpPr/>
      </xdr:nvCxnSpPr>
      <xdr:spPr>
        <a:xfrm>
          <a:off x="3797300" y="9969818"/>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92" name="楕円 191"/>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25718</xdr:rowOff>
    </xdr:from>
    <xdr:to>
      <xdr:col>19</xdr:col>
      <xdr:colOff>177800</xdr:colOff>
      <xdr:row>59</xdr:row>
      <xdr:rowOff>51435</xdr:rowOff>
    </xdr:to>
    <xdr:cxnSp macro="">
      <xdr:nvCxnSpPr>
        <xdr:cNvPr id="193" name="直線コネクタ 192"/>
        <xdr:cNvCxnSpPr/>
      </xdr:nvCxnSpPr>
      <xdr:spPr>
        <a:xfrm flipV="1">
          <a:off x="2908300" y="9969818"/>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94" name="楕円 193"/>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51435</xdr:rowOff>
    </xdr:to>
    <xdr:cxnSp macro="">
      <xdr:nvCxnSpPr>
        <xdr:cNvPr id="195" name="直線コネクタ 194"/>
        <xdr:cNvCxnSpPr/>
      </xdr:nvCxnSpPr>
      <xdr:spPr>
        <a:xfrm>
          <a:off x="2019300" y="100869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157797</xdr:rowOff>
    </xdr:from>
    <xdr:to>
      <xdr:col>6</xdr:col>
      <xdr:colOff>38100</xdr:colOff>
      <xdr:row>58</xdr:row>
      <xdr:rowOff>87947</xdr:rowOff>
    </xdr:to>
    <xdr:sp macro="" textlink="">
      <xdr:nvSpPr>
        <xdr:cNvPr id="196" name="楕円 195"/>
        <xdr:cNvSpPr/>
      </xdr:nvSpPr>
      <xdr:spPr>
        <a:xfrm>
          <a:off x="1079500" y="99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37147</xdr:rowOff>
    </xdr:from>
    <xdr:to>
      <xdr:col>10</xdr:col>
      <xdr:colOff>114300</xdr:colOff>
      <xdr:row>58</xdr:row>
      <xdr:rowOff>142875</xdr:rowOff>
    </xdr:to>
    <xdr:cxnSp macro="">
      <xdr:nvCxnSpPr>
        <xdr:cNvPr id="197" name="直線コネクタ 196"/>
        <xdr:cNvCxnSpPr/>
      </xdr:nvCxnSpPr>
      <xdr:spPr>
        <a:xfrm>
          <a:off x="1130300" y="9981247"/>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98"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99" name="n_2aveValue【体育館・プー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200" name="n_3aveValue【体育館・プール】&#10;有形固定資産減価償却率"/>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39070</xdr:rowOff>
    </xdr:from>
    <xdr:ext cx="405111" cy="259045"/>
    <xdr:sp macro="" textlink="">
      <xdr:nvSpPr>
        <xdr:cNvPr id="201" name="n_4aveValue【体育館・プール】&#10;有形固定資産減価償却率"/>
        <xdr:cNvSpPr txBox="1"/>
      </xdr:nvSpPr>
      <xdr:spPr>
        <a:xfrm>
          <a:off x="927744" y="1015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93045</xdr:rowOff>
    </xdr:from>
    <xdr:ext cx="405111" cy="259045"/>
    <xdr:sp macro="" textlink="">
      <xdr:nvSpPr>
        <xdr:cNvPr id="202" name="n_1mainValue【体育館・プール】&#10;有形固定資産減価償却率"/>
        <xdr:cNvSpPr txBox="1"/>
      </xdr:nvSpPr>
      <xdr:spPr>
        <a:xfrm>
          <a:off x="3582044" y="969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203"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204" name="n_3mainValue【体育館・プール】&#10;有形固定資産減価償却率"/>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104474</xdr:rowOff>
    </xdr:from>
    <xdr:ext cx="405111" cy="259045"/>
    <xdr:sp macro="" textlink="">
      <xdr:nvSpPr>
        <xdr:cNvPr id="205" name="n_4mainValue【体育館・プール】&#10;有形固定資産減価償却率"/>
        <xdr:cNvSpPr txBox="1"/>
      </xdr:nvSpPr>
      <xdr:spPr>
        <a:xfrm>
          <a:off x="927744" y="970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32" name="直線コネクタ 231"/>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35"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6" name="直線コネクタ 235"/>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64605</xdr:rowOff>
    </xdr:from>
    <xdr:ext cx="469744" cy="259045"/>
    <xdr:sp macro="" textlink="">
      <xdr:nvSpPr>
        <xdr:cNvPr id="237" name="【体育館・プール】&#10;一人当たり面積平均値テキスト"/>
        <xdr:cNvSpPr txBox="1"/>
      </xdr:nvSpPr>
      <xdr:spPr>
        <a:xfrm>
          <a:off x="10515600" y="1052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8" name="フローチャート: 判断 237"/>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9" name="フローチャート: 判断 238"/>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40" name="フローチャート: 判断 239"/>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41" name="フローチャート: 判断 240"/>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42" name="フローチャート: 判断 241"/>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48" name="楕円 247"/>
        <xdr:cNvSpPr/>
      </xdr:nvSpPr>
      <xdr:spPr>
        <a:xfrm>
          <a:off x="10426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20155</xdr:rowOff>
    </xdr:from>
    <xdr:ext cx="469744" cy="259045"/>
    <xdr:sp macro="" textlink="">
      <xdr:nvSpPr>
        <xdr:cNvPr id="249" name="【体育館・プール】&#10;一人当たり面積該当値テキスト"/>
        <xdr:cNvSpPr txBox="1"/>
      </xdr:nvSpPr>
      <xdr:spPr>
        <a:xfrm>
          <a:off x="10515600"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30843</xdr:rowOff>
    </xdr:from>
    <xdr:to>
      <xdr:col>50</xdr:col>
      <xdr:colOff>165100</xdr:colOff>
      <xdr:row>62</xdr:row>
      <xdr:rowOff>132443</xdr:rowOff>
    </xdr:to>
    <xdr:sp macro="" textlink="">
      <xdr:nvSpPr>
        <xdr:cNvPr id="250" name="楕円 249"/>
        <xdr:cNvSpPr/>
      </xdr:nvSpPr>
      <xdr:spPr>
        <a:xfrm>
          <a:off x="958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81643</xdr:rowOff>
    </xdr:from>
    <xdr:to>
      <xdr:col>55</xdr:col>
      <xdr:colOff>0</xdr:colOff>
      <xdr:row>62</xdr:row>
      <xdr:rowOff>92528</xdr:rowOff>
    </xdr:to>
    <xdr:cxnSp macro="">
      <xdr:nvCxnSpPr>
        <xdr:cNvPr id="251" name="直線コネクタ 250"/>
        <xdr:cNvCxnSpPr/>
      </xdr:nvCxnSpPr>
      <xdr:spPr>
        <a:xfrm>
          <a:off x="9639300" y="107115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96157</xdr:rowOff>
    </xdr:from>
    <xdr:to>
      <xdr:col>46</xdr:col>
      <xdr:colOff>38100</xdr:colOff>
      <xdr:row>63</xdr:row>
      <xdr:rowOff>26307</xdr:rowOff>
    </xdr:to>
    <xdr:sp macro="" textlink="">
      <xdr:nvSpPr>
        <xdr:cNvPr id="252" name="楕円 251"/>
        <xdr:cNvSpPr/>
      </xdr:nvSpPr>
      <xdr:spPr>
        <a:xfrm>
          <a:off x="869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81643</xdr:rowOff>
    </xdr:from>
    <xdr:to>
      <xdr:col>50</xdr:col>
      <xdr:colOff>114300</xdr:colOff>
      <xdr:row>62</xdr:row>
      <xdr:rowOff>146957</xdr:rowOff>
    </xdr:to>
    <xdr:cxnSp macro="">
      <xdr:nvCxnSpPr>
        <xdr:cNvPr id="253" name="直線コネクタ 252"/>
        <xdr:cNvCxnSpPr/>
      </xdr:nvCxnSpPr>
      <xdr:spPr>
        <a:xfrm flipV="1">
          <a:off x="8750300" y="1071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161472</xdr:rowOff>
    </xdr:from>
    <xdr:to>
      <xdr:col>41</xdr:col>
      <xdr:colOff>101600</xdr:colOff>
      <xdr:row>63</xdr:row>
      <xdr:rowOff>91622</xdr:rowOff>
    </xdr:to>
    <xdr:sp macro="" textlink="">
      <xdr:nvSpPr>
        <xdr:cNvPr id="254" name="楕円 253"/>
        <xdr:cNvSpPr/>
      </xdr:nvSpPr>
      <xdr:spPr>
        <a:xfrm>
          <a:off x="781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146957</xdr:rowOff>
    </xdr:from>
    <xdr:to>
      <xdr:col>45</xdr:col>
      <xdr:colOff>177800</xdr:colOff>
      <xdr:row>63</xdr:row>
      <xdr:rowOff>40822</xdr:rowOff>
    </xdr:to>
    <xdr:cxnSp macro="">
      <xdr:nvCxnSpPr>
        <xdr:cNvPr id="255" name="直線コネクタ 254"/>
        <xdr:cNvCxnSpPr/>
      </xdr:nvCxnSpPr>
      <xdr:spPr>
        <a:xfrm flipV="1">
          <a:off x="7861300" y="10776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96157</xdr:rowOff>
    </xdr:from>
    <xdr:to>
      <xdr:col>36</xdr:col>
      <xdr:colOff>165100</xdr:colOff>
      <xdr:row>63</xdr:row>
      <xdr:rowOff>26307</xdr:rowOff>
    </xdr:to>
    <xdr:sp macro="" textlink="">
      <xdr:nvSpPr>
        <xdr:cNvPr id="256" name="楕円 255"/>
        <xdr:cNvSpPr/>
      </xdr:nvSpPr>
      <xdr:spPr>
        <a:xfrm>
          <a:off x="692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146957</xdr:rowOff>
    </xdr:from>
    <xdr:to>
      <xdr:col>41</xdr:col>
      <xdr:colOff>50800</xdr:colOff>
      <xdr:row>63</xdr:row>
      <xdr:rowOff>40822</xdr:rowOff>
    </xdr:to>
    <xdr:cxnSp macro="">
      <xdr:nvCxnSpPr>
        <xdr:cNvPr id="257" name="直線コネクタ 256"/>
        <xdr:cNvCxnSpPr/>
      </xdr:nvCxnSpPr>
      <xdr:spPr>
        <a:xfrm>
          <a:off x="6972300" y="10776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58" name="n_1aveValue【体育館・プール】&#10;一人当たり面積"/>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9" name="n_2aveValue【体育館・プール】&#10;一人当たり面積"/>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60"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82749</xdr:rowOff>
    </xdr:from>
    <xdr:ext cx="469744" cy="259045"/>
    <xdr:sp macro="" textlink="">
      <xdr:nvSpPr>
        <xdr:cNvPr id="261" name="n_4aveValue【体育館・プール】&#10;一人当たり面積"/>
        <xdr:cNvSpPr txBox="1"/>
      </xdr:nvSpPr>
      <xdr:spPr>
        <a:xfrm>
          <a:off x="6737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148970</xdr:rowOff>
    </xdr:from>
    <xdr:ext cx="469744" cy="259045"/>
    <xdr:sp macro="" textlink="">
      <xdr:nvSpPr>
        <xdr:cNvPr id="262" name="n_1mainValue【体育館・プール】&#10;一人当たり面積"/>
        <xdr:cNvSpPr txBox="1"/>
      </xdr:nvSpPr>
      <xdr:spPr>
        <a:xfrm>
          <a:off x="9391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63" name="n_2mainValue【体育館・プール】&#10;一人当たり面積"/>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82749</xdr:rowOff>
    </xdr:from>
    <xdr:ext cx="469744" cy="259045"/>
    <xdr:sp macro="" textlink="">
      <xdr:nvSpPr>
        <xdr:cNvPr id="264" name="n_3mainValue【体育館・プール】&#10;一人当たり面積"/>
        <xdr:cNvSpPr txBox="1"/>
      </xdr:nvSpPr>
      <xdr:spPr>
        <a:xfrm>
          <a:off x="7626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65" name="n_4mainValue【体育館・プール】&#10;一人当たり面積"/>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90" name="直線コネクタ 289"/>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91"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2" name="直線コネクタ 29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9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4" name="直線コネクタ 29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5" name="【福祉施設】&#10;有形固定資産減価償却率平均値テキスト"/>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6" name="フローチャート: 判断 295"/>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7" name="フローチャート: 判断 296"/>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8" name="フローチャート: 判断 297"/>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9" name="フローチャート: 判断 298"/>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300" name="フローチャート: 判断 299"/>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306" name="楕円 305"/>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144797</xdr:rowOff>
    </xdr:from>
    <xdr:ext cx="405111" cy="259045"/>
    <xdr:sp macro="" textlink="">
      <xdr:nvSpPr>
        <xdr:cNvPr id="307" name="【福祉施設】&#10;有形固定資産減価償却率該当値テキスト"/>
        <xdr:cNvSpPr txBox="1"/>
      </xdr:nvSpPr>
      <xdr:spPr>
        <a:xfrm>
          <a:off x="4673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08" name="楕円 307"/>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82</xdr:row>
      <xdr:rowOff>45720</xdr:rowOff>
    </xdr:to>
    <xdr:cxnSp macro="">
      <xdr:nvCxnSpPr>
        <xdr:cNvPr id="309" name="直線コネクタ 308"/>
        <xdr:cNvCxnSpPr/>
      </xdr:nvCxnSpPr>
      <xdr:spPr>
        <a:xfrm>
          <a:off x="3797300" y="139788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310" name="楕円 309"/>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91439</xdr:rowOff>
    </xdr:to>
    <xdr:cxnSp macro="">
      <xdr:nvCxnSpPr>
        <xdr:cNvPr id="311" name="直線コネクタ 310"/>
        <xdr:cNvCxnSpPr/>
      </xdr:nvCxnSpPr>
      <xdr:spPr>
        <a:xfrm>
          <a:off x="2908300" y="139065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2" name="楕円 311"/>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49530</xdr:rowOff>
    </xdr:to>
    <xdr:cxnSp macro="">
      <xdr:nvCxnSpPr>
        <xdr:cNvPr id="313" name="直線コネクタ 312"/>
        <xdr:cNvCxnSpPr/>
      </xdr:nvCxnSpPr>
      <xdr:spPr>
        <a:xfrm flipV="1">
          <a:off x="2019300" y="1390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4" name="楕円 313"/>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49530</xdr:rowOff>
    </xdr:to>
    <xdr:cxnSp macro="">
      <xdr:nvCxnSpPr>
        <xdr:cNvPr id="315" name="直線コネクタ 314"/>
        <xdr:cNvCxnSpPr/>
      </xdr:nvCxnSpPr>
      <xdr:spPr>
        <a:xfrm>
          <a:off x="1130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16"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17"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8" name="n_3ave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148607</xdr:rowOff>
    </xdr:from>
    <xdr:ext cx="405111" cy="259045"/>
    <xdr:sp macro="" textlink="">
      <xdr:nvSpPr>
        <xdr:cNvPr id="319" name="n_4aveValue【福祉施設】&#10;有形固定資産減価償却率"/>
        <xdr:cNvSpPr txBox="1"/>
      </xdr:nvSpPr>
      <xdr:spPr>
        <a:xfrm>
          <a:off x="927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20" name="n_1mainValue【福祉施設】&#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321"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22" name="n_3main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3" name="n_4main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9" name="直線コネクタ 348"/>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1" name="直線コネクタ 35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54"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5" name="フローチャート: 判断 354"/>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6" name="フローチャート: 判断 355"/>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7" name="フローチャート: 判断 356"/>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9" name="フローチャート: 判断 358"/>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65" name="楕円 364"/>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66" name="【福祉施設】&#10;一人当たり面積該当値テキスト"/>
        <xdr:cNvSpPr txBox="1"/>
      </xdr:nvSpPr>
      <xdr:spPr>
        <a:xfrm>
          <a:off x="10515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67" name="楕円 366"/>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41366</xdr:rowOff>
    </xdr:to>
    <xdr:cxnSp macro="">
      <xdr:nvCxnSpPr>
        <xdr:cNvPr id="368" name="直線コネクタ 367"/>
        <xdr:cNvCxnSpPr/>
      </xdr:nvCxnSpPr>
      <xdr:spPr>
        <a:xfrm flipV="1">
          <a:off x="9639300" y="147795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9" name="楕円 368"/>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41366</xdr:rowOff>
    </xdr:to>
    <xdr:cxnSp macro="">
      <xdr:nvCxnSpPr>
        <xdr:cNvPr id="370" name="直線コネクタ 369"/>
        <xdr:cNvCxnSpPr/>
      </xdr:nvCxnSpPr>
      <xdr:spPr>
        <a:xfrm>
          <a:off x="8750300" y="1478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71" name="楕円 370"/>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60961</xdr:rowOff>
    </xdr:to>
    <xdr:cxnSp macro="">
      <xdr:nvCxnSpPr>
        <xdr:cNvPr id="372" name="直線コネクタ 371"/>
        <xdr:cNvCxnSpPr/>
      </xdr:nvCxnSpPr>
      <xdr:spPr>
        <a:xfrm flipV="1">
          <a:off x="7861300" y="14782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162016</xdr:rowOff>
    </xdr:from>
    <xdr:to>
      <xdr:col>36</xdr:col>
      <xdr:colOff>165100</xdr:colOff>
      <xdr:row>86</xdr:row>
      <xdr:rowOff>92166</xdr:rowOff>
    </xdr:to>
    <xdr:sp macro="" textlink="">
      <xdr:nvSpPr>
        <xdr:cNvPr id="373" name="楕円 372"/>
        <xdr:cNvSpPr/>
      </xdr:nvSpPr>
      <xdr:spPr>
        <a:xfrm>
          <a:off x="692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41366</xdr:rowOff>
    </xdr:from>
    <xdr:to>
      <xdr:col>41</xdr:col>
      <xdr:colOff>50800</xdr:colOff>
      <xdr:row>86</xdr:row>
      <xdr:rowOff>60961</xdr:rowOff>
    </xdr:to>
    <xdr:cxnSp macro="">
      <xdr:nvCxnSpPr>
        <xdr:cNvPr id="374" name="直線コネクタ 373"/>
        <xdr:cNvCxnSpPr/>
      </xdr:nvCxnSpPr>
      <xdr:spPr>
        <a:xfrm>
          <a:off x="6972300" y="147860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75"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6"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7"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8"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79" name="n_1mainValue【福祉施設】&#10;一人当たり面積"/>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80"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81" name="n_3mainValue【福祉施設】&#10;一人当たり面積"/>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382" name="n_4mainValue【福祉施設】&#10;一人当たり面積"/>
        <xdr:cNvSpPr txBox="1"/>
      </xdr:nvSpPr>
      <xdr:spPr>
        <a:xfrm>
          <a:off x="6737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6" name="直線コネクタ 405"/>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7"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8" name="直線コネクタ 407"/>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9"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10" name="直線コネクタ 409"/>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411" name="【市民会館】&#10;有形固定資産減価償却率平均値テキスト"/>
        <xdr:cNvSpPr txBox="1"/>
      </xdr:nvSpPr>
      <xdr:spPr>
        <a:xfrm>
          <a:off x="4673600" y="1793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2" name="フローチャート: 判断 411"/>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13" name="フローチャート: 判断 412"/>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14" name="フローチャート: 判断 413"/>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5" name="フローチャート: 判断 414"/>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6" name="フローチャート: 判断 415"/>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114936</xdr:rowOff>
    </xdr:from>
    <xdr:to>
      <xdr:col>24</xdr:col>
      <xdr:colOff>114300</xdr:colOff>
      <xdr:row>108</xdr:row>
      <xdr:rowOff>45086</xdr:rowOff>
    </xdr:to>
    <xdr:sp macro="" textlink="">
      <xdr:nvSpPr>
        <xdr:cNvPr id="422" name="楕円 421"/>
        <xdr:cNvSpPr/>
      </xdr:nvSpPr>
      <xdr:spPr>
        <a:xfrm>
          <a:off x="45847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93363</xdr:rowOff>
    </xdr:from>
    <xdr:ext cx="405111" cy="259045"/>
    <xdr:sp macro="" textlink="">
      <xdr:nvSpPr>
        <xdr:cNvPr id="423" name="【市民会館】&#10;有形固定資産減価償却率該当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73025</xdr:rowOff>
    </xdr:from>
    <xdr:to>
      <xdr:col>20</xdr:col>
      <xdr:colOff>38100</xdr:colOff>
      <xdr:row>108</xdr:row>
      <xdr:rowOff>3175</xdr:rowOff>
    </xdr:to>
    <xdr:sp macro="" textlink="">
      <xdr:nvSpPr>
        <xdr:cNvPr id="424" name="楕円 423"/>
        <xdr:cNvSpPr/>
      </xdr:nvSpPr>
      <xdr:spPr>
        <a:xfrm>
          <a:off x="3746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123825</xdr:rowOff>
    </xdr:from>
    <xdr:to>
      <xdr:col>24</xdr:col>
      <xdr:colOff>63500</xdr:colOff>
      <xdr:row>107</xdr:row>
      <xdr:rowOff>165736</xdr:rowOff>
    </xdr:to>
    <xdr:cxnSp macro="">
      <xdr:nvCxnSpPr>
        <xdr:cNvPr id="425" name="直線コネクタ 424"/>
        <xdr:cNvCxnSpPr/>
      </xdr:nvCxnSpPr>
      <xdr:spPr>
        <a:xfrm>
          <a:off x="3797300" y="184689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31114</xdr:rowOff>
    </xdr:from>
    <xdr:to>
      <xdr:col>15</xdr:col>
      <xdr:colOff>101600</xdr:colOff>
      <xdr:row>107</xdr:row>
      <xdr:rowOff>132714</xdr:rowOff>
    </xdr:to>
    <xdr:sp macro="" textlink="">
      <xdr:nvSpPr>
        <xdr:cNvPr id="426" name="楕円 425"/>
        <xdr:cNvSpPr/>
      </xdr:nvSpPr>
      <xdr:spPr>
        <a:xfrm>
          <a:off x="2857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81914</xdr:rowOff>
    </xdr:from>
    <xdr:to>
      <xdr:col>19</xdr:col>
      <xdr:colOff>177800</xdr:colOff>
      <xdr:row>107</xdr:row>
      <xdr:rowOff>123825</xdr:rowOff>
    </xdr:to>
    <xdr:cxnSp macro="">
      <xdr:nvCxnSpPr>
        <xdr:cNvPr id="427" name="直線コネクタ 426"/>
        <xdr:cNvCxnSpPr/>
      </xdr:nvCxnSpPr>
      <xdr:spPr>
        <a:xfrm>
          <a:off x="2908300" y="18427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126364</xdr:rowOff>
    </xdr:from>
    <xdr:to>
      <xdr:col>10</xdr:col>
      <xdr:colOff>165100</xdr:colOff>
      <xdr:row>107</xdr:row>
      <xdr:rowOff>56514</xdr:rowOff>
    </xdr:to>
    <xdr:sp macro="" textlink="">
      <xdr:nvSpPr>
        <xdr:cNvPr id="428" name="楕円 427"/>
        <xdr:cNvSpPr/>
      </xdr:nvSpPr>
      <xdr:spPr>
        <a:xfrm>
          <a:off x="196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5714</xdr:rowOff>
    </xdr:from>
    <xdr:to>
      <xdr:col>15</xdr:col>
      <xdr:colOff>50800</xdr:colOff>
      <xdr:row>107</xdr:row>
      <xdr:rowOff>81914</xdr:rowOff>
    </xdr:to>
    <xdr:cxnSp macro="">
      <xdr:nvCxnSpPr>
        <xdr:cNvPr id="429" name="直線コネクタ 428"/>
        <xdr:cNvCxnSpPr/>
      </xdr:nvCxnSpPr>
      <xdr:spPr>
        <a:xfrm>
          <a:off x="2019300" y="1835086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30" name="楕円 429"/>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5714</xdr:rowOff>
    </xdr:from>
    <xdr:to>
      <xdr:col>10</xdr:col>
      <xdr:colOff>114300</xdr:colOff>
      <xdr:row>107</xdr:row>
      <xdr:rowOff>7620</xdr:rowOff>
    </xdr:to>
    <xdr:cxnSp macro="">
      <xdr:nvCxnSpPr>
        <xdr:cNvPr id="431" name="直線コネクタ 430"/>
        <xdr:cNvCxnSpPr/>
      </xdr:nvCxnSpPr>
      <xdr:spPr>
        <a:xfrm flipV="1">
          <a:off x="1130300" y="18350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21607</xdr:rowOff>
    </xdr:from>
    <xdr:ext cx="405111" cy="259045"/>
    <xdr:sp macro="" textlink="">
      <xdr:nvSpPr>
        <xdr:cNvPr id="432" name="n_1aveValue【市民会館】&#10;有形固定資産減価償却率"/>
        <xdr:cNvSpPr txBox="1"/>
      </xdr:nvSpPr>
      <xdr:spPr>
        <a:xfrm>
          <a:off x="35820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433"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34"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3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165752</xdr:rowOff>
    </xdr:from>
    <xdr:ext cx="405111" cy="259045"/>
    <xdr:sp macro="" textlink="">
      <xdr:nvSpPr>
        <xdr:cNvPr id="436" name="n_1mainValue【市民会館】&#10;有形固定資産減価償却率"/>
        <xdr:cNvSpPr txBox="1"/>
      </xdr:nvSpPr>
      <xdr:spPr>
        <a:xfrm>
          <a:off x="35820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123841</xdr:rowOff>
    </xdr:from>
    <xdr:ext cx="405111" cy="259045"/>
    <xdr:sp macro="" textlink="">
      <xdr:nvSpPr>
        <xdr:cNvPr id="437" name="n_2mainValue【市民会館】&#10;有形固定資産減価償却率"/>
        <xdr:cNvSpPr txBox="1"/>
      </xdr:nvSpPr>
      <xdr:spPr>
        <a:xfrm>
          <a:off x="2705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47641</xdr:rowOff>
    </xdr:from>
    <xdr:ext cx="405111" cy="259045"/>
    <xdr:sp macro="" textlink="">
      <xdr:nvSpPr>
        <xdr:cNvPr id="438" name="n_3mainValue【市民会館】&#10;有形固定資産減価償却率"/>
        <xdr:cNvSpPr txBox="1"/>
      </xdr:nvSpPr>
      <xdr:spPr>
        <a:xfrm>
          <a:off x="1816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49547</xdr:rowOff>
    </xdr:from>
    <xdr:ext cx="405111" cy="259045"/>
    <xdr:sp macro="" textlink="">
      <xdr:nvSpPr>
        <xdr:cNvPr id="439" name="n_4mainValue【市民会館】&#10;有形固定資産減価償却率"/>
        <xdr:cNvSpPr txBox="1"/>
      </xdr:nvSpPr>
      <xdr:spPr>
        <a:xfrm>
          <a:off x="927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63" name="直線コネクタ 462"/>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6"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7" name="直線コネクタ 466"/>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8"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71" name="フローチャート: 判断 470"/>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73" name="フローチャート: 判断 472"/>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9" name="楕円 478"/>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480" name="【市民会館】&#10;一人当たり面積該当値テキスト"/>
        <xdr:cNvSpPr txBox="1"/>
      </xdr:nvSpPr>
      <xdr:spPr>
        <a:xfrm>
          <a:off x="10515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81" name="楕円 480"/>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80011</xdr:rowOff>
    </xdr:to>
    <xdr:cxnSp macro="">
      <xdr:nvCxnSpPr>
        <xdr:cNvPr id="482" name="直線コネクタ 481"/>
        <xdr:cNvCxnSpPr/>
      </xdr:nvCxnSpPr>
      <xdr:spPr>
        <a:xfrm>
          <a:off x="9639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3" name="楕円 482"/>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84" name="直線コネクタ 483"/>
        <xdr:cNvCxnSpPr/>
      </xdr:nvCxnSpPr>
      <xdr:spPr>
        <a:xfrm>
          <a:off x="8750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21589</xdr:rowOff>
    </xdr:from>
    <xdr:to>
      <xdr:col>41</xdr:col>
      <xdr:colOff>101600</xdr:colOff>
      <xdr:row>107</xdr:row>
      <xdr:rowOff>123189</xdr:rowOff>
    </xdr:to>
    <xdr:sp macro="" textlink="">
      <xdr:nvSpPr>
        <xdr:cNvPr id="485" name="楕円 484"/>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80011</xdr:rowOff>
    </xdr:to>
    <xdr:cxnSp macro="">
      <xdr:nvCxnSpPr>
        <xdr:cNvPr id="486" name="直線コネクタ 485"/>
        <xdr:cNvCxnSpPr/>
      </xdr:nvCxnSpPr>
      <xdr:spPr>
        <a:xfrm>
          <a:off x="7861300" y="1841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87" name="楕円 486"/>
        <xdr:cNvSpPr/>
      </xdr:nvSpPr>
      <xdr:spPr>
        <a:xfrm>
          <a:off x="6921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72389</xdr:rowOff>
    </xdr:from>
    <xdr:to>
      <xdr:col>41</xdr:col>
      <xdr:colOff>50800</xdr:colOff>
      <xdr:row>107</xdr:row>
      <xdr:rowOff>72389</xdr:rowOff>
    </xdr:to>
    <xdr:cxnSp macro="">
      <xdr:nvCxnSpPr>
        <xdr:cNvPr id="488" name="直線コネクタ 487"/>
        <xdr:cNvCxnSpPr/>
      </xdr:nvCxnSpPr>
      <xdr:spPr>
        <a:xfrm>
          <a:off x="6972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9"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90"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92"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3"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4" name="n_2mainValue【市民会館】&#10;一人当たり面積"/>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495" name="n_3mainValue【市民会館】&#10;一人当たり面積"/>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96" name="n_4mainValue【市民会館】&#10;一人当たり面積"/>
        <xdr:cNvSpPr txBox="1"/>
      </xdr:nvSpPr>
      <xdr:spPr>
        <a:xfrm>
          <a:off x="6737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21" name="直線コネクタ 520"/>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22"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3" name="直線コネクタ 52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24"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5" name="直線コネクタ 524"/>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6"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7" name="フローチャート: 判断 526"/>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8" name="フローチャート: 判断 527"/>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9" name="フローチャート: 判断 528"/>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30" name="フローチャート: 判断 529"/>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6" name="楕円 535"/>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7"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8" name="楕円 53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9" name="直線コネクタ 538"/>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40" name="楕円 539"/>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41" name="直線コネクタ 540"/>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42" name="楕円 541"/>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43" name="直線コネクタ 542"/>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44"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45"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6"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7"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8"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9"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5" name="直線コネクタ 574"/>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6"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7" name="直線コネクタ 576"/>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8"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9" name="直線コネクタ 578"/>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80"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81" name="フローチャート: 判断 580"/>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82" name="フローチャート: 判断 581"/>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83" name="フローチャート: 判断 582"/>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84" name="フローチャート: 判断 583"/>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156192</xdr:rowOff>
    </xdr:from>
    <xdr:to>
      <xdr:col>116</xdr:col>
      <xdr:colOff>114300</xdr:colOff>
      <xdr:row>38</xdr:row>
      <xdr:rowOff>86342</xdr:rowOff>
    </xdr:to>
    <xdr:sp macro="" textlink="">
      <xdr:nvSpPr>
        <xdr:cNvPr id="590" name="楕円 589"/>
        <xdr:cNvSpPr/>
      </xdr:nvSpPr>
      <xdr:spPr>
        <a:xfrm>
          <a:off x="22110700" y="64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7619</xdr:rowOff>
    </xdr:from>
    <xdr:ext cx="534377" cy="259045"/>
    <xdr:sp macro="" textlink="">
      <xdr:nvSpPr>
        <xdr:cNvPr id="591" name="【一般廃棄物処理施設】&#10;一人当たり有形固定資産（償却資産）額該当値テキスト"/>
        <xdr:cNvSpPr txBox="1"/>
      </xdr:nvSpPr>
      <xdr:spPr>
        <a:xfrm>
          <a:off x="22199600" y="63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127388</xdr:rowOff>
    </xdr:from>
    <xdr:to>
      <xdr:col>112</xdr:col>
      <xdr:colOff>38100</xdr:colOff>
      <xdr:row>38</xdr:row>
      <xdr:rowOff>57538</xdr:rowOff>
    </xdr:to>
    <xdr:sp macro="" textlink="">
      <xdr:nvSpPr>
        <xdr:cNvPr id="592" name="楕円 591"/>
        <xdr:cNvSpPr/>
      </xdr:nvSpPr>
      <xdr:spPr>
        <a:xfrm>
          <a:off x="21272500" y="64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6738</xdr:rowOff>
    </xdr:from>
    <xdr:to>
      <xdr:col>116</xdr:col>
      <xdr:colOff>63500</xdr:colOff>
      <xdr:row>38</xdr:row>
      <xdr:rowOff>35542</xdr:rowOff>
    </xdr:to>
    <xdr:cxnSp macro="">
      <xdr:nvCxnSpPr>
        <xdr:cNvPr id="593" name="直線コネクタ 592"/>
        <xdr:cNvCxnSpPr/>
      </xdr:nvCxnSpPr>
      <xdr:spPr>
        <a:xfrm>
          <a:off x="21323300" y="6521838"/>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119561</xdr:rowOff>
    </xdr:from>
    <xdr:to>
      <xdr:col>107</xdr:col>
      <xdr:colOff>101600</xdr:colOff>
      <xdr:row>38</xdr:row>
      <xdr:rowOff>49712</xdr:rowOff>
    </xdr:to>
    <xdr:sp macro="" textlink="">
      <xdr:nvSpPr>
        <xdr:cNvPr id="594" name="楕円 593"/>
        <xdr:cNvSpPr/>
      </xdr:nvSpPr>
      <xdr:spPr>
        <a:xfrm>
          <a:off x="20383500" y="6463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170362</xdr:rowOff>
    </xdr:from>
    <xdr:to>
      <xdr:col>111</xdr:col>
      <xdr:colOff>177800</xdr:colOff>
      <xdr:row>38</xdr:row>
      <xdr:rowOff>6738</xdr:rowOff>
    </xdr:to>
    <xdr:cxnSp macro="">
      <xdr:nvCxnSpPr>
        <xdr:cNvPr id="595" name="直線コネクタ 594"/>
        <xdr:cNvCxnSpPr/>
      </xdr:nvCxnSpPr>
      <xdr:spPr>
        <a:xfrm>
          <a:off x="20434300" y="6514012"/>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129729</xdr:rowOff>
    </xdr:from>
    <xdr:to>
      <xdr:col>102</xdr:col>
      <xdr:colOff>165100</xdr:colOff>
      <xdr:row>38</xdr:row>
      <xdr:rowOff>59879</xdr:rowOff>
    </xdr:to>
    <xdr:sp macro="" textlink="">
      <xdr:nvSpPr>
        <xdr:cNvPr id="596" name="楕円 595"/>
        <xdr:cNvSpPr/>
      </xdr:nvSpPr>
      <xdr:spPr>
        <a:xfrm>
          <a:off x="19494500" y="64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170362</xdr:rowOff>
    </xdr:from>
    <xdr:to>
      <xdr:col>107</xdr:col>
      <xdr:colOff>50800</xdr:colOff>
      <xdr:row>38</xdr:row>
      <xdr:rowOff>9079</xdr:rowOff>
    </xdr:to>
    <xdr:cxnSp macro="">
      <xdr:nvCxnSpPr>
        <xdr:cNvPr id="597" name="直線コネクタ 596"/>
        <xdr:cNvCxnSpPr/>
      </xdr:nvCxnSpPr>
      <xdr:spPr>
        <a:xfrm flipV="1">
          <a:off x="19545300" y="6514012"/>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98"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99"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600"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74065</xdr:rowOff>
    </xdr:from>
    <xdr:ext cx="534377" cy="259045"/>
    <xdr:sp macro="" textlink="">
      <xdr:nvSpPr>
        <xdr:cNvPr id="601" name="n_1mainValue【一般廃棄物処理施設】&#10;一人当たり有形固定資産（償却資産）額"/>
        <xdr:cNvSpPr txBox="1"/>
      </xdr:nvSpPr>
      <xdr:spPr>
        <a:xfrm>
          <a:off x="21043411" y="62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40839</xdr:rowOff>
    </xdr:from>
    <xdr:ext cx="534377" cy="259045"/>
    <xdr:sp macro="" textlink="">
      <xdr:nvSpPr>
        <xdr:cNvPr id="602" name="n_2mainValue【一般廃棄物処理施設】&#10;一人当たり有形固定資産（償却資産）額"/>
        <xdr:cNvSpPr txBox="1"/>
      </xdr:nvSpPr>
      <xdr:spPr>
        <a:xfrm>
          <a:off x="20167111" y="65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51006</xdr:rowOff>
    </xdr:from>
    <xdr:ext cx="534377" cy="259045"/>
    <xdr:sp macro="" textlink="">
      <xdr:nvSpPr>
        <xdr:cNvPr id="603" name="n_3mainValue【一般廃棄物処理施設】&#10;一人当たり有形固定資産（償却資産）額"/>
        <xdr:cNvSpPr txBox="1"/>
      </xdr:nvSpPr>
      <xdr:spPr>
        <a:xfrm>
          <a:off x="19278111" y="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28" name="直線コネクタ 627"/>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29"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0" name="直線コネクタ 62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31"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32" name="直線コネクタ 631"/>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5" name="フローチャート: 判断 634"/>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6" name="フローチャート: 判断 635"/>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37" name="フローチャート: 判断 636"/>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38" name="フローチャート: 判断 637"/>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644" name="楕円 643"/>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645" name="【保健センター・保健所】&#10;有形固定資産減価償却率該当値テキスト"/>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34925</xdr:rowOff>
    </xdr:from>
    <xdr:to>
      <xdr:col>81</xdr:col>
      <xdr:colOff>101600</xdr:colOff>
      <xdr:row>58</xdr:row>
      <xdr:rowOff>136525</xdr:rowOff>
    </xdr:to>
    <xdr:sp macro="" textlink="">
      <xdr:nvSpPr>
        <xdr:cNvPr id="646" name="楕円 645"/>
        <xdr:cNvSpPr/>
      </xdr:nvSpPr>
      <xdr:spPr>
        <a:xfrm>
          <a:off x="15430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85725</xdr:rowOff>
    </xdr:from>
    <xdr:to>
      <xdr:col>85</xdr:col>
      <xdr:colOff>127000</xdr:colOff>
      <xdr:row>58</xdr:row>
      <xdr:rowOff>118110</xdr:rowOff>
    </xdr:to>
    <xdr:cxnSp macro="">
      <xdr:nvCxnSpPr>
        <xdr:cNvPr id="647" name="直線コネクタ 646"/>
        <xdr:cNvCxnSpPr/>
      </xdr:nvCxnSpPr>
      <xdr:spPr>
        <a:xfrm>
          <a:off x="15481300" y="100298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168275</xdr:rowOff>
    </xdr:from>
    <xdr:to>
      <xdr:col>76</xdr:col>
      <xdr:colOff>165100</xdr:colOff>
      <xdr:row>58</xdr:row>
      <xdr:rowOff>98425</xdr:rowOff>
    </xdr:to>
    <xdr:sp macro="" textlink="">
      <xdr:nvSpPr>
        <xdr:cNvPr id="648" name="楕円 647"/>
        <xdr:cNvSpPr/>
      </xdr:nvSpPr>
      <xdr:spPr>
        <a:xfrm>
          <a:off x="14541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47625</xdr:rowOff>
    </xdr:from>
    <xdr:to>
      <xdr:col>81</xdr:col>
      <xdr:colOff>50800</xdr:colOff>
      <xdr:row>58</xdr:row>
      <xdr:rowOff>85725</xdr:rowOff>
    </xdr:to>
    <xdr:cxnSp macro="">
      <xdr:nvCxnSpPr>
        <xdr:cNvPr id="649" name="直線コネクタ 648"/>
        <xdr:cNvCxnSpPr/>
      </xdr:nvCxnSpPr>
      <xdr:spPr>
        <a:xfrm>
          <a:off x="14592300" y="999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50" name="楕円 649"/>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47625</xdr:rowOff>
    </xdr:from>
    <xdr:to>
      <xdr:col>76</xdr:col>
      <xdr:colOff>114300</xdr:colOff>
      <xdr:row>58</xdr:row>
      <xdr:rowOff>91440</xdr:rowOff>
    </xdr:to>
    <xdr:cxnSp macro="">
      <xdr:nvCxnSpPr>
        <xdr:cNvPr id="651" name="直線コネクタ 650"/>
        <xdr:cNvCxnSpPr/>
      </xdr:nvCxnSpPr>
      <xdr:spPr>
        <a:xfrm flipV="1">
          <a:off x="13703300" y="9991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160655</xdr:rowOff>
    </xdr:from>
    <xdr:to>
      <xdr:col>67</xdr:col>
      <xdr:colOff>101600</xdr:colOff>
      <xdr:row>58</xdr:row>
      <xdr:rowOff>90805</xdr:rowOff>
    </xdr:to>
    <xdr:sp macro="" textlink="">
      <xdr:nvSpPr>
        <xdr:cNvPr id="652" name="楕円 651"/>
        <xdr:cNvSpPr/>
      </xdr:nvSpPr>
      <xdr:spPr>
        <a:xfrm>
          <a:off x="12763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40005</xdr:rowOff>
    </xdr:from>
    <xdr:to>
      <xdr:col>71</xdr:col>
      <xdr:colOff>177800</xdr:colOff>
      <xdr:row>58</xdr:row>
      <xdr:rowOff>91440</xdr:rowOff>
    </xdr:to>
    <xdr:cxnSp macro="">
      <xdr:nvCxnSpPr>
        <xdr:cNvPr id="653" name="直線コネクタ 652"/>
        <xdr:cNvCxnSpPr/>
      </xdr:nvCxnSpPr>
      <xdr:spPr>
        <a:xfrm>
          <a:off x="12814300" y="99841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4"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5" name="n_2aveValue【保健センター・保健所】&#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56"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57"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153052</xdr:rowOff>
    </xdr:from>
    <xdr:ext cx="405111" cy="259045"/>
    <xdr:sp macro="" textlink="">
      <xdr:nvSpPr>
        <xdr:cNvPr id="658" name="n_1mainValue【保健センター・保健所】&#10;有形固定資産減価償却率"/>
        <xdr:cNvSpPr txBox="1"/>
      </xdr:nvSpPr>
      <xdr:spPr>
        <a:xfrm>
          <a:off x="15266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114952</xdr:rowOff>
    </xdr:from>
    <xdr:ext cx="405111" cy="259045"/>
    <xdr:sp macro="" textlink="">
      <xdr:nvSpPr>
        <xdr:cNvPr id="659" name="n_2mainValue【保健センター・保健所】&#10;有形固定資産減価償却率"/>
        <xdr:cNvSpPr txBox="1"/>
      </xdr:nvSpPr>
      <xdr:spPr>
        <a:xfrm>
          <a:off x="14389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60" name="n_3mainValue【保健センター・保健所】&#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81932</xdr:rowOff>
    </xdr:from>
    <xdr:ext cx="405111" cy="259045"/>
    <xdr:sp macro="" textlink="">
      <xdr:nvSpPr>
        <xdr:cNvPr id="661" name="n_4mainValue【保健センター・保健所】&#10;有形固定資産減価償却率"/>
        <xdr:cNvSpPr txBox="1"/>
      </xdr:nvSpPr>
      <xdr:spPr>
        <a:xfrm>
          <a:off x="12611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5" name="直線コネクタ 684"/>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9" name="直線コネクタ 68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90"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1" name="フローチャート: 判断 690"/>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2" name="フローチャート: 判断 691"/>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93" name="フローチャート: 判断 692"/>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4" name="フローチャート: 判断 69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5" name="フローチャート: 判断 69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701" name="楕円 700"/>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702" name="【保健センター・保健所】&#10;一人当たり面積該当値テキスト"/>
        <xdr:cNvSpPr txBox="1"/>
      </xdr:nvSpPr>
      <xdr:spPr>
        <a:xfrm>
          <a:off x="22199600"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703" name="楕円 702"/>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57150</xdr:rowOff>
    </xdr:to>
    <xdr:cxnSp macro="">
      <xdr:nvCxnSpPr>
        <xdr:cNvPr id="704" name="直線コネクタ 703"/>
        <xdr:cNvCxnSpPr/>
      </xdr:nvCxnSpPr>
      <xdr:spPr>
        <a:xfrm>
          <a:off x="21323300" y="1068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705" name="楕円 704"/>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57150</xdr:rowOff>
    </xdr:to>
    <xdr:cxnSp macro="">
      <xdr:nvCxnSpPr>
        <xdr:cNvPr id="706" name="直線コネクタ 705"/>
        <xdr:cNvCxnSpPr/>
      </xdr:nvCxnSpPr>
      <xdr:spPr>
        <a:xfrm>
          <a:off x="20434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7" name="楕円 706"/>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57150</xdr:rowOff>
    </xdr:to>
    <xdr:cxnSp macro="">
      <xdr:nvCxnSpPr>
        <xdr:cNvPr id="708" name="直線コネクタ 707"/>
        <xdr:cNvCxnSpPr/>
      </xdr:nvCxnSpPr>
      <xdr:spPr>
        <a:xfrm>
          <a:off x="19545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09" name="楕円 708"/>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0" name="直線コネクタ 709"/>
        <xdr:cNvCxnSpPr/>
      </xdr:nvCxnSpPr>
      <xdr:spPr>
        <a:xfrm>
          <a:off x="18656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1"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2"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13" name="n_3ave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4"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715" name="n_1mainValue【保健センター・保健所】&#10;一人当たり面積"/>
        <xdr:cNvSpPr txBox="1"/>
      </xdr:nvSpPr>
      <xdr:spPr>
        <a:xfrm>
          <a:off x="21075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716" name="n_2main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17" name="n_3main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18" name="n_4main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0" name="正方形/長方形 71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1" name="正方形/長方形 72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2" name="正方形/長方形 72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3" name="正方形/長方形 72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6" name="正方形/長方形 72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7" name="正方形/長方形 72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8" name="正方形/長方形 72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9" name="正方形/長方形 72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54" name="直線コネクタ 753"/>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55"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56" name="直線コネクタ 755"/>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57"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58" name="直線コネクタ 757"/>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11447</xdr:rowOff>
    </xdr:from>
    <xdr:ext cx="405111" cy="259045"/>
    <xdr:sp macro="" textlink="">
      <xdr:nvSpPr>
        <xdr:cNvPr id="759" name="【庁舎】&#10;有形固定資産減価償却率平均値テキスト"/>
        <xdr:cNvSpPr txBox="1"/>
      </xdr:nvSpPr>
      <xdr:spPr>
        <a:xfrm>
          <a:off x="16357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60" name="フローチャート: 判断 759"/>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61" name="フローチャート: 判断 760"/>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62" name="フローチャート: 判断 761"/>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63" name="フローチャート: 判断 76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64" name="フローチャート: 判断 763"/>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770" name="楕円 769"/>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166388</xdr:rowOff>
    </xdr:from>
    <xdr:ext cx="405111" cy="259045"/>
    <xdr:sp macro="" textlink="">
      <xdr:nvSpPr>
        <xdr:cNvPr id="771" name="【庁舎】&#10;有形固定資産減価償却率該当値テキスト"/>
        <xdr:cNvSpPr txBox="1"/>
      </xdr:nvSpPr>
      <xdr:spPr>
        <a:xfrm>
          <a:off x="1635760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72" name="楕円 771"/>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22861</xdr:rowOff>
    </xdr:to>
    <xdr:cxnSp macro="">
      <xdr:nvCxnSpPr>
        <xdr:cNvPr id="773" name="直線コネクタ 772"/>
        <xdr:cNvCxnSpPr/>
      </xdr:nvCxnSpPr>
      <xdr:spPr>
        <a:xfrm>
          <a:off x="15481300" y="179870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774" name="楕円 773"/>
        <xdr:cNvSpPr/>
      </xdr:nvSpPr>
      <xdr:spPr>
        <a:xfrm>
          <a:off x="14541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156211</xdr:rowOff>
    </xdr:to>
    <xdr:cxnSp macro="">
      <xdr:nvCxnSpPr>
        <xdr:cNvPr id="775" name="直線コネクタ 774"/>
        <xdr:cNvCxnSpPr/>
      </xdr:nvCxnSpPr>
      <xdr:spPr>
        <a:xfrm>
          <a:off x="14592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76" name="楕円 775"/>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156211</xdr:rowOff>
    </xdr:to>
    <xdr:cxnSp macro="">
      <xdr:nvCxnSpPr>
        <xdr:cNvPr id="777" name="直線コネクタ 776"/>
        <xdr:cNvCxnSpPr/>
      </xdr:nvCxnSpPr>
      <xdr:spPr>
        <a:xfrm flipV="1">
          <a:off x="13703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34925</xdr:rowOff>
    </xdr:from>
    <xdr:to>
      <xdr:col>67</xdr:col>
      <xdr:colOff>101600</xdr:colOff>
      <xdr:row>104</xdr:row>
      <xdr:rowOff>136525</xdr:rowOff>
    </xdr:to>
    <xdr:sp macro="" textlink="">
      <xdr:nvSpPr>
        <xdr:cNvPr id="778" name="楕円 777"/>
        <xdr:cNvSpPr/>
      </xdr:nvSpPr>
      <xdr:spPr>
        <a:xfrm>
          <a:off x="1276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85725</xdr:rowOff>
    </xdr:from>
    <xdr:to>
      <xdr:col>71</xdr:col>
      <xdr:colOff>177800</xdr:colOff>
      <xdr:row>104</xdr:row>
      <xdr:rowOff>156211</xdr:rowOff>
    </xdr:to>
    <xdr:cxnSp macro="">
      <xdr:nvCxnSpPr>
        <xdr:cNvPr id="779" name="直線コネクタ 778"/>
        <xdr:cNvCxnSpPr/>
      </xdr:nvCxnSpPr>
      <xdr:spPr>
        <a:xfrm>
          <a:off x="12814300" y="179165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80" name="n_1ave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81"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82" name="n_3aveValue【庁舎】&#10;有形固定資産減価償却率"/>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783" name="n_4aveValue【庁舎】&#10;有形固定資産減価償却率"/>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784" name="n_1main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785" name="n_2mainValue【庁舎】&#10;有形固定資産減価償却率"/>
        <xdr:cNvSpPr txBox="1"/>
      </xdr:nvSpPr>
      <xdr:spPr>
        <a:xfrm>
          <a:off x="14389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6" name="n_3mainValue【庁舎】&#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153052</xdr:rowOff>
    </xdr:from>
    <xdr:ext cx="405111" cy="259045"/>
    <xdr:sp macro="" textlink="">
      <xdr:nvSpPr>
        <xdr:cNvPr id="787" name="n_4mainValue【庁舎】&#10;有形固定資産減価償却率"/>
        <xdr:cNvSpPr txBox="1"/>
      </xdr:nvSpPr>
      <xdr:spPr>
        <a:xfrm>
          <a:off x="12611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813" name="直線コネクタ 812"/>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4"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5" name="直線コネクタ 81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816"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817" name="直線コネクタ 816"/>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818" name="【庁舎】&#10;一人当たり面積平均値テキスト"/>
        <xdr:cNvSpPr txBox="1"/>
      </xdr:nvSpPr>
      <xdr:spPr>
        <a:xfrm>
          <a:off x="22199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9" name="フローチャート: 判断 818"/>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20" name="フローチャート: 判断 819"/>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1" name="フローチャート: 判断 820"/>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22" name="フローチャート: 判断 821"/>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23" name="フローチャート: 判断 822"/>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29" name="楕円 828"/>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830" name="【庁舎】&#10;一人当たり面積該当値テキスト"/>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31" name="楕円 830"/>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54973</xdr:rowOff>
    </xdr:to>
    <xdr:cxnSp macro="">
      <xdr:nvCxnSpPr>
        <xdr:cNvPr id="832" name="直線コネクタ 831"/>
        <xdr:cNvCxnSpPr/>
      </xdr:nvCxnSpPr>
      <xdr:spPr>
        <a:xfrm>
          <a:off x="21323300" y="183903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33" name="楕円 832"/>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45176</xdr:rowOff>
    </xdr:to>
    <xdr:cxnSp macro="">
      <xdr:nvCxnSpPr>
        <xdr:cNvPr id="834" name="直線コネクタ 833"/>
        <xdr:cNvCxnSpPr/>
      </xdr:nvCxnSpPr>
      <xdr:spPr>
        <a:xfrm>
          <a:off x="20434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35" name="楕円 834"/>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107</xdr:row>
      <xdr:rowOff>38644</xdr:rowOff>
    </xdr:to>
    <xdr:cxnSp macro="">
      <xdr:nvCxnSpPr>
        <xdr:cNvPr id="836" name="直線コネクタ 835"/>
        <xdr:cNvCxnSpPr/>
      </xdr:nvCxnSpPr>
      <xdr:spPr>
        <a:xfrm>
          <a:off x="19545300" y="1824990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7" name="楕円 836"/>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107</xdr:row>
      <xdr:rowOff>32113</xdr:rowOff>
    </xdr:to>
    <xdr:cxnSp macro="">
      <xdr:nvCxnSpPr>
        <xdr:cNvPr id="838" name="直線コネクタ 837"/>
        <xdr:cNvCxnSpPr/>
      </xdr:nvCxnSpPr>
      <xdr:spPr>
        <a:xfrm flipV="1">
          <a:off x="18656300" y="1824990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43922</xdr:rowOff>
    </xdr:from>
    <xdr:ext cx="469744" cy="259045"/>
    <xdr:sp macro="" textlink="">
      <xdr:nvSpPr>
        <xdr:cNvPr id="839" name="n_1aveValue【庁舎】&#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840" name="n_2aveValue【庁舎】&#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841" name="n_3aveValue【庁舎】&#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42"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43"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44" name="n_2mainValue【庁舎】&#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45" name="n_3mainValue【庁舎】&#10;一人当たり面積"/>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6" name="n_4main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板橋区では、平成</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29</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年度に東京都モデルに基づく新公会計制度の導入に向けて固定資産台帳を整備した。そのため、有形固定資産減価償却率及び一人あたり有形固定資産（償却資産）額等について、平成</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年度と平成</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29</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年度とで大きく異なる数値となっている。</a:t>
          </a:r>
          <a:endParaRPr lang="ja-JP" altLang="ja-JP" sz="1100">
            <a:effectLst/>
            <a:latin typeface="HGSｺﾞｼｯｸM" panose="020B0600000000000000" pitchFamily="50" charset="-128"/>
            <a:ea typeface="HGSｺﾞｼｯｸM" panose="020B0600000000000000" pitchFamily="50" charset="-128"/>
          </a:endParaRPr>
        </a:p>
        <a:p>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有形固定資産減価償却率が類似団体と比較して高くなっている施設は、図書館、福祉施設、市民会館である。一人あたり面積が類似団体と比較して高くなっている施設は、保健センター・保健所である。</a:t>
          </a:r>
          <a:endParaRPr lang="ja-JP" altLang="ja-JP" sz="1100">
            <a:effectLst/>
            <a:latin typeface="HGSｺﾞｼｯｸM" panose="020B0600000000000000" pitchFamily="50" charset="-128"/>
            <a:ea typeface="HGSｺﾞｼｯｸM" panose="020B0600000000000000" pitchFamily="50" charset="-128"/>
          </a:endParaRPr>
        </a:p>
        <a:p>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図書館については、有形固定資産減価償却率が</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50.6</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47.8</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ポイント上回っている。令和２年度末に、区立中央図書館の移転・改築事業を完了した。</a:t>
          </a:r>
          <a:endParaRPr lang="ja-JP" altLang="ja-JP" sz="1100">
            <a:effectLst/>
            <a:latin typeface="HGSｺﾞｼｯｸM" panose="020B0600000000000000" pitchFamily="50" charset="-128"/>
            <a:ea typeface="HGSｺﾞｼｯｸM" panose="020B0600000000000000" pitchFamily="50" charset="-128"/>
          </a:endParaRPr>
        </a:p>
        <a:p>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福祉施設については、有形固定資産減価償却率が</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50.2</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49.3</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0.9</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ポイント上回っている。区立特別養護老人ホーム・ふれあい館（老人福祉センターＡ型）などが今後改修時期を迎えるため、民営化に向けた検討や、施設のあり方検討をそれぞれ行っている。</a:t>
          </a:r>
          <a:endParaRPr lang="ja-JP" altLang="ja-JP" sz="1100">
            <a:effectLst/>
            <a:latin typeface="HGSｺﾞｼｯｸM" panose="020B0600000000000000" pitchFamily="50" charset="-128"/>
            <a:ea typeface="HGSｺﾞｼｯｸM" panose="020B0600000000000000" pitchFamily="50" charset="-128"/>
          </a:endParaRPr>
        </a:p>
        <a:p>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市民会館については、有形固定資産減価償却率が</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71.7</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52.0</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19.7</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ポイント上回っている。床面積の大半を占める区立文化会館が築後</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30</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年を経過していることから、施設更新に向けた検討を進めている。</a:t>
          </a:r>
          <a:endParaRPr lang="ja-JP" altLang="ja-JP" sz="1100">
            <a:effectLst/>
            <a:latin typeface="HGSｺﾞｼｯｸM" panose="020B0600000000000000" pitchFamily="50" charset="-128"/>
            <a:ea typeface="HGSｺﾞｼｯｸM" panose="020B0600000000000000" pitchFamily="50" charset="-128"/>
          </a:endParaRPr>
        </a:p>
        <a:p>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保健センター・保健所については、一人あたり面積が</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0.019</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㎡と、類似団体平均の</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0.018</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㎡を</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0.001</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ポイント上回っている。昭和</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50</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年代から</a:t>
          </a:r>
          <a:r>
            <a:rPr lang="en-US" altLang="ja-JP" sz="1100">
              <a:solidFill>
                <a:schemeClr val="dk1"/>
              </a:solidFill>
              <a:effectLst/>
              <a:latin typeface="HGSｺﾞｼｯｸM" panose="020B0600000000000000" pitchFamily="50" charset="-128"/>
              <a:ea typeface="HGSｺﾞｼｯｸM" panose="020B0600000000000000" pitchFamily="50" charset="-128"/>
              <a:cs typeface="+mn-cs"/>
            </a:rPr>
            <a:t>60</a:t>
          </a:r>
          <a:r>
            <a:rPr lang="ja-JP" altLang="ja-JP" sz="1100">
              <a:solidFill>
                <a:schemeClr val="dk1"/>
              </a:solidFill>
              <a:effectLst/>
              <a:latin typeface="HGSｺﾞｼｯｸM" panose="020B0600000000000000" pitchFamily="50" charset="-128"/>
              <a:ea typeface="HGSｺﾞｼｯｸM" panose="020B0600000000000000" pitchFamily="50" charset="-128"/>
              <a:cs typeface="+mn-cs"/>
            </a:rPr>
            <a:t>年代にかけて整備された施設が今後改修時期を迎えるため、改修にむけた施設のあり方検討を進めている。</a:t>
          </a:r>
          <a:endParaRPr lang="ja-JP" altLang="ja-JP" sz="1100">
            <a:effectLst/>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1" t="s">
        <v>
79</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7"/>
      <c r="DK1" s="187"/>
      <c r="DL1" s="187"/>
      <c r="DM1" s="187"/>
      <c r="DN1" s="187"/>
      <c r="DO1" s="187"/>
    </row>
    <row r="2" spans="1:119" ht="24" thickBot="1" x14ac:dyDescent="0.25">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2" t="s">
        <v>
81</v>
      </c>
      <c r="C3" s="653"/>
      <c r="D3" s="653"/>
      <c r="E3" s="654"/>
      <c r="F3" s="654"/>
      <c r="G3" s="654"/>
      <c r="H3" s="654"/>
      <c r="I3" s="654"/>
      <c r="J3" s="654"/>
      <c r="K3" s="654"/>
      <c r="L3" s="654" t="s">
        <v>
82</v>
      </c>
      <c r="M3" s="654"/>
      <c r="N3" s="654"/>
      <c r="O3" s="654"/>
      <c r="P3" s="654"/>
      <c r="Q3" s="654"/>
      <c r="R3" s="657"/>
      <c r="S3" s="657"/>
      <c r="T3" s="657"/>
      <c r="U3" s="657"/>
      <c r="V3" s="658"/>
      <c r="W3" s="548" t="s">
        <v>
83</v>
      </c>
      <c r="X3" s="549"/>
      <c r="Y3" s="549"/>
      <c r="Z3" s="549"/>
      <c r="AA3" s="549"/>
      <c r="AB3" s="653"/>
      <c r="AC3" s="657" t="s">
        <v>
84</v>
      </c>
      <c r="AD3" s="549"/>
      <c r="AE3" s="549"/>
      <c r="AF3" s="549"/>
      <c r="AG3" s="549"/>
      <c r="AH3" s="549"/>
      <c r="AI3" s="549"/>
      <c r="AJ3" s="549"/>
      <c r="AK3" s="549"/>
      <c r="AL3" s="619"/>
      <c r="AM3" s="548" t="s">
        <v>
85</v>
      </c>
      <c r="AN3" s="549"/>
      <c r="AO3" s="549"/>
      <c r="AP3" s="549"/>
      <c r="AQ3" s="549"/>
      <c r="AR3" s="549"/>
      <c r="AS3" s="549"/>
      <c r="AT3" s="549"/>
      <c r="AU3" s="549"/>
      <c r="AV3" s="549"/>
      <c r="AW3" s="549"/>
      <c r="AX3" s="619"/>
      <c r="AY3" s="611" t="s">
        <v>
1</v>
      </c>
      <c r="AZ3" s="612"/>
      <c r="BA3" s="612"/>
      <c r="BB3" s="612"/>
      <c r="BC3" s="612"/>
      <c r="BD3" s="612"/>
      <c r="BE3" s="612"/>
      <c r="BF3" s="612"/>
      <c r="BG3" s="612"/>
      <c r="BH3" s="612"/>
      <c r="BI3" s="612"/>
      <c r="BJ3" s="612"/>
      <c r="BK3" s="612"/>
      <c r="BL3" s="612"/>
      <c r="BM3" s="661"/>
      <c r="BN3" s="548" t="s">
        <v>
86</v>
      </c>
      <c r="BO3" s="549"/>
      <c r="BP3" s="549"/>
      <c r="BQ3" s="549"/>
      <c r="BR3" s="549"/>
      <c r="BS3" s="549"/>
      <c r="BT3" s="549"/>
      <c r="BU3" s="619"/>
      <c r="BV3" s="548" t="s">
        <v>
87</v>
      </c>
      <c r="BW3" s="549"/>
      <c r="BX3" s="549"/>
      <c r="BY3" s="549"/>
      <c r="BZ3" s="549"/>
      <c r="CA3" s="549"/>
      <c r="CB3" s="549"/>
      <c r="CC3" s="619"/>
      <c r="CD3" s="611" t="s">
        <v>
1</v>
      </c>
      <c r="CE3" s="612"/>
      <c r="CF3" s="612"/>
      <c r="CG3" s="612"/>
      <c r="CH3" s="612"/>
      <c r="CI3" s="612"/>
      <c r="CJ3" s="612"/>
      <c r="CK3" s="612"/>
      <c r="CL3" s="612"/>
      <c r="CM3" s="612"/>
      <c r="CN3" s="612"/>
      <c r="CO3" s="612"/>
      <c r="CP3" s="612"/>
      <c r="CQ3" s="612"/>
      <c r="CR3" s="612"/>
      <c r="CS3" s="661"/>
      <c r="CT3" s="548" t="s">
        <v>
88</v>
      </c>
      <c r="CU3" s="549"/>
      <c r="CV3" s="549"/>
      <c r="CW3" s="549"/>
      <c r="CX3" s="549"/>
      <c r="CY3" s="549"/>
      <c r="CZ3" s="549"/>
      <c r="DA3" s="619"/>
      <c r="DB3" s="548" t="s">
        <v>
89</v>
      </c>
      <c r="DC3" s="549"/>
      <c r="DD3" s="549"/>
      <c r="DE3" s="549"/>
      <c r="DF3" s="549"/>
      <c r="DG3" s="549"/>
      <c r="DH3" s="549"/>
      <c r="DI3" s="619"/>
      <c r="DJ3" s="186"/>
      <c r="DK3" s="186"/>
      <c r="DL3" s="186"/>
      <c r="DM3" s="186"/>
      <c r="DN3" s="186"/>
      <c r="DO3" s="186"/>
    </row>
    <row r="4" spans="1:119" ht="18.75" customHeight="1" x14ac:dyDescent="0.2">
      <c r="A4" s="187"/>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
90</v>
      </c>
      <c r="AZ4" s="462"/>
      <c r="BA4" s="462"/>
      <c r="BB4" s="462"/>
      <c r="BC4" s="462"/>
      <c r="BD4" s="462"/>
      <c r="BE4" s="462"/>
      <c r="BF4" s="462"/>
      <c r="BG4" s="462"/>
      <c r="BH4" s="462"/>
      <c r="BI4" s="462"/>
      <c r="BJ4" s="462"/>
      <c r="BK4" s="462"/>
      <c r="BL4" s="462"/>
      <c r="BM4" s="463"/>
      <c r="BN4" s="464">
        <v>
225645770</v>
      </c>
      <c r="BO4" s="465"/>
      <c r="BP4" s="465"/>
      <c r="BQ4" s="465"/>
      <c r="BR4" s="465"/>
      <c r="BS4" s="465"/>
      <c r="BT4" s="465"/>
      <c r="BU4" s="466"/>
      <c r="BV4" s="464">
        <v>
214151303</v>
      </c>
      <c r="BW4" s="465"/>
      <c r="BX4" s="465"/>
      <c r="BY4" s="465"/>
      <c r="BZ4" s="465"/>
      <c r="CA4" s="465"/>
      <c r="CB4" s="465"/>
      <c r="CC4" s="466"/>
      <c r="CD4" s="645" t="s">
        <v>
91</v>
      </c>
      <c r="CE4" s="646"/>
      <c r="CF4" s="646"/>
      <c r="CG4" s="646"/>
      <c r="CH4" s="646"/>
      <c r="CI4" s="646"/>
      <c r="CJ4" s="646"/>
      <c r="CK4" s="646"/>
      <c r="CL4" s="646"/>
      <c r="CM4" s="646"/>
      <c r="CN4" s="646"/>
      <c r="CO4" s="646"/>
      <c r="CP4" s="646"/>
      <c r="CQ4" s="646"/>
      <c r="CR4" s="646"/>
      <c r="CS4" s="647"/>
      <c r="CT4" s="648">
        <v>
4.0999999999999996</v>
      </c>
      <c r="CU4" s="649"/>
      <c r="CV4" s="649"/>
      <c r="CW4" s="649"/>
      <c r="CX4" s="649"/>
      <c r="CY4" s="649"/>
      <c r="CZ4" s="649"/>
      <c r="DA4" s="650"/>
      <c r="DB4" s="648">
        <v>
3.6</v>
      </c>
      <c r="DC4" s="649"/>
      <c r="DD4" s="649"/>
      <c r="DE4" s="649"/>
      <c r="DF4" s="649"/>
      <c r="DG4" s="649"/>
      <c r="DH4" s="649"/>
      <c r="DI4" s="650"/>
      <c r="DJ4" s="186"/>
      <c r="DK4" s="186"/>
      <c r="DL4" s="186"/>
      <c r="DM4" s="186"/>
      <c r="DN4" s="186"/>
      <c r="DO4" s="186"/>
    </row>
    <row r="5" spans="1:119" ht="18.75" customHeight="1" x14ac:dyDescent="0.2">
      <c r="A5" s="187"/>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
92</v>
      </c>
      <c r="AN5" s="443"/>
      <c r="AO5" s="443"/>
      <c r="AP5" s="443"/>
      <c r="AQ5" s="443"/>
      <c r="AR5" s="443"/>
      <c r="AS5" s="443"/>
      <c r="AT5" s="444"/>
      <c r="AU5" s="526" t="s">
        <v>
93</v>
      </c>
      <c r="AV5" s="527"/>
      <c r="AW5" s="527"/>
      <c r="AX5" s="527"/>
      <c r="AY5" s="449" t="s">
        <v>
94</v>
      </c>
      <c r="AZ5" s="450"/>
      <c r="BA5" s="450"/>
      <c r="BB5" s="450"/>
      <c r="BC5" s="450"/>
      <c r="BD5" s="450"/>
      <c r="BE5" s="450"/>
      <c r="BF5" s="450"/>
      <c r="BG5" s="450"/>
      <c r="BH5" s="450"/>
      <c r="BI5" s="450"/>
      <c r="BJ5" s="450"/>
      <c r="BK5" s="450"/>
      <c r="BL5" s="450"/>
      <c r="BM5" s="451"/>
      <c r="BN5" s="469">
        <v>
219948483</v>
      </c>
      <c r="BO5" s="470"/>
      <c r="BP5" s="470"/>
      <c r="BQ5" s="470"/>
      <c r="BR5" s="470"/>
      <c r="BS5" s="470"/>
      <c r="BT5" s="470"/>
      <c r="BU5" s="471"/>
      <c r="BV5" s="469">
        <v>
209544467</v>
      </c>
      <c r="BW5" s="470"/>
      <c r="BX5" s="470"/>
      <c r="BY5" s="470"/>
      <c r="BZ5" s="470"/>
      <c r="CA5" s="470"/>
      <c r="CB5" s="470"/>
      <c r="CC5" s="471"/>
      <c r="CD5" s="478" t="s">
        <v>
95</v>
      </c>
      <c r="CE5" s="479"/>
      <c r="CF5" s="479"/>
      <c r="CG5" s="479"/>
      <c r="CH5" s="479"/>
      <c r="CI5" s="479"/>
      <c r="CJ5" s="479"/>
      <c r="CK5" s="479"/>
      <c r="CL5" s="479"/>
      <c r="CM5" s="479"/>
      <c r="CN5" s="479"/>
      <c r="CO5" s="479"/>
      <c r="CP5" s="479"/>
      <c r="CQ5" s="479"/>
      <c r="CR5" s="479"/>
      <c r="CS5" s="480"/>
      <c r="CT5" s="439">
        <v>
78.900000000000006</v>
      </c>
      <c r="CU5" s="440"/>
      <c r="CV5" s="440"/>
      <c r="CW5" s="440"/>
      <c r="CX5" s="440"/>
      <c r="CY5" s="440"/>
      <c r="CZ5" s="440"/>
      <c r="DA5" s="441"/>
      <c r="DB5" s="439">
        <v>
82.6</v>
      </c>
      <c r="DC5" s="440"/>
      <c r="DD5" s="440"/>
      <c r="DE5" s="440"/>
      <c r="DF5" s="440"/>
      <c r="DG5" s="440"/>
      <c r="DH5" s="440"/>
      <c r="DI5" s="441"/>
      <c r="DJ5" s="186"/>
      <c r="DK5" s="186"/>
      <c r="DL5" s="186"/>
      <c r="DM5" s="186"/>
      <c r="DN5" s="186"/>
      <c r="DO5" s="186"/>
    </row>
    <row r="6" spans="1:119" ht="18.75" customHeight="1" x14ac:dyDescent="0.2">
      <c r="A6" s="187"/>
      <c r="B6" s="625" t="s">
        <v>
96</v>
      </c>
      <c r="C6" s="483"/>
      <c r="D6" s="483"/>
      <c r="E6" s="626"/>
      <c r="F6" s="626"/>
      <c r="G6" s="626"/>
      <c r="H6" s="626"/>
      <c r="I6" s="626"/>
      <c r="J6" s="626"/>
      <c r="K6" s="626"/>
      <c r="L6" s="626" t="s">
        <v>
97</v>
      </c>
      <c r="M6" s="626"/>
      <c r="N6" s="626"/>
      <c r="O6" s="626"/>
      <c r="P6" s="626"/>
      <c r="Q6" s="626"/>
      <c r="R6" s="507"/>
      <c r="S6" s="507"/>
      <c r="T6" s="507"/>
      <c r="U6" s="507"/>
      <c r="V6" s="632"/>
      <c r="W6" s="560" t="s">
        <v>
98</v>
      </c>
      <c r="X6" s="482"/>
      <c r="Y6" s="482"/>
      <c r="Z6" s="482"/>
      <c r="AA6" s="482"/>
      <c r="AB6" s="483"/>
      <c r="AC6" s="637" t="s">
        <v>
99</v>
      </c>
      <c r="AD6" s="638"/>
      <c r="AE6" s="638"/>
      <c r="AF6" s="638"/>
      <c r="AG6" s="638"/>
      <c r="AH6" s="638"/>
      <c r="AI6" s="638"/>
      <c r="AJ6" s="638"/>
      <c r="AK6" s="638"/>
      <c r="AL6" s="639"/>
      <c r="AM6" s="538" t="s">
        <v>
100</v>
      </c>
      <c r="AN6" s="443"/>
      <c r="AO6" s="443"/>
      <c r="AP6" s="443"/>
      <c r="AQ6" s="443"/>
      <c r="AR6" s="443"/>
      <c r="AS6" s="443"/>
      <c r="AT6" s="444"/>
      <c r="AU6" s="526" t="s">
        <v>
101</v>
      </c>
      <c r="AV6" s="527"/>
      <c r="AW6" s="527"/>
      <c r="AX6" s="527"/>
      <c r="AY6" s="449" t="s">
        <v>
102</v>
      </c>
      <c r="AZ6" s="450"/>
      <c r="BA6" s="450"/>
      <c r="BB6" s="450"/>
      <c r="BC6" s="450"/>
      <c r="BD6" s="450"/>
      <c r="BE6" s="450"/>
      <c r="BF6" s="450"/>
      <c r="BG6" s="450"/>
      <c r="BH6" s="450"/>
      <c r="BI6" s="450"/>
      <c r="BJ6" s="450"/>
      <c r="BK6" s="450"/>
      <c r="BL6" s="450"/>
      <c r="BM6" s="451"/>
      <c r="BN6" s="469">
        <v>
5697287</v>
      </c>
      <c r="BO6" s="470"/>
      <c r="BP6" s="470"/>
      <c r="BQ6" s="470"/>
      <c r="BR6" s="470"/>
      <c r="BS6" s="470"/>
      <c r="BT6" s="470"/>
      <c r="BU6" s="471"/>
      <c r="BV6" s="469">
        <v>
4606836</v>
      </c>
      <c r="BW6" s="470"/>
      <c r="BX6" s="470"/>
      <c r="BY6" s="470"/>
      <c r="BZ6" s="470"/>
      <c r="CA6" s="470"/>
      <c r="CB6" s="470"/>
      <c r="CC6" s="471"/>
      <c r="CD6" s="478" t="s">
        <v>
103</v>
      </c>
      <c r="CE6" s="479"/>
      <c r="CF6" s="479"/>
      <c r="CG6" s="479"/>
      <c r="CH6" s="479"/>
      <c r="CI6" s="479"/>
      <c r="CJ6" s="479"/>
      <c r="CK6" s="479"/>
      <c r="CL6" s="479"/>
      <c r="CM6" s="479"/>
      <c r="CN6" s="479"/>
      <c r="CO6" s="479"/>
      <c r="CP6" s="479"/>
      <c r="CQ6" s="479"/>
      <c r="CR6" s="479"/>
      <c r="CS6" s="480"/>
      <c r="CT6" s="622">
        <v>
78.900000000000006</v>
      </c>
      <c r="CU6" s="623"/>
      <c r="CV6" s="623"/>
      <c r="CW6" s="623"/>
      <c r="CX6" s="623"/>
      <c r="CY6" s="623"/>
      <c r="CZ6" s="623"/>
      <c r="DA6" s="624"/>
      <c r="DB6" s="622">
        <v>
82.6</v>
      </c>
      <c r="DC6" s="623"/>
      <c r="DD6" s="623"/>
      <c r="DE6" s="623"/>
      <c r="DF6" s="623"/>
      <c r="DG6" s="623"/>
      <c r="DH6" s="623"/>
      <c r="DI6" s="624"/>
      <c r="DJ6" s="186"/>
      <c r="DK6" s="186"/>
      <c r="DL6" s="186"/>
      <c r="DM6" s="186"/>
      <c r="DN6" s="186"/>
      <c r="DO6" s="186"/>
    </row>
    <row r="7" spans="1:119" ht="18.75" customHeight="1" x14ac:dyDescent="0.2">
      <c r="A7" s="187"/>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
104</v>
      </c>
      <c r="AN7" s="443"/>
      <c r="AO7" s="443"/>
      <c r="AP7" s="443"/>
      <c r="AQ7" s="443"/>
      <c r="AR7" s="443"/>
      <c r="AS7" s="443"/>
      <c r="AT7" s="444"/>
      <c r="AU7" s="526" t="s">
        <v>
105</v>
      </c>
      <c r="AV7" s="527"/>
      <c r="AW7" s="527"/>
      <c r="AX7" s="527"/>
      <c r="AY7" s="449" t="s">
        <v>
106</v>
      </c>
      <c r="AZ7" s="450"/>
      <c r="BA7" s="450"/>
      <c r="BB7" s="450"/>
      <c r="BC7" s="450"/>
      <c r="BD7" s="450"/>
      <c r="BE7" s="450"/>
      <c r="BF7" s="450"/>
      <c r="BG7" s="450"/>
      <c r="BH7" s="450"/>
      <c r="BI7" s="450"/>
      <c r="BJ7" s="450"/>
      <c r="BK7" s="450"/>
      <c r="BL7" s="450"/>
      <c r="BM7" s="451"/>
      <c r="BN7" s="469">
        <v>
140399</v>
      </c>
      <c r="BO7" s="470"/>
      <c r="BP7" s="470"/>
      <c r="BQ7" s="470"/>
      <c r="BR7" s="470"/>
      <c r="BS7" s="470"/>
      <c r="BT7" s="470"/>
      <c r="BU7" s="471"/>
      <c r="BV7" s="469">
        <v>
0</v>
      </c>
      <c r="BW7" s="470"/>
      <c r="BX7" s="470"/>
      <c r="BY7" s="470"/>
      <c r="BZ7" s="470"/>
      <c r="CA7" s="470"/>
      <c r="CB7" s="470"/>
      <c r="CC7" s="471"/>
      <c r="CD7" s="478" t="s">
        <v>
107</v>
      </c>
      <c r="CE7" s="479"/>
      <c r="CF7" s="479"/>
      <c r="CG7" s="479"/>
      <c r="CH7" s="479"/>
      <c r="CI7" s="479"/>
      <c r="CJ7" s="479"/>
      <c r="CK7" s="479"/>
      <c r="CL7" s="479"/>
      <c r="CM7" s="479"/>
      <c r="CN7" s="479"/>
      <c r="CO7" s="479"/>
      <c r="CP7" s="479"/>
      <c r="CQ7" s="479"/>
      <c r="CR7" s="479"/>
      <c r="CS7" s="480"/>
      <c r="CT7" s="469">
        <v>
134721646</v>
      </c>
      <c r="CU7" s="470"/>
      <c r="CV7" s="470"/>
      <c r="CW7" s="470"/>
      <c r="CX7" s="470"/>
      <c r="CY7" s="470"/>
      <c r="CZ7" s="470"/>
      <c r="DA7" s="471"/>
      <c r="DB7" s="469">
        <v>
127209754</v>
      </c>
      <c r="DC7" s="470"/>
      <c r="DD7" s="470"/>
      <c r="DE7" s="470"/>
      <c r="DF7" s="470"/>
      <c r="DG7" s="470"/>
      <c r="DH7" s="470"/>
      <c r="DI7" s="471"/>
      <c r="DJ7" s="186"/>
      <c r="DK7" s="186"/>
      <c r="DL7" s="186"/>
      <c r="DM7" s="186"/>
      <c r="DN7" s="186"/>
      <c r="DO7" s="186"/>
    </row>
    <row r="8" spans="1:119" ht="18.75" customHeight="1" thickBot="1" x14ac:dyDescent="0.25">
      <c r="A8" s="187"/>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
108</v>
      </c>
      <c r="AN8" s="443"/>
      <c r="AO8" s="443"/>
      <c r="AP8" s="443"/>
      <c r="AQ8" s="443"/>
      <c r="AR8" s="443"/>
      <c r="AS8" s="443"/>
      <c r="AT8" s="444"/>
      <c r="AU8" s="526" t="s">
        <v>
93</v>
      </c>
      <c r="AV8" s="527"/>
      <c r="AW8" s="527"/>
      <c r="AX8" s="527"/>
      <c r="AY8" s="449" t="s">
        <v>
109</v>
      </c>
      <c r="AZ8" s="450"/>
      <c r="BA8" s="450"/>
      <c r="BB8" s="450"/>
      <c r="BC8" s="450"/>
      <c r="BD8" s="450"/>
      <c r="BE8" s="450"/>
      <c r="BF8" s="450"/>
      <c r="BG8" s="450"/>
      <c r="BH8" s="450"/>
      <c r="BI8" s="450"/>
      <c r="BJ8" s="450"/>
      <c r="BK8" s="450"/>
      <c r="BL8" s="450"/>
      <c r="BM8" s="451"/>
      <c r="BN8" s="469">
        <v>
5556888</v>
      </c>
      <c r="BO8" s="470"/>
      <c r="BP8" s="470"/>
      <c r="BQ8" s="470"/>
      <c r="BR8" s="470"/>
      <c r="BS8" s="470"/>
      <c r="BT8" s="470"/>
      <c r="BU8" s="471"/>
      <c r="BV8" s="469">
        <v>
4606836</v>
      </c>
      <c r="BW8" s="470"/>
      <c r="BX8" s="470"/>
      <c r="BY8" s="470"/>
      <c r="BZ8" s="470"/>
      <c r="CA8" s="470"/>
      <c r="CB8" s="470"/>
      <c r="CC8" s="471"/>
      <c r="CD8" s="478" t="s">
        <v>
110</v>
      </c>
      <c r="CE8" s="479"/>
      <c r="CF8" s="479"/>
      <c r="CG8" s="479"/>
      <c r="CH8" s="479"/>
      <c r="CI8" s="479"/>
      <c r="CJ8" s="479"/>
      <c r="CK8" s="479"/>
      <c r="CL8" s="479"/>
      <c r="CM8" s="479"/>
      <c r="CN8" s="479"/>
      <c r="CO8" s="479"/>
      <c r="CP8" s="479"/>
      <c r="CQ8" s="479"/>
      <c r="CR8" s="479"/>
      <c r="CS8" s="480"/>
      <c r="CT8" s="582">
        <v>
0.43</v>
      </c>
      <c r="CU8" s="583"/>
      <c r="CV8" s="583"/>
      <c r="CW8" s="583"/>
      <c r="CX8" s="583"/>
      <c r="CY8" s="583"/>
      <c r="CZ8" s="583"/>
      <c r="DA8" s="584"/>
      <c r="DB8" s="582">
        <v>
0.44</v>
      </c>
      <c r="DC8" s="583"/>
      <c r="DD8" s="583"/>
      <c r="DE8" s="583"/>
      <c r="DF8" s="583"/>
      <c r="DG8" s="583"/>
      <c r="DH8" s="583"/>
      <c r="DI8" s="584"/>
      <c r="DJ8" s="186"/>
      <c r="DK8" s="186"/>
      <c r="DL8" s="186"/>
      <c r="DM8" s="186"/>
      <c r="DN8" s="186"/>
      <c r="DO8" s="186"/>
    </row>
    <row r="9" spans="1:119" ht="18.75" customHeight="1" thickBot="1" x14ac:dyDescent="0.25">
      <c r="A9" s="187"/>
      <c r="B9" s="611" t="s">
        <v>
111</v>
      </c>
      <c r="C9" s="612"/>
      <c r="D9" s="612"/>
      <c r="E9" s="612"/>
      <c r="F9" s="612"/>
      <c r="G9" s="612"/>
      <c r="H9" s="612"/>
      <c r="I9" s="612"/>
      <c r="J9" s="612"/>
      <c r="K9" s="532"/>
      <c r="L9" s="613" t="s">
        <v>
112</v>
      </c>
      <c r="M9" s="614"/>
      <c r="N9" s="614"/>
      <c r="O9" s="614"/>
      <c r="P9" s="614"/>
      <c r="Q9" s="615"/>
      <c r="R9" s="616">
        <v>
561916</v>
      </c>
      <c r="S9" s="617"/>
      <c r="T9" s="617"/>
      <c r="U9" s="617"/>
      <c r="V9" s="618"/>
      <c r="W9" s="548" t="s">
        <v>
113</v>
      </c>
      <c r="X9" s="549"/>
      <c r="Y9" s="549"/>
      <c r="Z9" s="549"/>
      <c r="AA9" s="549"/>
      <c r="AB9" s="549"/>
      <c r="AC9" s="549"/>
      <c r="AD9" s="549"/>
      <c r="AE9" s="549"/>
      <c r="AF9" s="549"/>
      <c r="AG9" s="549"/>
      <c r="AH9" s="549"/>
      <c r="AI9" s="549"/>
      <c r="AJ9" s="549"/>
      <c r="AK9" s="549"/>
      <c r="AL9" s="619"/>
      <c r="AM9" s="538" t="s">
        <v>
114</v>
      </c>
      <c r="AN9" s="443"/>
      <c r="AO9" s="443"/>
      <c r="AP9" s="443"/>
      <c r="AQ9" s="443"/>
      <c r="AR9" s="443"/>
      <c r="AS9" s="443"/>
      <c r="AT9" s="444"/>
      <c r="AU9" s="526" t="s">
        <v>
115</v>
      </c>
      <c r="AV9" s="527"/>
      <c r="AW9" s="527"/>
      <c r="AX9" s="527"/>
      <c r="AY9" s="449" t="s">
        <v>
116</v>
      </c>
      <c r="AZ9" s="450"/>
      <c r="BA9" s="450"/>
      <c r="BB9" s="450"/>
      <c r="BC9" s="450"/>
      <c r="BD9" s="450"/>
      <c r="BE9" s="450"/>
      <c r="BF9" s="450"/>
      <c r="BG9" s="450"/>
      <c r="BH9" s="450"/>
      <c r="BI9" s="450"/>
      <c r="BJ9" s="450"/>
      <c r="BK9" s="450"/>
      <c r="BL9" s="450"/>
      <c r="BM9" s="451"/>
      <c r="BN9" s="469">
        <v>
950052</v>
      </c>
      <c r="BO9" s="470"/>
      <c r="BP9" s="470"/>
      <c r="BQ9" s="470"/>
      <c r="BR9" s="470"/>
      <c r="BS9" s="470"/>
      <c r="BT9" s="470"/>
      <c r="BU9" s="471"/>
      <c r="BV9" s="469">
        <v>
-971315</v>
      </c>
      <c r="BW9" s="470"/>
      <c r="BX9" s="470"/>
      <c r="BY9" s="470"/>
      <c r="BZ9" s="470"/>
      <c r="CA9" s="470"/>
      <c r="CB9" s="470"/>
      <c r="CC9" s="471"/>
      <c r="CD9" s="478" t="s">
        <v>
117</v>
      </c>
      <c r="CE9" s="479"/>
      <c r="CF9" s="479"/>
      <c r="CG9" s="479"/>
      <c r="CH9" s="479"/>
      <c r="CI9" s="479"/>
      <c r="CJ9" s="479"/>
      <c r="CK9" s="479"/>
      <c r="CL9" s="479"/>
      <c r="CM9" s="479"/>
      <c r="CN9" s="479"/>
      <c r="CO9" s="479"/>
      <c r="CP9" s="479"/>
      <c r="CQ9" s="479"/>
      <c r="CR9" s="479"/>
      <c r="CS9" s="480"/>
      <c r="CT9" s="439">
        <v>
2.7</v>
      </c>
      <c r="CU9" s="440"/>
      <c r="CV9" s="440"/>
      <c r="CW9" s="440"/>
      <c r="CX9" s="440"/>
      <c r="CY9" s="440"/>
      <c r="CZ9" s="440"/>
      <c r="DA9" s="441"/>
      <c r="DB9" s="439">
        <v>
2.4</v>
      </c>
      <c r="DC9" s="440"/>
      <c r="DD9" s="440"/>
      <c r="DE9" s="440"/>
      <c r="DF9" s="440"/>
      <c r="DG9" s="440"/>
      <c r="DH9" s="440"/>
      <c r="DI9" s="441"/>
      <c r="DJ9" s="186"/>
      <c r="DK9" s="186"/>
      <c r="DL9" s="186"/>
      <c r="DM9" s="186"/>
      <c r="DN9" s="186"/>
      <c r="DO9" s="186"/>
    </row>
    <row r="10" spans="1:119" ht="18.75" customHeight="1" thickBot="1" x14ac:dyDescent="0.25">
      <c r="A10" s="187"/>
      <c r="B10" s="611"/>
      <c r="C10" s="612"/>
      <c r="D10" s="612"/>
      <c r="E10" s="612"/>
      <c r="F10" s="612"/>
      <c r="G10" s="612"/>
      <c r="H10" s="612"/>
      <c r="I10" s="612"/>
      <c r="J10" s="612"/>
      <c r="K10" s="532"/>
      <c r="L10" s="442" t="s">
        <v>
118</v>
      </c>
      <c r="M10" s="443"/>
      <c r="N10" s="443"/>
      <c r="O10" s="443"/>
      <c r="P10" s="443"/>
      <c r="Q10" s="444"/>
      <c r="R10" s="445">
        <v>
535824</v>
      </c>
      <c r="S10" s="446"/>
      <c r="T10" s="446"/>
      <c r="U10" s="446"/>
      <c r="V10" s="448"/>
      <c r="W10" s="620"/>
      <c r="X10" s="431"/>
      <c r="Y10" s="431"/>
      <c r="Z10" s="431"/>
      <c r="AA10" s="431"/>
      <c r="AB10" s="431"/>
      <c r="AC10" s="431"/>
      <c r="AD10" s="431"/>
      <c r="AE10" s="431"/>
      <c r="AF10" s="431"/>
      <c r="AG10" s="431"/>
      <c r="AH10" s="431"/>
      <c r="AI10" s="431"/>
      <c r="AJ10" s="431"/>
      <c r="AK10" s="431"/>
      <c r="AL10" s="621"/>
      <c r="AM10" s="538" t="s">
        <v>
119</v>
      </c>
      <c r="AN10" s="443"/>
      <c r="AO10" s="443"/>
      <c r="AP10" s="443"/>
      <c r="AQ10" s="443"/>
      <c r="AR10" s="443"/>
      <c r="AS10" s="443"/>
      <c r="AT10" s="444"/>
      <c r="AU10" s="526" t="s">
        <v>
120</v>
      </c>
      <c r="AV10" s="527"/>
      <c r="AW10" s="527"/>
      <c r="AX10" s="527"/>
      <c r="AY10" s="449" t="s">
        <v>
121</v>
      </c>
      <c r="AZ10" s="450"/>
      <c r="BA10" s="450"/>
      <c r="BB10" s="450"/>
      <c r="BC10" s="450"/>
      <c r="BD10" s="450"/>
      <c r="BE10" s="450"/>
      <c r="BF10" s="450"/>
      <c r="BG10" s="450"/>
      <c r="BH10" s="450"/>
      <c r="BI10" s="450"/>
      <c r="BJ10" s="450"/>
      <c r="BK10" s="450"/>
      <c r="BL10" s="450"/>
      <c r="BM10" s="451"/>
      <c r="BN10" s="469">
        <v>
1668629</v>
      </c>
      <c r="BO10" s="470"/>
      <c r="BP10" s="470"/>
      <c r="BQ10" s="470"/>
      <c r="BR10" s="470"/>
      <c r="BS10" s="470"/>
      <c r="BT10" s="470"/>
      <c r="BU10" s="471"/>
      <c r="BV10" s="469">
        <v>
5928293</v>
      </c>
      <c r="BW10" s="470"/>
      <c r="BX10" s="470"/>
      <c r="BY10" s="470"/>
      <c r="BZ10" s="470"/>
      <c r="CA10" s="470"/>
      <c r="CB10" s="470"/>
      <c r="CC10" s="471"/>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1"/>
      <c r="C11" s="612"/>
      <c r="D11" s="612"/>
      <c r="E11" s="612"/>
      <c r="F11" s="612"/>
      <c r="G11" s="612"/>
      <c r="H11" s="612"/>
      <c r="I11" s="612"/>
      <c r="J11" s="612"/>
      <c r="K11" s="532"/>
      <c r="L11" s="515" t="s">
        <v>
123</v>
      </c>
      <c r="M11" s="516"/>
      <c r="N11" s="516"/>
      <c r="O11" s="516"/>
      <c r="P11" s="516"/>
      <c r="Q11" s="517"/>
      <c r="R11" s="608" t="s">
        <v>
124</v>
      </c>
      <c r="S11" s="609"/>
      <c r="T11" s="609"/>
      <c r="U11" s="609"/>
      <c r="V11" s="610"/>
      <c r="W11" s="620"/>
      <c r="X11" s="431"/>
      <c r="Y11" s="431"/>
      <c r="Z11" s="431"/>
      <c r="AA11" s="431"/>
      <c r="AB11" s="431"/>
      <c r="AC11" s="431"/>
      <c r="AD11" s="431"/>
      <c r="AE11" s="431"/>
      <c r="AF11" s="431"/>
      <c r="AG11" s="431"/>
      <c r="AH11" s="431"/>
      <c r="AI11" s="431"/>
      <c r="AJ11" s="431"/>
      <c r="AK11" s="431"/>
      <c r="AL11" s="621"/>
      <c r="AM11" s="538" t="s">
        <v>
125</v>
      </c>
      <c r="AN11" s="443"/>
      <c r="AO11" s="443"/>
      <c r="AP11" s="443"/>
      <c r="AQ11" s="443"/>
      <c r="AR11" s="443"/>
      <c r="AS11" s="443"/>
      <c r="AT11" s="444"/>
      <c r="AU11" s="526" t="s">
        <v>
120</v>
      </c>
      <c r="AV11" s="527"/>
      <c r="AW11" s="527"/>
      <c r="AX11" s="527"/>
      <c r="AY11" s="449" t="s">
        <v>
126</v>
      </c>
      <c r="AZ11" s="450"/>
      <c r="BA11" s="450"/>
      <c r="BB11" s="450"/>
      <c r="BC11" s="450"/>
      <c r="BD11" s="450"/>
      <c r="BE11" s="450"/>
      <c r="BF11" s="450"/>
      <c r="BG11" s="450"/>
      <c r="BH11" s="450"/>
      <c r="BI11" s="450"/>
      <c r="BJ11" s="450"/>
      <c r="BK11" s="450"/>
      <c r="BL11" s="450"/>
      <c r="BM11" s="451"/>
      <c r="BN11" s="469">
        <v>
0</v>
      </c>
      <c r="BO11" s="470"/>
      <c r="BP11" s="470"/>
      <c r="BQ11" s="470"/>
      <c r="BR11" s="470"/>
      <c r="BS11" s="470"/>
      <c r="BT11" s="470"/>
      <c r="BU11" s="471"/>
      <c r="BV11" s="469">
        <v>
0</v>
      </c>
      <c r="BW11" s="470"/>
      <c r="BX11" s="470"/>
      <c r="BY11" s="470"/>
      <c r="BZ11" s="470"/>
      <c r="CA11" s="470"/>
      <c r="CB11" s="470"/>
      <c r="CC11" s="471"/>
      <c r="CD11" s="478" t="s">
        <v>
127</v>
      </c>
      <c r="CE11" s="479"/>
      <c r="CF11" s="479"/>
      <c r="CG11" s="479"/>
      <c r="CH11" s="479"/>
      <c r="CI11" s="479"/>
      <c r="CJ11" s="479"/>
      <c r="CK11" s="479"/>
      <c r="CL11" s="479"/>
      <c r="CM11" s="479"/>
      <c r="CN11" s="479"/>
      <c r="CO11" s="479"/>
      <c r="CP11" s="479"/>
      <c r="CQ11" s="479"/>
      <c r="CR11" s="479"/>
      <c r="CS11" s="480"/>
      <c r="CT11" s="582" t="s">
        <v>
128</v>
      </c>
      <c r="CU11" s="583"/>
      <c r="CV11" s="583"/>
      <c r="CW11" s="583"/>
      <c r="CX11" s="583"/>
      <c r="CY11" s="583"/>
      <c r="CZ11" s="583"/>
      <c r="DA11" s="584"/>
      <c r="DB11" s="582" t="s">
        <v>
129</v>
      </c>
      <c r="DC11" s="583"/>
      <c r="DD11" s="583"/>
      <c r="DE11" s="583"/>
      <c r="DF11" s="583"/>
      <c r="DG11" s="583"/>
      <c r="DH11" s="583"/>
      <c r="DI11" s="584"/>
      <c r="DJ11" s="186"/>
      <c r="DK11" s="186"/>
      <c r="DL11" s="186"/>
      <c r="DM11" s="186"/>
      <c r="DN11" s="186"/>
      <c r="DO11" s="186"/>
    </row>
    <row r="12" spans="1:119" ht="18.75" customHeight="1" x14ac:dyDescent="0.2">
      <c r="A12" s="187"/>
      <c r="B12" s="585" t="s">
        <v>
130</v>
      </c>
      <c r="C12" s="586"/>
      <c r="D12" s="586"/>
      <c r="E12" s="586"/>
      <c r="F12" s="586"/>
      <c r="G12" s="586"/>
      <c r="H12" s="586"/>
      <c r="I12" s="586"/>
      <c r="J12" s="586"/>
      <c r="K12" s="587"/>
      <c r="L12" s="594" t="s">
        <v>
131</v>
      </c>
      <c r="M12" s="595"/>
      <c r="N12" s="595"/>
      <c r="O12" s="595"/>
      <c r="P12" s="595"/>
      <c r="Q12" s="596"/>
      <c r="R12" s="597">
        <v>
571357</v>
      </c>
      <c r="S12" s="598"/>
      <c r="T12" s="598"/>
      <c r="U12" s="598"/>
      <c r="V12" s="599"/>
      <c r="W12" s="600" t="s">
        <v>
1</v>
      </c>
      <c r="X12" s="527"/>
      <c r="Y12" s="527"/>
      <c r="Z12" s="527"/>
      <c r="AA12" s="527"/>
      <c r="AB12" s="601"/>
      <c r="AC12" s="602" t="s">
        <v>
132</v>
      </c>
      <c r="AD12" s="603"/>
      <c r="AE12" s="603"/>
      <c r="AF12" s="603"/>
      <c r="AG12" s="604"/>
      <c r="AH12" s="602" t="s">
        <v>
133</v>
      </c>
      <c r="AI12" s="603"/>
      <c r="AJ12" s="603"/>
      <c r="AK12" s="603"/>
      <c r="AL12" s="605"/>
      <c r="AM12" s="538" t="s">
        <v>
134</v>
      </c>
      <c r="AN12" s="443"/>
      <c r="AO12" s="443"/>
      <c r="AP12" s="443"/>
      <c r="AQ12" s="443"/>
      <c r="AR12" s="443"/>
      <c r="AS12" s="443"/>
      <c r="AT12" s="444"/>
      <c r="AU12" s="526" t="s">
        <v>
120</v>
      </c>
      <c r="AV12" s="527"/>
      <c r="AW12" s="527"/>
      <c r="AX12" s="527"/>
      <c r="AY12" s="449" t="s">
        <v>
135</v>
      </c>
      <c r="AZ12" s="450"/>
      <c r="BA12" s="450"/>
      <c r="BB12" s="450"/>
      <c r="BC12" s="450"/>
      <c r="BD12" s="450"/>
      <c r="BE12" s="450"/>
      <c r="BF12" s="450"/>
      <c r="BG12" s="450"/>
      <c r="BH12" s="450"/>
      <c r="BI12" s="450"/>
      <c r="BJ12" s="450"/>
      <c r="BK12" s="450"/>
      <c r="BL12" s="450"/>
      <c r="BM12" s="451"/>
      <c r="BN12" s="469">
        <v>
4640884</v>
      </c>
      <c r="BO12" s="470"/>
      <c r="BP12" s="470"/>
      <c r="BQ12" s="470"/>
      <c r="BR12" s="470"/>
      <c r="BS12" s="470"/>
      <c r="BT12" s="470"/>
      <c r="BU12" s="471"/>
      <c r="BV12" s="469">
        <v>
0</v>
      </c>
      <c r="BW12" s="470"/>
      <c r="BX12" s="470"/>
      <c r="BY12" s="470"/>
      <c r="BZ12" s="470"/>
      <c r="CA12" s="470"/>
      <c r="CB12" s="470"/>
      <c r="CC12" s="471"/>
      <c r="CD12" s="478" t="s">
        <v>
136</v>
      </c>
      <c r="CE12" s="479"/>
      <c r="CF12" s="479"/>
      <c r="CG12" s="479"/>
      <c r="CH12" s="479"/>
      <c r="CI12" s="479"/>
      <c r="CJ12" s="479"/>
      <c r="CK12" s="479"/>
      <c r="CL12" s="479"/>
      <c r="CM12" s="479"/>
      <c r="CN12" s="479"/>
      <c r="CO12" s="479"/>
      <c r="CP12" s="479"/>
      <c r="CQ12" s="479"/>
      <c r="CR12" s="479"/>
      <c r="CS12" s="480"/>
      <c r="CT12" s="582" t="s">
        <v>
137</v>
      </c>
      <c r="CU12" s="583"/>
      <c r="CV12" s="583"/>
      <c r="CW12" s="583"/>
      <c r="CX12" s="583"/>
      <c r="CY12" s="583"/>
      <c r="CZ12" s="583"/>
      <c r="DA12" s="584"/>
      <c r="DB12" s="582" t="s">
        <v>
128</v>
      </c>
      <c r="DC12" s="583"/>
      <c r="DD12" s="583"/>
      <c r="DE12" s="583"/>
      <c r="DF12" s="583"/>
      <c r="DG12" s="583"/>
      <c r="DH12" s="583"/>
      <c r="DI12" s="584"/>
      <c r="DJ12" s="186"/>
      <c r="DK12" s="186"/>
      <c r="DL12" s="186"/>
      <c r="DM12" s="186"/>
      <c r="DN12" s="186"/>
      <c r="DO12" s="186"/>
    </row>
    <row r="13" spans="1:119" ht="18.75" customHeight="1" x14ac:dyDescent="0.2">
      <c r="A13" s="187"/>
      <c r="B13" s="588"/>
      <c r="C13" s="589"/>
      <c r="D13" s="589"/>
      <c r="E13" s="589"/>
      <c r="F13" s="589"/>
      <c r="G13" s="589"/>
      <c r="H13" s="589"/>
      <c r="I13" s="589"/>
      <c r="J13" s="589"/>
      <c r="K13" s="590"/>
      <c r="L13" s="197"/>
      <c r="M13" s="569" t="s">
        <v>
138</v>
      </c>
      <c r="N13" s="570"/>
      <c r="O13" s="570"/>
      <c r="P13" s="570"/>
      <c r="Q13" s="571"/>
      <c r="R13" s="572">
        <v>
542575</v>
      </c>
      <c r="S13" s="573"/>
      <c r="T13" s="573"/>
      <c r="U13" s="573"/>
      <c r="V13" s="574"/>
      <c r="W13" s="560" t="s">
        <v>
139</v>
      </c>
      <c r="X13" s="482"/>
      <c r="Y13" s="482"/>
      <c r="Z13" s="482"/>
      <c r="AA13" s="482"/>
      <c r="AB13" s="483"/>
      <c r="AC13" s="445">
        <v>
334</v>
      </c>
      <c r="AD13" s="446"/>
      <c r="AE13" s="446"/>
      <c r="AF13" s="446"/>
      <c r="AG13" s="447"/>
      <c r="AH13" s="445">
        <v>
316</v>
      </c>
      <c r="AI13" s="446"/>
      <c r="AJ13" s="446"/>
      <c r="AK13" s="446"/>
      <c r="AL13" s="448"/>
      <c r="AM13" s="538" t="s">
        <v>
140</v>
      </c>
      <c r="AN13" s="443"/>
      <c r="AO13" s="443"/>
      <c r="AP13" s="443"/>
      <c r="AQ13" s="443"/>
      <c r="AR13" s="443"/>
      <c r="AS13" s="443"/>
      <c r="AT13" s="444"/>
      <c r="AU13" s="526" t="s">
        <v>
141</v>
      </c>
      <c r="AV13" s="527"/>
      <c r="AW13" s="527"/>
      <c r="AX13" s="527"/>
      <c r="AY13" s="449" t="s">
        <v>
142</v>
      </c>
      <c r="AZ13" s="450"/>
      <c r="BA13" s="450"/>
      <c r="BB13" s="450"/>
      <c r="BC13" s="450"/>
      <c r="BD13" s="450"/>
      <c r="BE13" s="450"/>
      <c r="BF13" s="450"/>
      <c r="BG13" s="450"/>
      <c r="BH13" s="450"/>
      <c r="BI13" s="450"/>
      <c r="BJ13" s="450"/>
      <c r="BK13" s="450"/>
      <c r="BL13" s="450"/>
      <c r="BM13" s="451"/>
      <c r="BN13" s="469">
        <v>
-2022203</v>
      </c>
      <c r="BO13" s="470"/>
      <c r="BP13" s="470"/>
      <c r="BQ13" s="470"/>
      <c r="BR13" s="470"/>
      <c r="BS13" s="470"/>
      <c r="BT13" s="470"/>
      <c r="BU13" s="471"/>
      <c r="BV13" s="469">
        <v>
4956978</v>
      </c>
      <c r="BW13" s="470"/>
      <c r="BX13" s="470"/>
      <c r="BY13" s="470"/>
      <c r="BZ13" s="470"/>
      <c r="CA13" s="470"/>
      <c r="CB13" s="470"/>
      <c r="CC13" s="471"/>
      <c r="CD13" s="478" t="s">
        <v>
143</v>
      </c>
      <c r="CE13" s="479"/>
      <c r="CF13" s="479"/>
      <c r="CG13" s="479"/>
      <c r="CH13" s="479"/>
      <c r="CI13" s="479"/>
      <c r="CJ13" s="479"/>
      <c r="CK13" s="479"/>
      <c r="CL13" s="479"/>
      <c r="CM13" s="479"/>
      <c r="CN13" s="479"/>
      <c r="CO13" s="479"/>
      <c r="CP13" s="479"/>
      <c r="CQ13" s="479"/>
      <c r="CR13" s="479"/>
      <c r="CS13" s="480"/>
      <c r="CT13" s="439">
        <v>
-3.6</v>
      </c>
      <c r="CU13" s="440"/>
      <c r="CV13" s="440"/>
      <c r="CW13" s="440"/>
      <c r="CX13" s="440"/>
      <c r="CY13" s="440"/>
      <c r="CZ13" s="440"/>
      <c r="DA13" s="441"/>
      <c r="DB13" s="439">
        <v>
-3.8</v>
      </c>
      <c r="DC13" s="440"/>
      <c r="DD13" s="440"/>
      <c r="DE13" s="440"/>
      <c r="DF13" s="440"/>
      <c r="DG13" s="440"/>
      <c r="DH13" s="440"/>
      <c r="DI13" s="441"/>
      <c r="DJ13" s="186"/>
      <c r="DK13" s="186"/>
      <c r="DL13" s="186"/>
      <c r="DM13" s="186"/>
      <c r="DN13" s="186"/>
      <c r="DO13" s="186"/>
    </row>
    <row r="14" spans="1:119" ht="18.75" customHeight="1" thickBot="1" x14ac:dyDescent="0.25">
      <c r="A14" s="187"/>
      <c r="B14" s="588"/>
      <c r="C14" s="589"/>
      <c r="D14" s="589"/>
      <c r="E14" s="589"/>
      <c r="F14" s="589"/>
      <c r="G14" s="589"/>
      <c r="H14" s="589"/>
      <c r="I14" s="589"/>
      <c r="J14" s="589"/>
      <c r="K14" s="590"/>
      <c r="L14" s="562" t="s">
        <v>
144</v>
      </c>
      <c r="M14" s="606"/>
      <c r="N14" s="606"/>
      <c r="O14" s="606"/>
      <c r="P14" s="606"/>
      <c r="Q14" s="607"/>
      <c r="R14" s="572">
        <v>
566890</v>
      </c>
      <c r="S14" s="573"/>
      <c r="T14" s="573"/>
      <c r="U14" s="573"/>
      <c r="V14" s="574"/>
      <c r="W14" s="575"/>
      <c r="X14" s="485"/>
      <c r="Y14" s="485"/>
      <c r="Z14" s="485"/>
      <c r="AA14" s="485"/>
      <c r="AB14" s="486"/>
      <c r="AC14" s="565">
        <v>
0.2</v>
      </c>
      <c r="AD14" s="566"/>
      <c r="AE14" s="566"/>
      <c r="AF14" s="566"/>
      <c r="AG14" s="567"/>
      <c r="AH14" s="565">
        <v>
0.2</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
145</v>
      </c>
      <c r="CE14" s="476"/>
      <c r="CF14" s="476"/>
      <c r="CG14" s="476"/>
      <c r="CH14" s="476"/>
      <c r="CI14" s="476"/>
      <c r="CJ14" s="476"/>
      <c r="CK14" s="476"/>
      <c r="CL14" s="476"/>
      <c r="CM14" s="476"/>
      <c r="CN14" s="476"/>
      <c r="CO14" s="476"/>
      <c r="CP14" s="476"/>
      <c r="CQ14" s="476"/>
      <c r="CR14" s="476"/>
      <c r="CS14" s="477"/>
      <c r="CT14" s="576" t="s">
        <v>
129</v>
      </c>
      <c r="CU14" s="577"/>
      <c r="CV14" s="577"/>
      <c r="CW14" s="577"/>
      <c r="CX14" s="577"/>
      <c r="CY14" s="577"/>
      <c r="CZ14" s="577"/>
      <c r="DA14" s="578"/>
      <c r="DB14" s="576" t="s">
        <v>
146</v>
      </c>
      <c r="DC14" s="577"/>
      <c r="DD14" s="577"/>
      <c r="DE14" s="577"/>
      <c r="DF14" s="577"/>
      <c r="DG14" s="577"/>
      <c r="DH14" s="577"/>
      <c r="DI14" s="578"/>
      <c r="DJ14" s="186"/>
      <c r="DK14" s="186"/>
      <c r="DL14" s="186"/>
      <c r="DM14" s="186"/>
      <c r="DN14" s="186"/>
      <c r="DO14" s="186"/>
    </row>
    <row r="15" spans="1:119" ht="18.75" customHeight="1" x14ac:dyDescent="0.2">
      <c r="A15" s="187"/>
      <c r="B15" s="588"/>
      <c r="C15" s="589"/>
      <c r="D15" s="589"/>
      <c r="E15" s="589"/>
      <c r="F15" s="589"/>
      <c r="G15" s="589"/>
      <c r="H15" s="589"/>
      <c r="I15" s="589"/>
      <c r="J15" s="589"/>
      <c r="K15" s="590"/>
      <c r="L15" s="197"/>
      <c r="M15" s="569" t="s">
        <v>
147</v>
      </c>
      <c r="N15" s="570"/>
      <c r="O15" s="570"/>
      <c r="P15" s="570"/>
      <c r="Q15" s="571"/>
      <c r="R15" s="572">
        <v>
540131</v>
      </c>
      <c r="S15" s="573"/>
      <c r="T15" s="573"/>
      <c r="U15" s="573"/>
      <c r="V15" s="574"/>
      <c r="W15" s="560" t="s">
        <v>
148</v>
      </c>
      <c r="X15" s="482"/>
      <c r="Y15" s="482"/>
      <c r="Z15" s="482"/>
      <c r="AA15" s="482"/>
      <c r="AB15" s="483"/>
      <c r="AC15" s="445">
        <v>
38103</v>
      </c>
      <c r="AD15" s="446"/>
      <c r="AE15" s="446"/>
      <c r="AF15" s="446"/>
      <c r="AG15" s="447"/>
      <c r="AH15" s="445">
        <v>
39121</v>
      </c>
      <c r="AI15" s="446"/>
      <c r="AJ15" s="446"/>
      <c r="AK15" s="446"/>
      <c r="AL15" s="448"/>
      <c r="AM15" s="538"/>
      <c r="AN15" s="443"/>
      <c r="AO15" s="443"/>
      <c r="AP15" s="443"/>
      <c r="AQ15" s="443"/>
      <c r="AR15" s="443"/>
      <c r="AS15" s="443"/>
      <c r="AT15" s="444"/>
      <c r="AU15" s="526"/>
      <c r="AV15" s="527"/>
      <c r="AW15" s="527"/>
      <c r="AX15" s="527"/>
      <c r="AY15" s="461" t="s">
        <v>
149</v>
      </c>
      <c r="AZ15" s="462"/>
      <c r="BA15" s="462"/>
      <c r="BB15" s="462"/>
      <c r="BC15" s="462"/>
      <c r="BD15" s="462"/>
      <c r="BE15" s="462"/>
      <c r="BF15" s="462"/>
      <c r="BG15" s="462"/>
      <c r="BH15" s="462"/>
      <c r="BI15" s="462"/>
      <c r="BJ15" s="462"/>
      <c r="BK15" s="462"/>
      <c r="BL15" s="462"/>
      <c r="BM15" s="463"/>
      <c r="BN15" s="464">
        <v>
53143053</v>
      </c>
      <c r="BO15" s="465"/>
      <c r="BP15" s="465"/>
      <c r="BQ15" s="465"/>
      <c r="BR15" s="465"/>
      <c r="BS15" s="465"/>
      <c r="BT15" s="465"/>
      <c r="BU15" s="466"/>
      <c r="BV15" s="464">
        <v>
51717802</v>
      </c>
      <c r="BW15" s="465"/>
      <c r="BX15" s="465"/>
      <c r="BY15" s="465"/>
      <c r="BZ15" s="465"/>
      <c r="CA15" s="465"/>
      <c r="CB15" s="465"/>
      <c r="CC15" s="466"/>
      <c r="CD15" s="579" t="s">
        <v>
150</v>
      </c>
      <c r="CE15" s="580"/>
      <c r="CF15" s="580"/>
      <c r="CG15" s="580"/>
      <c r="CH15" s="580"/>
      <c r="CI15" s="580"/>
      <c r="CJ15" s="580"/>
      <c r="CK15" s="580"/>
      <c r="CL15" s="580"/>
      <c r="CM15" s="580"/>
      <c r="CN15" s="580"/>
      <c r="CO15" s="580"/>
      <c r="CP15" s="580"/>
      <c r="CQ15" s="580"/>
      <c r="CR15" s="580"/>
      <c r="CS15" s="58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8"/>
      <c r="C16" s="589"/>
      <c r="D16" s="589"/>
      <c r="E16" s="589"/>
      <c r="F16" s="589"/>
      <c r="G16" s="589"/>
      <c r="H16" s="589"/>
      <c r="I16" s="589"/>
      <c r="J16" s="589"/>
      <c r="K16" s="590"/>
      <c r="L16" s="562" t="s">
        <v>
151</v>
      </c>
      <c r="M16" s="563"/>
      <c r="N16" s="563"/>
      <c r="O16" s="563"/>
      <c r="P16" s="563"/>
      <c r="Q16" s="564"/>
      <c r="R16" s="557" t="s">
        <v>
152</v>
      </c>
      <c r="S16" s="558"/>
      <c r="T16" s="558"/>
      <c r="U16" s="558"/>
      <c r="V16" s="559"/>
      <c r="W16" s="575"/>
      <c r="X16" s="485"/>
      <c r="Y16" s="485"/>
      <c r="Z16" s="485"/>
      <c r="AA16" s="485"/>
      <c r="AB16" s="486"/>
      <c r="AC16" s="565">
        <v>
18.2</v>
      </c>
      <c r="AD16" s="566"/>
      <c r="AE16" s="566"/>
      <c r="AF16" s="566"/>
      <c r="AG16" s="567"/>
      <c r="AH16" s="565">
        <v>
18.7</v>
      </c>
      <c r="AI16" s="566"/>
      <c r="AJ16" s="566"/>
      <c r="AK16" s="566"/>
      <c r="AL16" s="568"/>
      <c r="AM16" s="538"/>
      <c r="AN16" s="443"/>
      <c r="AO16" s="443"/>
      <c r="AP16" s="443"/>
      <c r="AQ16" s="443"/>
      <c r="AR16" s="443"/>
      <c r="AS16" s="443"/>
      <c r="AT16" s="444"/>
      <c r="AU16" s="526"/>
      <c r="AV16" s="527"/>
      <c r="AW16" s="527"/>
      <c r="AX16" s="527"/>
      <c r="AY16" s="449" t="s">
        <v>
153</v>
      </c>
      <c r="AZ16" s="450"/>
      <c r="BA16" s="450"/>
      <c r="BB16" s="450"/>
      <c r="BC16" s="450"/>
      <c r="BD16" s="450"/>
      <c r="BE16" s="450"/>
      <c r="BF16" s="450"/>
      <c r="BG16" s="450"/>
      <c r="BH16" s="450"/>
      <c r="BI16" s="450"/>
      <c r="BJ16" s="450"/>
      <c r="BK16" s="450"/>
      <c r="BL16" s="450"/>
      <c r="BM16" s="451"/>
      <c r="BN16" s="469">
        <v>
127453964</v>
      </c>
      <c r="BO16" s="470"/>
      <c r="BP16" s="470"/>
      <c r="BQ16" s="470"/>
      <c r="BR16" s="470"/>
      <c r="BS16" s="470"/>
      <c r="BT16" s="470"/>
      <c r="BU16" s="471"/>
      <c r="BV16" s="469">
        <v>
120056930</v>
      </c>
      <c r="BW16" s="470"/>
      <c r="BX16" s="470"/>
      <c r="BY16" s="470"/>
      <c r="BZ16" s="470"/>
      <c r="CA16" s="470"/>
      <c r="CB16" s="470"/>
      <c r="CC16" s="471"/>
      <c r="CD16" s="201"/>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6"/>
      <c r="DK16" s="186"/>
      <c r="DL16" s="186"/>
      <c r="DM16" s="186"/>
      <c r="DN16" s="186"/>
      <c r="DO16" s="186"/>
    </row>
    <row r="17" spans="1:119" ht="18.75" customHeight="1" thickBot="1" x14ac:dyDescent="0.25">
      <c r="A17" s="187"/>
      <c r="B17" s="591"/>
      <c r="C17" s="592"/>
      <c r="D17" s="592"/>
      <c r="E17" s="592"/>
      <c r="F17" s="592"/>
      <c r="G17" s="592"/>
      <c r="H17" s="592"/>
      <c r="I17" s="592"/>
      <c r="J17" s="592"/>
      <c r="K17" s="593"/>
      <c r="L17" s="202"/>
      <c r="M17" s="554" t="s">
        <v>
154</v>
      </c>
      <c r="N17" s="555"/>
      <c r="O17" s="555"/>
      <c r="P17" s="555"/>
      <c r="Q17" s="556"/>
      <c r="R17" s="557" t="s">
        <v>
155</v>
      </c>
      <c r="S17" s="558"/>
      <c r="T17" s="558"/>
      <c r="U17" s="558"/>
      <c r="V17" s="559"/>
      <c r="W17" s="560" t="s">
        <v>
156</v>
      </c>
      <c r="X17" s="482"/>
      <c r="Y17" s="482"/>
      <c r="Z17" s="482"/>
      <c r="AA17" s="482"/>
      <c r="AB17" s="483"/>
      <c r="AC17" s="445">
        <v>
171317</v>
      </c>
      <c r="AD17" s="446"/>
      <c r="AE17" s="446"/>
      <c r="AF17" s="446"/>
      <c r="AG17" s="447"/>
      <c r="AH17" s="445">
        <v>
169664</v>
      </c>
      <c r="AI17" s="446"/>
      <c r="AJ17" s="446"/>
      <c r="AK17" s="446"/>
      <c r="AL17" s="448"/>
      <c r="AM17" s="538"/>
      <c r="AN17" s="443"/>
      <c r="AO17" s="443"/>
      <c r="AP17" s="443"/>
      <c r="AQ17" s="443"/>
      <c r="AR17" s="443"/>
      <c r="AS17" s="443"/>
      <c r="AT17" s="444"/>
      <c r="AU17" s="526"/>
      <c r="AV17" s="527"/>
      <c r="AW17" s="527"/>
      <c r="AX17" s="527"/>
      <c r="AY17" s="449" t="s">
        <v>
157</v>
      </c>
      <c r="AZ17" s="450"/>
      <c r="BA17" s="450"/>
      <c r="BB17" s="450"/>
      <c r="BC17" s="450"/>
      <c r="BD17" s="450"/>
      <c r="BE17" s="450"/>
      <c r="BF17" s="450"/>
      <c r="BG17" s="450"/>
      <c r="BH17" s="450"/>
      <c r="BI17" s="450"/>
      <c r="BJ17" s="450"/>
      <c r="BK17" s="450"/>
      <c r="BL17" s="450"/>
      <c r="BM17" s="451"/>
      <c r="BN17" s="469">
        <v>
134721646</v>
      </c>
      <c r="BO17" s="470"/>
      <c r="BP17" s="470"/>
      <c r="BQ17" s="470"/>
      <c r="BR17" s="470"/>
      <c r="BS17" s="470"/>
      <c r="BT17" s="470"/>
      <c r="BU17" s="471"/>
      <c r="BV17" s="469">
        <v>
127209754</v>
      </c>
      <c r="BW17" s="470"/>
      <c r="BX17" s="470"/>
      <c r="BY17" s="470"/>
      <c r="BZ17" s="470"/>
      <c r="CA17" s="470"/>
      <c r="CB17" s="470"/>
      <c r="CC17" s="471"/>
      <c r="CD17" s="201"/>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6"/>
      <c r="DK17" s="186"/>
      <c r="DL17" s="186"/>
      <c r="DM17" s="186"/>
      <c r="DN17" s="186"/>
      <c r="DO17" s="186"/>
    </row>
    <row r="18" spans="1:119" ht="18.75" customHeight="1" thickBot="1" x14ac:dyDescent="0.25">
      <c r="A18" s="187"/>
      <c r="B18" s="531" t="s">
        <v>
158</v>
      </c>
      <c r="C18" s="532"/>
      <c r="D18" s="532"/>
      <c r="E18" s="533"/>
      <c r="F18" s="533"/>
      <c r="G18" s="533"/>
      <c r="H18" s="533"/>
      <c r="I18" s="533"/>
      <c r="J18" s="533"/>
      <c r="K18" s="533"/>
      <c r="L18" s="534">
        <v>
32.22</v>
      </c>
      <c r="M18" s="534"/>
      <c r="N18" s="534"/>
      <c r="O18" s="534"/>
      <c r="P18" s="534"/>
      <c r="Q18" s="534"/>
      <c r="R18" s="535"/>
      <c r="S18" s="535"/>
      <c r="T18" s="535"/>
      <c r="U18" s="535"/>
      <c r="V18" s="536"/>
      <c r="W18" s="550"/>
      <c r="X18" s="551"/>
      <c r="Y18" s="551"/>
      <c r="Z18" s="551"/>
      <c r="AA18" s="551"/>
      <c r="AB18" s="561"/>
      <c r="AC18" s="433">
        <v>
81.7</v>
      </c>
      <c r="AD18" s="434"/>
      <c r="AE18" s="434"/>
      <c r="AF18" s="434"/>
      <c r="AG18" s="537"/>
      <c r="AH18" s="433">
        <v>
81.099999999999994</v>
      </c>
      <c r="AI18" s="434"/>
      <c r="AJ18" s="434"/>
      <c r="AK18" s="434"/>
      <c r="AL18" s="435"/>
      <c r="AM18" s="538"/>
      <c r="AN18" s="443"/>
      <c r="AO18" s="443"/>
      <c r="AP18" s="443"/>
      <c r="AQ18" s="443"/>
      <c r="AR18" s="443"/>
      <c r="AS18" s="443"/>
      <c r="AT18" s="444"/>
      <c r="AU18" s="526"/>
      <c r="AV18" s="527"/>
      <c r="AW18" s="527"/>
      <c r="AX18" s="527"/>
      <c r="AY18" s="449" t="s">
        <v>
159</v>
      </c>
      <c r="AZ18" s="450"/>
      <c r="BA18" s="450"/>
      <c r="BB18" s="450"/>
      <c r="BC18" s="450"/>
      <c r="BD18" s="450"/>
      <c r="BE18" s="450"/>
      <c r="BF18" s="450"/>
      <c r="BG18" s="450"/>
      <c r="BH18" s="450"/>
      <c r="BI18" s="450"/>
      <c r="BJ18" s="450"/>
      <c r="BK18" s="450"/>
      <c r="BL18" s="450"/>
      <c r="BM18" s="451"/>
      <c r="BN18" s="469">
        <v>
108550156</v>
      </c>
      <c r="BO18" s="470"/>
      <c r="BP18" s="470"/>
      <c r="BQ18" s="470"/>
      <c r="BR18" s="470"/>
      <c r="BS18" s="470"/>
      <c r="BT18" s="470"/>
      <c r="BU18" s="471"/>
      <c r="BV18" s="469">
        <v>
107111710</v>
      </c>
      <c r="BW18" s="470"/>
      <c r="BX18" s="470"/>
      <c r="BY18" s="470"/>
      <c r="BZ18" s="470"/>
      <c r="CA18" s="470"/>
      <c r="CB18" s="470"/>
      <c r="CC18" s="471"/>
      <c r="CD18" s="201"/>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6"/>
      <c r="DK18" s="186"/>
      <c r="DL18" s="186"/>
      <c r="DM18" s="186"/>
      <c r="DN18" s="186"/>
      <c r="DO18" s="186"/>
    </row>
    <row r="19" spans="1:119" ht="18.75" customHeight="1" thickBot="1" x14ac:dyDescent="0.25">
      <c r="A19" s="187"/>
      <c r="B19" s="531" t="s">
        <v>
160</v>
      </c>
      <c r="C19" s="532"/>
      <c r="D19" s="532"/>
      <c r="E19" s="533"/>
      <c r="F19" s="533"/>
      <c r="G19" s="533"/>
      <c r="H19" s="533"/>
      <c r="I19" s="533"/>
      <c r="J19" s="533"/>
      <c r="K19" s="533"/>
      <c r="L19" s="539">
        <v>
17440</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
161</v>
      </c>
      <c r="AZ19" s="450"/>
      <c r="BA19" s="450"/>
      <c r="BB19" s="450"/>
      <c r="BC19" s="450"/>
      <c r="BD19" s="450"/>
      <c r="BE19" s="450"/>
      <c r="BF19" s="450"/>
      <c r="BG19" s="450"/>
      <c r="BH19" s="450"/>
      <c r="BI19" s="450"/>
      <c r="BJ19" s="450"/>
      <c r="BK19" s="450"/>
      <c r="BL19" s="450"/>
      <c r="BM19" s="451"/>
      <c r="BN19" s="469">
        <v>
150675447</v>
      </c>
      <c r="BO19" s="470"/>
      <c r="BP19" s="470"/>
      <c r="BQ19" s="470"/>
      <c r="BR19" s="470"/>
      <c r="BS19" s="470"/>
      <c r="BT19" s="470"/>
      <c r="BU19" s="471"/>
      <c r="BV19" s="469">
        <v>
141980174</v>
      </c>
      <c r="BW19" s="470"/>
      <c r="BX19" s="470"/>
      <c r="BY19" s="470"/>
      <c r="BZ19" s="470"/>
      <c r="CA19" s="470"/>
      <c r="CB19" s="470"/>
      <c r="CC19" s="471"/>
      <c r="CD19" s="201"/>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6"/>
      <c r="DK19" s="186"/>
      <c r="DL19" s="186"/>
      <c r="DM19" s="186"/>
      <c r="DN19" s="186"/>
      <c r="DO19" s="186"/>
    </row>
    <row r="20" spans="1:119" ht="18.75" customHeight="1" thickBot="1" x14ac:dyDescent="0.25">
      <c r="A20" s="187"/>
      <c r="B20" s="531" t="s">
        <v>
162</v>
      </c>
      <c r="C20" s="532"/>
      <c r="D20" s="532"/>
      <c r="E20" s="533"/>
      <c r="F20" s="533"/>
      <c r="G20" s="533"/>
      <c r="H20" s="533"/>
      <c r="I20" s="533"/>
      <c r="J20" s="533"/>
      <c r="K20" s="533"/>
      <c r="L20" s="539">
        <v>
291408</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201"/>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6"/>
      <c r="DK20" s="186"/>
      <c r="DL20" s="186"/>
      <c r="DM20" s="186"/>
      <c r="DN20" s="186"/>
      <c r="DO20" s="186"/>
    </row>
    <row r="21" spans="1:119" ht="18.75" customHeight="1" x14ac:dyDescent="0.2">
      <c r="A21" s="187"/>
      <c r="B21" s="528" t="s">
        <v>
163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201"/>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6"/>
      <c r="DK21" s="186"/>
      <c r="DL21" s="186"/>
      <c r="DM21" s="186"/>
      <c r="DN21" s="186"/>
      <c r="DO21" s="186"/>
    </row>
    <row r="22" spans="1:119" ht="18.75" customHeight="1" thickBot="1" x14ac:dyDescent="0.25">
      <c r="A22" s="187"/>
      <c r="B22" s="498" t="s">
        <v>
164</v>
      </c>
      <c r="C22" s="499"/>
      <c r="D22" s="500"/>
      <c r="E22" s="507" t="s">
        <v>
1</v>
      </c>
      <c r="F22" s="482"/>
      <c r="G22" s="482"/>
      <c r="H22" s="482"/>
      <c r="I22" s="482"/>
      <c r="J22" s="482"/>
      <c r="K22" s="483"/>
      <c r="L22" s="507" t="s">
        <v>
165</v>
      </c>
      <c r="M22" s="482"/>
      <c r="N22" s="482"/>
      <c r="O22" s="482"/>
      <c r="P22" s="483"/>
      <c r="Q22" s="492" t="s">
        <v>
166</v>
      </c>
      <c r="R22" s="493"/>
      <c r="S22" s="493"/>
      <c r="T22" s="493"/>
      <c r="U22" s="493"/>
      <c r="V22" s="508"/>
      <c r="W22" s="510" t="s">
        <v>
167</v>
      </c>
      <c r="X22" s="499"/>
      <c r="Y22" s="500"/>
      <c r="Z22" s="507" t="s">
        <v>
1</v>
      </c>
      <c r="AA22" s="482"/>
      <c r="AB22" s="482"/>
      <c r="AC22" s="482"/>
      <c r="AD22" s="482"/>
      <c r="AE22" s="482"/>
      <c r="AF22" s="482"/>
      <c r="AG22" s="483"/>
      <c r="AH22" s="481" t="s">
        <v>
168</v>
      </c>
      <c r="AI22" s="482"/>
      <c r="AJ22" s="482"/>
      <c r="AK22" s="482"/>
      <c r="AL22" s="483"/>
      <c r="AM22" s="481" t="s">
        <v>
169</v>
      </c>
      <c r="AN22" s="487"/>
      <c r="AO22" s="487"/>
      <c r="AP22" s="487"/>
      <c r="AQ22" s="487"/>
      <c r="AR22" s="488"/>
      <c r="AS22" s="492" t="s">
        <v>
166</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201"/>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6"/>
      <c r="DK22" s="186"/>
      <c r="DL22" s="186"/>
      <c r="DM22" s="186"/>
      <c r="DN22" s="186"/>
      <c r="DO22" s="186"/>
    </row>
    <row r="23" spans="1:119" ht="18.75" customHeight="1" x14ac:dyDescent="0.2">
      <c r="A23" s="187"/>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
170</v>
      </c>
      <c r="AZ23" s="462"/>
      <c r="BA23" s="462"/>
      <c r="BB23" s="462"/>
      <c r="BC23" s="462"/>
      <c r="BD23" s="462"/>
      <c r="BE23" s="462"/>
      <c r="BF23" s="462"/>
      <c r="BG23" s="462"/>
      <c r="BH23" s="462"/>
      <c r="BI23" s="462"/>
      <c r="BJ23" s="462"/>
      <c r="BK23" s="462"/>
      <c r="BL23" s="462"/>
      <c r="BM23" s="463"/>
      <c r="BN23" s="469">
        <v>
29380972</v>
      </c>
      <c r="BO23" s="470"/>
      <c r="BP23" s="470"/>
      <c r="BQ23" s="470"/>
      <c r="BR23" s="470"/>
      <c r="BS23" s="470"/>
      <c r="BT23" s="470"/>
      <c r="BU23" s="471"/>
      <c r="BV23" s="469">
        <v>
31771985</v>
      </c>
      <c r="BW23" s="470"/>
      <c r="BX23" s="470"/>
      <c r="BY23" s="470"/>
      <c r="BZ23" s="470"/>
      <c r="CA23" s="470"/>
      <c r="CB23" s="470"/>
      <c r="CC23" s="471"/>
      <c r="CD23" s="201"/>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6"/>
      <c r="DK23" s="186"/>
      <c r="DL23" s="186"/>
      <c r="DM23" s="186"/>
      <c r="DN23" s="186"/>
      <c r="DO23" s="186"/>
    </row>
    <row r="24" spans="1:119" ht="18.75" customHeight="1" thickBot="1" x14ac:dyDescent="0.25">
      <c r="A24" s="187"/>
      <c r="B24" s="501"/>
      <c r="C24" s="502"/>
      <c r="D24" s="503"/>
      <c r="E24" s="442" t="s">
        <v>
171</v>
      </c>
      <c r="F24" s="443"/>
      <c r="G24" s="443"/>
      <c r="H24" s="443"/>
      <c r="I24" s="443"/>
      <c r="J24" s="443"/>
      <c r="K24" s="444"/>
      <c r="L24" s="445">
        <v>
1</v>
      </c>
      <c r="M24" s="446"/>
      <c r="N24" s="446"/>
      <c r="O24" s="446"/>
      <c r="P24" s="447"/>
      <c r="Q24" s="445">
        <v>
11350</v>
      </c>
      <c r="R24" s="446"/>
      <c r="S24" s="446"/>
      <c r="T24" s="446"/>
      <c r="U24" s="446"/>
      <c r="V24" s="447"/>
      <c r="W24" s="511"/>
      <c r="X24" s="502"/>
      <c r="Y24" s="503"/>
      <c r="Z24" s="442" t="s">
        <v>
172</v>
      </c>
      <c r="AA24" s="443"/>
      <c r="AB24" s="443"/>
      <c r="AC24" s="443"/>
      <c r="AD24" s="443"/>
      <c r="AE24" s="443"/>
      <c r="AF24" s="443"/>
      <c r="AG24" s="444"/>
      <c r="AH24" s="445">
        <v>
3430</v>
      </c>
      <c r="AI24" s="446"/>
      <c r="AJ24" s="446"/>
      <c r="AK24" s="446"/>
      <c r="AL24" s="447"/>
      <c r="AM24" s="445">
        <v>
10063620</v>
      </c>
      <c r="AN24" s="446"/>
      <c r="AO24" s="446"/>
      <c r="AP24" s="446"/>
      <c r="AQ24" s="446"/>
      <c r="AR24" s="447"/>
      <c r="AS24" s="445">
        <v>
2934</v>
      </c>
      <c r="AT24" s="446"/>
      <c r="AU24" s="446"/>
      <c r="AV24" s="446"/>
      <c r="AW24" s="446"/>
      <c r="AX24" s="448"/>
      <c r="AY24" s="436" t="s">
        <v>
173</v>
      </c>
      <c r="AZ24" s="437"/>
      <c r="BA24" s="437"/>
      <c r="BB24" s="437"/>
      <c r="BC24" s="437"/>
      <c r="BD24" s="437"/>
      <c r="BE24" s="437"/>
      <c r="BF24" s="437"/>
      <c r="BG24" s="437"/>
      <c r="BH24" s="437"/>
      <c r="BI24" s="437"/>
      <c r="BJ24" s="437"/>
      <c r="BK24" s="437"/>
      <c r="BL24" s="437"/>
      <c r="BM24" s="438"/>
      <c r="BN24" s="469">
        <v>
21129350</v>
      </c>
      <c r="BO24" s="470"/>
      <c r="BP24" s="470"/>
      <c r="BQ24" s="470"/>
      <c r="BR24" s="470"/>
      <c r="BS24" s="470"/>
      <c r="BT24" s="470"/>
      <c r="BU24" s="471"/>
      <c r="BV24" s="469">
        <v>
22615759</v>
      </c>
      <c r="BW24" s="470"/>
      <c r="BX24" s="470"/>
      <c r="BY24" s="470"/>
      <c r="BZ24" s="470"/>
      <c r="CA24" s="470"/>
      <c r="CB24" s="470"/>
      <c r="CC24" s="471"/>
      <c r="CD24" s="201"/>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6"/>
      <c r="DK24" s="186"/>
      <c r="DL24" s="186"/>
      <c r="DM24" s="186"/>
      <c r="DN24" s="186"/>
      <c r="DO24" s="186"/>
    </row>
    <row r="25" spans="1:119" s="186" customFormat="1" ht="18.75" customHeight="1" x14ac:dyDescent="0.2">
      <c r="A25" s="187"/>
      <c r="B25" s="501"/>
      <c r="C25" s="502"/>
      <c r="D25" s="503"/>
      <c r="E25" s="442" t="s">
        <v>
174</v>
      </c>
      <c r="F25" s="443"/>
      <c r="G25" s="443"/>
      <c r="H25" s="443"/>
      <c r="I25" s="443"/>
      <c r="J25" s="443"/>
      <c r="K25" s="444"/>
      <c r="L25" s="445">
        <v>
2</v>
      </c>
      <c r="M25" s="446"/>
      <c r="N25" s="446"/>
      <c r="O25" s="446"/>
      <c r="P25" s="447"/>
      <c r="Q25" s="445">
        <v>
9100</v>
      </c>
      <c r="R25" s="446"/>
      <c r="S25" s="446"/>
      <c r="T25" s="446"/>
      <c r="U25" s="446"/>
      <c r="V25" s="447"/>
      <c r="W25" s="511"/>
      <c r="X25" s="502"/>
      <c r="Y25" s="503"/>
      <c r="Z25" s="442" t="s">
        <v>
175</v>
      </c>
      <c r="AA25" s="443"/>
      <c r="AB25" s="443"/>
      <c r="AC25" s="443"/>
      <c r="AD25" s="443"/>
      <c r="AE25" s="443"/>
      <c r="AF25" s="443"/>
      <c r="AG25" s="444"/>
      <c r="AH25" s="445" t="s">
        <v>
137</v>
      </c>
      <c r="AI25" s="446"/>
      <c r="AJ25" s="446"/>
      <c r="AK25" s="446"/>
      <c r="AL25" s="447"/>
      <c r="AM25" s="445" t="s">
        <v>
137</v>
      </c>
      <c r="AN25" s="446"/>
      <c r="AO25" s="446"/>
      <c r="AP25" s="446"/>
      <c r="AQ25" s="446"/>
      <c r="AR25" s="447"/>
      <c r="AS25" s="445" t="s">
        <v>
128</v>
      </c>
      <c r="AT25" s="446"/>
      <c r="AU25" s="446"/>
      <c r="AV25" s="446"/>
      <c r="AW25" s="446"/>
      <c r="AX25" s="448"/>
      <c r="AY25" s="461" t="s">
        <v>
176</v>
      </c>
      <c r="AZ25" s="462"/>
      <c r="BA25" s="462"/>
      <c r="BB25" s="462"/>
      <c r="BC25" s="462"/>
      <c r="BD25" s="462"/>
      <c r="BE25" s="462"/>
      <c r="BF25" s="462"/>
      <c r="BG25" s="462"/>
      <c r="BH25" s="462"/>
      <c r="BI25" s="462"/>
      <c r="BJ25" s="462"/>
      <c r="BK25" s="462"/>
      <c r="BL25" s="462"/>
      <c r="BM25" s="463"/>
      <c r="BN25" s="464">
        <v>
26232443</v>
      </c>
      <c r="BO25" s="465"/>
      <c r="BP25" s="465"/>
      <c r="BQ25" s="465"/>
      <c r="BR25" s="465"/>
      <c r="BS25" s="465"/>
      <c r="BT25" s="465"/>
      <c r="BU25" s="466"/>
      <c r="BV25" s="464">
        <v>
19379828</v>
      </c>
      <c r="BW25" s="465"/>
      <c r="BX25" s="465"/>
      <c r="BY25" s="465"/>
      <c r="BZ25" s="465"/>
      <c r="CA25" s="465"/>
      <c r="CB25" s="465"/>
      <c r="CC25" s="466"/>
      <c r="CD25" s="201"/>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6" customFormat="1" ht="18.75" customHeight="1" x14ac:dyDescent="0.2">
      <c r="A26" s="187"/>
      <c r="B26" s="501"/>
      <c r="C26" s="502"/>
      <c r="D26" s="503"/>
      <c r="E26" s="442" t="s">
        <v>
177</v>
      </c>
      <c r="F26" s="443"/>
      <c r="G26" s="443"/>
      <c r="H26" s="443"/>
      <c r="I26" s="443"/>
      <c r="J26" s="443"/>
      <c r="K26" s="444"/>
      <c r="L26" s="445">
        <v>
1</v>
      </c>
      <c r="M26" s="446"/>
      <c r="N26" s="446"/>
      <c r="O26" s="446"/>
      <c r="P26" s="447"/>
      <c r="Q26" s="445">
        <v>
8350</v>
      </c>
      <c r="R26" s="446"/>
      <c r="S26" s="446"/>
      <c r="T26" s="446"/>
      <c r="U26" s="446"/>
      <c r="V26" s="447"/>
      <c r="W26" s="511"/>
      <c r="X26" s="502"/>
      <c r="Y26" s="503"/>
      <c r="Z26" s="442" t="s">
        <v>
178</v>
      </c>
      <c r="AA26" s="524"/>
      <c r="AB26" s="524"/>
      <c r="AC26" s="524"/>
      <c r="AD26" s="524"/>
      <c r="AE26" s="524"/>
      <c r="AF26" s="524"/>
      <c r="AG26" s="525"/>
      <c r="AH26" s="445">
        <v>
360</v>
      </c>
      <c r="AI26" s="446"/>
      <c r="AJ26" s="446"/>
      <c r="AK26" s="446"/>
      <c r="AL26" s="447"/>
      <c r="AM26" s="445">
        <v>
1068480</v>
      </c>
      <c r="AN26" s="446"/>
      <c r="AO26" s="446"/>
      <c r="AP26" s="446"/>
      <c r="AQ26" s="446"/>
      <c r="AR26" s="447"/>
      <c r="AS26" s="445">
        <v>
2968</v>
      </c>
      <c r="AT26" s="446"/>
      <c r="AU26" s="446"/>
      <c r="AV26" s="446"/>
      <c r="AW26" s="446"/>
      <c r="AX26" s="448"/>
      <c r="AY26" s="478" t="s">
        <v>
179</v>
      </c>
      <c r="AZ26" s="479"/>
      <c r="BA26" s="479"/>
      <c r="BB26" s="479"/>
      <c r="BC26" s="479"/>
      <c r="BD26" s="479"/>
      <c r="BE26" s="479"/>
      <c r="BF26" s="479"/>
      <c r="BG26" s="479"/>
      <c r="BH26" s="479"/>
      <c r="BI26" s="479"/>
      <c r="BJ26" s="479"/>
      <c r="BK26" s="479"/>
      <c r="BL26" s="479"/>
      <c r="BM26" s="480"/>
      <c r="BN26" s="469">
        <v>
150000</v>
      </c>
      <c r="BO26" s="470"/>
      <c r="BP26" s="470"/>
      <c r="BQ26" s="470"/>
      <c r="BR26" s="470"/>
      <c r="BS26" s="470"/>
      <c r="BT26" s="470"/>
      <c r="BU26" s="471"/>
      <c r="BV26" s="469">
        <v>
100000</v>
      </c>
      <c r="BW26" s="470"/>
      <c r="BX26" s="470"/>
      <c r="BY26" s="470"/>
      <c r="BZ26" s="470"/>
      <c r="CA26" s="470"/>
      <c r="CB26" s="470"/>
      <c r="CC26" s="471"/>
      <c r="CD26" s="201"/>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87"/>
      <c r="B27" s="501"/>
      <c r="C27" s="502"/>
      <c r="D27" s="503"/>
      <c r="E27" s="442" t="s">
        <v>
180</v>
      </c>
      <c r="F27" s="443"/>
      <c r="G27" s="443"/>
      <c r="H27" s="443"/>
      <c r="I27" s="443"/>
      <c r="J27" s="443"/>
      <c r="K27" s="444"/>
      <c r="L27" s="445">
        <v>
1</v>
      </c>
      <c r="M27" s="446"/>
      <c r="N27" s="446"/>
      <c r="O27" s="446"/>
      <c r="P27" s="447"/>
      <c r="Q27" s="445">
        <v>
9100</v>
      </c>
      <c r="R27" s="446"/>
      <c r="S27" s="446"/>
      <c r="T27" s="446"/>
      <c r="U27" s="446"/>
      <c r="V27" s="447"/>
      <c r="W27" s="511"/>
      <c r="X27" s="502"/>
      <c r="Y27" s="503"/>
      <c r="Z27" s="442" t="s">
        <v>
181</v>
      </c>
      <c r="AA27" s="443"/>
      <c r="AB27" s="443"/>
      <c r="AC27" s="443"/>
      <c r="AD27" s="443"/>
      <c r="AE27" s="443"/>
      <c r="AF27" s="443"/>
      <c r="AG27" s="444"/>
      <c r="AH27" s="445">
        <v>
15</v>
      </c>
      <c r="AI27" s="446"/>
      <c r="AJ27" s="446"/>
      <c r="AK27" s="446"/>
      <c r="AL27" s="447"/>
      <c r="AM27" s="445">
        <v>
54210</v>
      </c>
      <c r="AN27" s="446"/>
      <c r="AO27" s="446"/>
      <c r="AP27" s="446"/>
      <c r="AQ27" s="446"/>
      <c r="AR27" s="447"/>
      <c r="AS27" s="445">
        <v>
3614</v>
      </c>
      <c r="AT27" s="446"/>
      <c r="AU27" s="446"/>
      <c r="AV27" s="446"/>
      <c r="AW27" s="446"/>
      <c r="AX27" s="448"/>
      <c r="AY27" s="475" t="s">
        <v>
182</v>
      </c>
      <c r="AZ27" s="476"/>
      <c r="BA27" s="476"/>
      <c r="BB27" s="476"/>
      <c r="BC27" s="476"/>
      <c r="BD27" s="476"/>
      <c r="BE27" s="476"/>
      <c r="BF27" s="476"/>
      <c r="BG27" s="476"/>
      <c r="BH27" s="476"/>
      <c r="BI27" s="476"/>
      <c r="BJ27" s="476"/>
      <c r="BK27" s="476"/>
      <c r="BL27" s="476"/>
      <c r="BM27" s="477"/>
      <c r="BN27" s="472" t="s">
        <v>
137</v>
      </c>
      <c r="BO27" s="473"/>
      <c r="BP27" s="473"/>
      <c r="BQ27" s="473"/>
      <c r="BR27" s="473"/>
      <c r="BS27" s="473"/>
      <c r="BT27" s="473"/>
      <c r="BU27" s="474"/>
      <c r="BV27" s="472" t="s">
        <v>
129</v>
      </c>
      <c r="BW27" s="473"/>
      <c r="BX27" s="473"/>
      <c r="BY27" s="473"/>
      <c r="BZ27" s="473"/>
      <c r="CA27" s="473"/>
      <c r="CB27" s="473"/>
      <c r="CC27" s="474"/>
      <c r="CD27" s="203"/>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6"/>
      <c r="DK27" s="186"/>
      <c r="DL27" s="186"/>
      <c r="DM27" s="186"/>
      <c r="DN27" s="186"/>
      <c r="DO27" s="186"/>
    </row>
    <row r="28" spans="1:119" ht="18.75" customHeight="1" x14ac:dyDescent="0.2">
      <c r="A28" s="187"/>
      <c r="B28" s="501"/>
      <c r="C28" s="502"/>
      <c r="D28" s="503"/>
      <c r="E28" s="442" t="s">
        <v>
183</v>
      </c>
      <c r="F28" s="443"/>
      <c r="G28" s="443"/>
      <c r="H28" s="443"/>
      <c r="I28" s="443"/>
      <c r="J28" s="443"/>
      <c r="K28" s="444"/>
      <c r="L28" s="445">
        <v>
1</v>
      </c>
      <c r="M28" s="446"/>
      <c r="N28" s="446"/>
      <c r="O28" s="446"/>
      <c r="P28" s="447"/>
      <c r="Q28" s="445">
        <v>
7820</v>
      </c>
      <c r="R28" s="446"/>
      <c r="S28" s="446"/>
      <c r="T28" s="446"/>
      <c r="U28" s="446"/>
      <c r="V28" s="447"/>
      <c r="W28" s="511"/>
      <c r="X28" s="502"/>
      <c r="Y28" s="503"/>
      <c r="Z28" s="442" t="s">
        <v>
184</v>
      </c>
      <c r="AA28" s="443"/>
      <c r="AB28" s="443"/>
      <c r="AC28" s="443"/>
      <c r="AD28" s="443"/>
      <c r="AE28" s="443"/>
      <c r="AF28" s="443"/>
      <c r="AG28" s="444"/>
      <c r="AH28" s="445" t="s">
        <v>
129</v>
      </c>
      <c r="AI28" s="446"/>
      <c r="AJ28" s="446"/>
      <c r="AK28" s="446"/>
      <c r="AL28" s="447"/>
      <c r="AM28" s="445" t="s">
        <v>
137</v>
      </c>
      <c r="AN28" s="446"/>
      <c r="AO28" s="446"/>
      <c r="AP28" s="446"/>
      <c r="AQ28" s="446"/>
      <c r="AR28" s="447"/>
      <c r="AS28" s="445" t="s">
        <v>
137</v>
      </c>
      <c r="AT28" s="446"/>
      <c r="AU28" s="446"/>
      <c r="AV28" s="446"/>
      <c r="AW28" s="446"/>
      <c r="AX28" s="448"/>
      <c r="AY28" s="452" t="s">
        <v>
185</v>
      </c>
      <c r="AZ28" s="453"/>
      <c r="BA28" s="453"/>
      <c r="BB28" s="454"/>
      <c r="BC28" s="461" t="s">
        <v>
47</v>
      </c>
      <c r="BD28" s="462"/>
      <c r="BE28" s="462"/>
      <c r="BF28" s="462"/>
      <c r="BG28" s="462"/>
      <c r="BH28" s="462"/>
      <c r="BI28" s="462"/>
      <c r="BJ28" s="462"/>
      <c r="BK28" s="462"/>
      <c r="BL28" s="462"/>
      <c r="BM28" s="463"/>
      <c r="BN28" s="464">
        <v>
23473895</v>
      </c>
      <c r="BO28" s="465"/>
      <c r="BP28" s="465"/>
      <c r="BQ28" s="465"/>
      <c r="BR28" s="465"/>
      <c r="BS28" s="465"/>
      <c r="BT28" s="465"/>
      <c r="BU28" s="466"/>
      <c r="BV28" s="464">
        <v>
26446150</v>
      </c>
      <c r="BW28" s="465"/>
      <c r="BX28" s="465"/>
      <c r="BY28" s="465"/>
      <c r="BZ28" s="465"/>
      <c r="CA28" s="465"/>
      <c r="CB28" s="465"/>
      <c r="CC28" s="466"/>
      <c r="CD28" s="201"/>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6"/>
      <c r="DK28" s="186"/>
      <c r="DL28" s="186"/>
      <c r="DM28" s="186"/>
      <c r="DN28" s="186"/>
      <c r="DO28" s="186"/>
    </row>
    <row r="29" spans="1:119" ht="18.75" customHeight="1" x14ac:dyDescent="0.2">
      <c r="A29" s="187"/>
      <c r="B29" s="501"/>
      <c r="C29" s="502"/>
      <c r="D29" s="503"/>
      <c r="E29" s="442" t="s">
        <v>
186</v>
      </c>
      <c r="F29" s="443"/>
      <c r="G29" s="443"/>
      <c r="H29" s="443"/>
      <c r="I29" s="443"/>
      <c r="J29" s="443"/>
      <c r="K29" s="444"/>
      <c r="L29" s="445">
        <v>
44</v>
      </c>
      <c r="M29" s="446"/>
      <c r="N29" s="446"/>
      <c r="O29" s="446"/>
      <c r="P29" s="447"/>
      <c r="Q29" s="445">
        <v>
6000</v>
      </c>
      <c r="R29" s="446"/>
      <c r="S29" s="446"/>
      <c r="T29" s="446"/>
      <c r="U29" s="446"/>
      <c r="V29" s="447"/>
      <c r="W29" s="512"/>
      <c r="X29" s="513"/>
      <c r="Y29" s="514"/>
      <c r="Z29" s="442" t="s">
        <v>
187</v>
      </c>
      <c r="AA29" s="443"/>
      <c r="AB29" s="443"/>
      <c r="AC29" s="443"/>
      <c r="AD29" s="443"/>
      <c r="AE29" s="443"/>
      <c r="AF29" s="443"/>
      <c r="AG29" s="444"/>
      <c r="AH29" s="445">
        <v>
3445</v>
      </c>
      <c r="AI29" s="446"/>
      <c r="AJ29" s="446"/>
      <c r="AK29" s="446"/>
      <c r="AL29" s="447"/>
      <c r="AM29" s="445">
        <v>
10117830</v>
      </c>
      <c r="AN29" s="446"/>
      <c r="AO29" s="446"/>
      <c r="AP29" s="446"/>
      <c r="AQ29" s="446"/>
      <c r="AR29" s="447"/>
      <c r="AS29" s="445">
        <v>
2937</v>
      </c>
      <c r="AT29" s="446"/>
      <c r="AU29" s="446"/>
      <c r="AV29" s="446"/>
      <c r="AW29" s="446"/>
      <c r="AX29" s="448"/>
      <c r="AY29" s="455"/>
      <c r="AZ29" s="456"/>
      <c r="BA29" s="456"/>
      <c r="BB29" s="457"/>
      <c r="BC29" s="449" t="s">
        <v>
188</v>
      </c>
      <c r="BD29" s="450"/>
      <c r="BE29" s="450"/>
      <c r="BF29" s="450"/>
      <c r="BG29" s="450"/>
      <c r="BH29" s="450"/>
      <c r="BI29" s="450"/>
      <c r="BJ29" s="450"/>
      <c r="BK29" s="450"/>
      <c r="BL29" s="450"/>
      <c r="BM29" s="451"/>
      <c r="BN29" s="469">
        <v>
155602</v>
      </c>
      <c r="BO29" s="470"/>
      <c r="BP29" s="470"/>
      <c r="BQ29" s="470"/>
      <c r="BR29" s="470"/>
      <c r="BS29" s="470"/>
      <c r="BT29" s="470"/>
      <c r="BU29" s="471"/>
      <c r="BV29" s="469">
        <v>
155602</v>
      </c>
      <c r="BW29" s="470"/>
      <c r="BX29" s="470"/>
      <c r="BY29" s="470"/>
      <c r="BZ29" s="470"/>
      <c r="CA29" s="470"/>
      <c r="CB29" s="470"/>
      <c r="CC29" s="471"/>
      <c r="CD29" s="203"/>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6"/>
      <c r="DK29" s="186"/>
      <c r="DL29" s="186"/>
      <c r="DM29" s="186"/>
      <c r="DN29" s="186"/>
      <c r="DO29" s="186"/>
    </row>
    <row r="30" spans="1:119" ht="18.75" customHeight="1" thickBot="1" x14ac:dyDescent="0.25">
      <c r="A30" s="187"/>
      <c r="B30" s="504"/>
      <c r="C30" s="505"/>
      <c r="D30" s="506"/>
      <c r="E30" s="515"/>
      <c r="F30" s="516"/>
      <c r="G30" s="516"/>
      <c r="H30" s="516"/>
      <c r="I30" s="516"/>
      <c r="J30" s="516"/>
      <c r="K30" s="517"/>
      <c r="L30" s="518"/>
      <c r="M30" s="519"/>
      <c r="N30" s="519"/>
      <c r="O30" s="519"/>
      <c r="P30" s="520"/>
      <c r="Q30" s="518"/>
      <c r="R30" s="519"/>
      <c r="S30" s="519"/>
      <c r="T30" s="519"/>
      <c r="U30" s="519"/>
      <c r="V30" s="520"/>
      <c r="W30" s="521" t="s">
        <v>
189</v>
      </c>
      <c r="X30" s="522"/>
      <c r="Y30" s="522"/>
      <c r="Z30" s="522"/>
      <c r="AA30" s="522"/>
      <c r="AB30" s="522"/>
      <c r="AC30" s="522"/>
      <c r="AD30" s="522"/>
      <c r="AE30" s="522"/>
      <c r="AF30" s="522"/>
      <c r="AG30" s="523"/>
      <c r="AH30" s="433">
        <v>
98.3</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
49</v>
      </c>
      <c r="BD30" s="437"/>
      <c r="BE30" s="437"/>
      <c r="BF30" s="437"/>
      <c r="BG30" s="437"/>
      <c r="BH30" s="437"/>
      <c r="BI30" s="437"/>
      <c r="BJ30" s="437"/>
      <c r="BK30" s="437"/>
      <c r="BL30" s="437"/>
      <c r="BM30" s="438"/>
      <c r="BN30" s="472">
        <v>
47417548</v>
      </c>
      <c r="BO30" s="473"/>
      <c r="BP30" s="473"/>
      <c r="BQ30" s="473"/>
      <c r="BR30" s="473"/>
      <c r="BS30" s="473"/>
      <c r="BT30" s="473"/>
      <c r="BU30" s="474"/>
      <c r="BV30" s="472">
        <v>
33910151</v>
      </c>
      <c r="BW30" s="473"/>
      <c r="BX30" s="473"/>
      <c r="BY30" s="473"/>
      <c r="BZ30" s="473"/>
      <c r="CA30" s="473"/>
      <c r="CB30" s="473"/>
      <c r="CC30" s="47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190</v>
      </c>
      <c r="D32" s="214"/>
      <c r="E32" s="214"/>
      <c r="F32" s="211"/>
      <c r="G32" s="211"/>
      <c r="H32" s="211"/>
      <c r="I32" s="211"/>
      <c r="J32" s="211"/>
      <c r="K32" s="211"/>
      <c r="L32" s="211"/>
      <c r="M32" s="211"/>
      <c r="N32" s="211"/>
      <c r="O32" s="211"/>
      <c r="P32" s="211"/>
      <c r="Q32" s="211"/>
      <c r="R32" s="211"/>
      <c r="S32" s="211"/>
      <c r="T32" s="211"/>
      <c r="U32" s="211" t="s">
        <v>
191</v>
      </c>
      <c r="V32" s="211"/>
      <c r="W32" s="211"/>
      <c r="X32" s="211"/>
      <c r="Y32" s="211"/>
      <c r="Z32" s="211"/>
      <c r="AA32" s="211"/>
      <c r="AB32" s="211"/>
      <c r="AC32" s="211"/>
      <c r="AD32" s="211"/>
      <c r="AE32" s="211"/>
      <c r="AF32" s="211"/>
      <c r="AG32" s="211"/>
      <c r="AH32" s="211"/>
      <c r="AI32" s="211"/>
      <c r="AJ32" s="211"/>
      <c r="AK32" s="211"/>
      <c r="AL32" s="211"/>
      <c r="AM32" s="215" t="s">
        <v>
192</v>
      </c>
      <c r="AN32" s="211"/>
      <c r="AO32" s="211"/>
      <c r="AP32" s="211"/>
      <c r="AQ32" s="211"/>
      <c r="AR32" s="211"/>
      <c r="AS32" s="215"/>
      <c r="AT32" s="215"/>
      <c r="AU32" s="215"/>
      <c r="AV32" s="215"/>
      <c r="AW32" s="215"/>
      <c r="AX32" s="215"/>
      <c r="AY32" s="215"/>
      <c r="AZ32" s="215"/>
      <c r="BA32" s="215"/>
      <c r="BB32" s="211"/>
      <c r="BC32" s="215"/>
      <c r="BD32" s="211"/>
      <c r="BE32" s="215" t="s">
        <v>
193</v>
      </c>
      <c r="BF32" s="211"/>
      <c r="BG32" s="211"/>
      <c r="BH32" s="211"/>
      <c r="BI32" s="211"/>
      <c r="BJ32" s="215"/>
      <c r="BK32" s="215"/>
      <c r="BL32" s="215"/>
      <c r="BM32" s="215"/>
      <c r="BN32" s="215"/>
      <c r="BO32" s="215"/>
      <c r="BP32" s="215"/>
      <c r="BQ32" s="215"/>
      <c r="BR32" s="211"/>
      <c r="BS32" s="211"/>
      <c r="BT32" s="211"/>
      <c r="BU32" s="211"/>
      <c r="BV32" s="211"/>
      <c r="BW32" s="211" t="s">
        <v>
194</v>
      </c>
      <c r="BX32" s="211"/>
      <c r="BY32" s="211"/>
      <c r="BZ32" s="211"/>
      <c r="CA32" s="211"/>
      <c r="CB32" s="215"/>
      <c r="CC32" s="215"/>
      <c r="CD32" s="215"/>
      <c r="CE32" s="215"/>
      <c r="CF32" s="215"/>
      <c r="CG32" s="215"/>
      <c r="CH32" s="215"/>
      <c r="CI32" s="215"/>
      <c r="CJ32" s="215"/>
      <c r="CK32" s="215"/>
      <c r="CL32" s="215"/>
      <c r="CM32" s="215"/>
      <c r="CN32" s="215"/>
      <c r="CO32" s="215" t="s">
        <v>
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2" t="s">
        <v>
196</v>
      </c>
      <c r="D33" s="432"/>
      <c r="E33" s="431" t="s">
        <v>
197</v>
      </c>
      <c r="F33" s="431"/>
      <c r="G33" s="431"/>
      <c r="H33" s="431"/>
      <c r="I33" s="431"/>
      <c r="J33" s="431"/>
      <c r="K33" s="431"/>
      <c r="L33" s="431"/>
      <c r="M33" s="431"/>
      <c r="N33" s="431"/>
      <c r="O33" s="431"/>
      <c r="P33" s="431"/>
      <c r="Q33" s="431"/>
      <c r="R33" s="431"/>
      <c r="S33" s="431"/>
      <c r="T33" s="216"/>
      <c r="U33" s="432" t="s">
        <v>
196</v>
      </c>
      <c r="V33" s="432"/>
      <c r="W33" s="431" t="s">
        <v>
198</v>
      </c>
      <c r="X33" s="431"/>
      <c r="Y33" s="431"/>
      <c r="Z33" s="431"/>
      <c r="AA33" s="431"/>
      <c r="AB33" s="431"/>
      <c r="AC33" s="431"/>
      <c r="AD33" s="431"/>
      <c r="AE33" s="431"/>
      <c r="AF33" s="431"/>
      <c r="AG33" s="431"/>
      <c r="AH33" s="431"/>
      <c r="AI33" s="431"/>
      <c r="AJ33" s="431"/>
      <c r="AK33" s="431"/>
      <c r="AL33" s="216"/>
      <c r="AM33" s="432" t="s">
        <v>
199</v>
      </c>
      <c r="AN33" s="432"/>
      <c r="AO33" s="431" t="s">
        <v>
198</v>
      </c>
      <c r="AP33" s="431"/>
      <c r="AQ33" s="431"/>
      <c r="AR33" s="431"/>
      <c r="AS33" s="431"/>
      <c r="AT33" s="431"/>
      <c r="AU33" s="431"/>
      <c r="AV33" s="431"/>
      <c r="AW33" s="431"/>
      <c r="AX33" s="431"/>
      <c r="AY33" s="431"/>
      <c r="AZ33" s="431"/>
      <c r="BA33" s="431"/>
      <c r="BB33" s="431"/>
      <c r="BC33" s="431"/>
      <c r="BD33" s="217"/>
      <c r="BE33" s="431" t="s">
        <v>
200</v>
      </c>
      <c r="BF33" s="431"/>
      <c r="BG33" s="431" t="s">
        <v>
201</v>
      </c>
      <c r="BH33" s="431"/>
      <c r="BI33" s="431"/>
      <c r="BJ33" s="431"/>
      <c r="BK33" s="431"/>
      <c r="BL33" s="431"/>
      <c r="BM33" s="431"/>
      <c r="BN33" s="431"/>
      <c r="BO33" s="431"/>
      <c r="BP33" s="431"/>
      <c r="BQ33" s="431"/>
      <c r="BR33" s="431"/>
      <c r="BS33" s="431"/>
      <c r="BT33" s="431"/>
      <c r="BU33" s="431"/>
      <c r="BV33" s="217"/>
      <c r="BW33" s="432" t="s">
        <v>
200</v>
      </c>
      <c r="BX33" s="432"/>
      <c r="BY33" s="431" t="s">
        <v>
202</v>
      </c>
      <c r="BZ33" s="431"/>
      <c r="CA33" s="431"/>
      <c r="CB33" s="431"/>
      <c r="CC33" s="431"/>
      <c r="CD33" s="431"/>
      <c r="CE33" s="431"/>
      <c r="CF33" s="431"/>
      <c r="CG33" s="431"/>
      <c r="CH33" s="431"/>
      <c r="CI33" s="431"/>
      <c r="CJ33" s="431"/>
      <c r="CK33" s="431"/>
      <c r="CL33" s="431"/>
      <c r="CM33" s="431"/>
      <c r="CN33" s="216"/>
      <c r="CO33" s="432" t="s">
        <v>
203</v>
      </c>
      <c r="CP33" s="432"/>
      <c r="CQ33" s="431" t="s">
        <v>
204</v>
      </c>
      <c r="CR33" s="431"/>
      <c r="CS33" s="431"/>
      <c r="CT33" s="431"/>
      <c r="CU33" s="431"/>
      <c r="CV33" s="431"/>
      <c r="CW33" s="431"/>
      <c r="CX33" s="431"/>
      <c r="CY33" s="431"/>
      <c r="CZ33" s="431"/>
      <c r="DA33" s="431"/>
      <c r="DB33" s="431"/>
      <c r="DC33" s="431"/>
      <c r="DD33" s="431"/>
      <c r="DE33" s="431"/>
      <c r="DF33" s="216"/>
      <c r="DG33" s="430" t="s">
        <v>
205</v>
      </c>
      <c r="DH33" s="430"/>
      <c r="DI33" s="218"/>
      <c r="DJ33" s="186"/>
      <c r="DK33" s="186"/>
      <c r="DL33" s="186"/>
      <c r="DM33" s="186"/>
      <c r="DN33" s="186"/>
      <c r="DO33" s="186"/>
    </row>
    <row r="34" spans="1:119" ht="32.25" customHeight="1" x14ac:dyDescent="0.2">
      <c r="A34" s="187"/>
      <c r="B34" s="213"/>
      <c r="C34" s="428">
        <f>
IF(E34="","",1)</f>
        <v>
1</v>
      </c>
      <c r="D34" s="428"/>
      <c r="E34" s="427" t="str">
        <f>
IF('各会計、関係団体の財政状況及び健全化判断比率'!B7="","",'各会計、関係団体の財政状況及び健全化判断比率'!B7)</f>
        <v>
一般会計</v>
      </c>
      <c r="F34" s="427"/>
      <c r="G34" s="427"/>
      <c r="H34" s="427"/>
      <c r="I34" s="427"/>
      <c r="J34" s="427"/>
      <c r="K34" s="427"/>
      <c r="L34" s="427"/>
      <c r="M34" s="427"/>
      <c r="N34" s="427"/>
      <c r="O34" s="427"/>
      <c r="P34" s="427"/>
      <c r="Q34" s="427"/>
      <c r="R34" s="427"/>
      <c r="S34" s="427"/>
      <c r="T34" s="214"/>
      <c r="U34" s="428">
        <f>
IF(W34="","",MAX(C34:D43)+1)</f>
        <v>
3</v>
      </c>
      <c r="V34" s="428"/>
      <c r="W34" s="427" t="str">
        <f>
IF('各会計、関係団体の財政状況及び健全化判断比率'!B28="","",'各会計、関係団体の財政状況及び健全化判断比率'!B28)</f>
        <v>
国民健康保険事業特別会計</v>
      </c>
      <c r="X34" s="427"/>
      <c r="Y34" s="427"/>
      <c r="Z34" s="427"/>
      <c r="AA34" s="427"/>
      <c r="AB34" s="427"/>
      <c r="AC34" s="427"/>
      <c r="AD34" s="427"/>
      <c r="AE34" s="427"/>
      <c r="AF34" s="427"/>
      <c r="AG34" s="427"/>
      <c r="AH34" s="427"/>
      <c r="AI34" s="427"/>
      <c r="AJ34" s="427"/>
      <c r="AK34" s="427"/>
      <c r="AL34" s="214"/>
      <c r="AM34" s="428" t="str">
        <f>
IF(AO34="","",MAX(C34:D43,U34:V43)+1)</f>
        <v/>
      </c>
      <c r="AN34" s="428"/>
      <c r="AO34" s="427"/>
      <c r="AP34" s="427"/>
      <c r="AQ34" s="427"/>
      <c r="AR34" s="427"/>
      <c r="AS34" s="427"/>
      <c r="AT34" s="427"/>
      <c r="AU34" s="427"/>
      <c r="AV34" s="427"/>
      <c r="AW34" s="427"/>
      <c r="AX34" s="427"/>
      <c r="AY34" s="427"/>
      <c r="AZ34" s="427"/>
      <c r="BA34" s="427"/>
      <c r="BB34" s="427"/>
      <c r="BC34" s="427"/>
      <c r="BD34" s="214"/>
      <c r="BE34" s="428" t="str">
        <f>
IF(BG34="","",MAX(C34:D43,U34:V43,AM34:AN43)+1)</f>
        <v/>
      </c>
      <c r="BF34" s="428"/>
      <c r="BG34" s="427"/>
      <c r="BH34" s="427"/>
      <c r="BI34" s="427"/>
      <c r="BJ34" s="427"/>
      <c r="BK34" s="427"/>
      <c r="BL34" s="427"/>
      <c r="BM34" s="427"/>
      <c r="BN34" s="427"/>
      <c r="BO34" s="427"/>
      <c r="BP34" s="427"/>
      <c r="BQ34" s="427"/>
      <c r="BR34" s="427"/>
      <c r="BS34" s="427"/>
      <c r="BT34" s="427"/>
      <c r="BU34" s="427"/>
      <c r="BV34" s="214"/>
      <c r="BW34" s="428">
        <f>
IF(BY34="","",MAX(C34:D43,U34:V43,AM34:AN43,BE34:BF43)+1)</f>
        <v>
6</v>
      </c>
      <c r="BX34" s="428"/>
      <c r="BY34" s="427" t="str">
        <f>
IF('各会計、関係団体の財政状況及び健全化判断比率'!B68="","",'各会計、関係団体の財政状況及び健全化判断比率'!B68)</f>
        <v>
特別区人事・厚生事務組合</v>
      </c>
      <c r="BZ34" s="427"/>
      <c r="CA34" s="427"/>
      <c r="CB34" s="427"/>
      <c r="CC34" s="427"/>
      <c r="CD34" s="427"/>
      <c r="CE34" s="427"/>
      <c r="CF34" s="427"/>
      <c r="CG34" s="427"/>
      <c r="CH34" s="427"/>
      <c r="CI34" s="427"/>
      <c r="CJ34" s="427"/>
      <c r="CK34" s="427"/>
      <c r="CL34" s="427"/>
      <c r="CM34" s="427"/>
      <c r="CN34" s="214"/>
      <c r="CO34" s="428">
        <f>
IF(CQ34="","",MAX(C34:D43,U34:V43,AM34:AN43,BE34:BF43,BW34:BX43)+1)</f>
        <v>
11</v>
      </c>
      <c r="CP34" s="428"/>
      <c r="CQ34" s="427" t="str">
        <f>
IF('各会計、関係団体の財政状況及び健全化判断比率'!BS7="","",'各会計、関係団体の財政状況及び健全化判断比率'!BS7)</f>
        <v>
板橋区土地開発公社</v>
      </c>
      <c r="CR34" s="427"/>
      <c r="CS34" s="427"/>
      <c r="CT34" s="427"/>
      <c r="CU34" s="427"/>
      <c r="CV34" s="427"/>
      <c r="CW34" s="427"/>
      <c r="CX34" s="427"/>
      <c r="CY34" s="427"/>
      <c r="CZ34" s="427"/>
      <c r="DA34" s="427"/>
      <c r="DB34" s="427"/>
      <c r="DC34" s="427"/>
      <c r="DD34" s="427"/>
      <c r="DE34" s="427"/>
      <c r="DF34" s="211"/>
      <c r="DG34" s="429" t="str">
        <f>
IF('各会計、関係団体の財政状況及び健全化判断比率'!BR7="","",'各会計、関係団体の財政状況及び健全化判断比率'!BR7)</f>
        <v>
○</v>
      </c>
      <c r="DH34" s="429"/>
      <c r="DI34" s="218"/>
      <c r="DJ34" s="186"/>
      <c r="DK34" s="186"/>
      <c r="DL34" s="186"/>
      <c r="DM34" s="186"/>
      <c r="DN34" s="186"/>
      <c r="DO34" s="186"/>
    </row>
    <row r="35" spans="1:119" ht="32.25" customHeight="1" x14ac:dyDescent="0.2">
      <c r="A35" s="187"/>
      <c r="B35" s="213"/>
      <c r="C35" s="428">
        <f>
IF(E35="","",C34+1)</f>
        <v>
2</v>
      </c>
      <c r="D35" s="428"/>
      <c r="E35" s="427" t="str">
        <f>
IF('各会計、関係団体の財政状況及び健全化判断比率'!B8="","",'各会計、関係団体の財政状況及び健全化判断比率'!B8)</f>
        <v>
東武東上線連続立体化事業特別会計</v>
      </c>
      <c r="F35" s="427"/>
      <c r="G35" s="427"/>
      <c r="H35" s="427"/>
      <c r="I35" s="427"/>
      <c r="J35" s="427"/>
      <c r="K35" s="427"/>
      <c r="L35" s="427"/>
      <c r="M35" s="427"/>
      <c r="N35" s="427"/>
      <c r="O35" s="427"/>
      <c r="P35" s="427"/>
      <c r="Q35" s="427"/>
      <c r="R35" s="427"/>
      <c r="S35" s="427"/>
      <c r="T35" s="214"/>
      <c r="U35" s="428">
        <f>
IF(W35="","",U34+1)</f>
        <v>
4</v>
      </c>
      <c r="V35" s="428"/>
      <c r="W35" s="427" t="str">
        <f>
IF('各会計、関係団体の財政状況及び健全化判断比率'!B29="","",'各会計、関係団体の財政状況及び健全化判断比率'!B29)</f>
        <v>
介護保険事業特別会計</v>
      </c>
      <c r="X35" s="427"/>
      <c r="Y35" s="427"/>
      <c r="Z35" s="427"/>
      <c r="AA35" s="427"/>
      <c r="AB35" s="427"/>
      <c r="AC35" s="427"/>
      <c r="AD35" s="427"/>
      <c r="AE35" s="427"/>
      <c r="AF35" s="427"/>
      <c r="AG35" s="427"/>
      <c r="AH35" s="427"/>
      <c r="AI35" s="427"/>
      <c r="AJ35" s="427"/>
      <c r="AK35" s="427"/>
      <c r="AL35" s="214"/>
      <c r="AM35" s="428" t="str">
        <f t="shared" ref="AM35:AM43" si="0">
IF(AO35="","",AM34+1)</f>
        <v/>
      </c>
      <c r="AN35" s="428"/>
      <c r="AO35" s="427"/>
      <c r="AP35" s="427"/>
      <c r="AQ35" s="427"/>
      <c r="AR35" s="427"/>
      <c r="AS35" s="427"/>
      <c r="AT35" s="427"/>
      <c r="AU35" s="427"/>
      <c r="AV35" s="427"/>
      <c r="AW35" s="427"/>
      <c r="AX35" s="427"/>
      <c r="AY35" s="427"/>
      <c r="AZ35" s="427"/>
      <c r="BA35" s="427"/>
      <c r="BB35" s="427"/>
      <c r="BC35" s="427"/>
      <c r="BD35" s="214"/>
      <c r="BE35" s="428" t="str">
        <f t="shared" ref="BE35:BE43" si="1">
IF(BG35="","",BE34+1)</f>
        <v/>
      </c>
      <c r="BF35" s="428"/>
      <c r="BG35" s="427"/>
      <c r="BH35" s="427"/>
      <c r="BI35" s="427"/>
      <c r="BJ35" s="427"/>
      <c r="BK35" s="427"/>
      <c r="BL35" s="427"/>
      <c r="BM35" s="427"/>
      <c r="BN35" s="427"/>
      <c r="BO35" s="427"/>
      <c r="BP35" s="427"/>
      <c r="BQ35" s="427"/>
      <c r="BR35" s="427"/>
      <c r="BS35" s="427"/>
      <c r="BT35" s="427"/>
      <c r="BU35" s="427"/>
      <c r="BV35" s="214"/>
      <c r="BW35" s="428">
        <f t="shared" ref="BW35:BW43" si="2">
IF(BY35="","",BW34+1)</f>
        <v>
7</v>
      </c>
      <c r="BX35" s="428"/>
      <c r="BY35" s="427" t="str">
        <f>
IF('各会計、関係団体の財政状況及び健全化判断比率'!B69="","",'各会計、関係団体の財政状況及び健全化判断比率'!B69)</f>
        <v>
特別区競馬組合</v>
      </c>
      <c r="BZ35" s="427"/>
      <c r="CA35" s="427"/>
      <c r="CB35" s="427"/>
      <c r="CC35" s="427"/>
      <c r="CD35" s="427"/>
      <c r="CE35" s="427"/>
      <c r="CF35" s="427"/>
      <c r="CG35" s="427"/>
      <c r="CH35" s="427"/>
      <c r="CI35" s="427"/>
      <c r="CJ35" s="427"/>
      <c r="CK35" s="427"/>
      <c r="CL35" s="427"/>
      <c r="CM35" s="427"/>
      <c r="CN35" s="214"/>
      <c r="CO35" s="428">
        <f t="shared" ref="CO35:CO43" si="3">
IF(CQ35="","",CO34+1)</f>
        <v>
12</v>
      </c>
      <c r="CP35" s="428"/>
      <c r="CQ35" s="427" t="str">
        <f>
IF('各会計、関係団体の財政状況及び健全化判断比率'!BS8="","",'各会計、関係団体の財政状況及び健全化判断比率'!BS8)</f>
        <v>
植村記念財団</v>
      </c>
      <c r="CR35" s="427"/>
      <c r="CS35" s="427"/>
      <c r="CT35" s="427"/>
      <c r="CU35" s="427"/>
      <c r="CV35" s="427"/>
      <c r="CW35" s="427"/>
      <c r="CX35" s="427"/>
      <c r="CY35" s="427"/>
      <c r="CZ35" s="427"/>
      <c r="DA35" s="427"/>
      <c r="DB35" s="427"/>
      <c r="DC35" s="427"/>
      <c r="DD35" s="427"/>
      <c r="DE35" s="427"/>
      <c r="DF35" s="211"/>
      <c r="DG35" s="429" t="str">
        <f>
IF('各会計、関係団体の財政状況及び健全化判断比率'!BR8="","",'各会計、関係団体の財政状況及び健全化判断比率'!BR8)</f>
        <v/>
      </c>
      <c r="DH35" s="429"/>
      <c r="DI35" s="218"/>
      <c r="DJ35" s="186"/>
      <c r="DK35" s="186"/>
      <c r="DL35" s="186"/>
      <c r="DM35" s="186"/>
      <c r="DN35" s="186"/>
      <c r="DO35" s="186"/>
    </row>
    <row r="36" spans="1:119" ht="32.25" customHeight="1" x14ac:dyDescent="0.2">
      <c r="A36" s="187"/>
      <c r="B36" s="213"/>
      <c r="C36" s="428" t="str">
        <f>
IF(E36="","",C35+1)</f>
        <v/>
      </c>
      <c r="D36" s="428"/>
      <c r="E36" s="427" t="str">
        <f>
IF('各会計、関係団体の財政状況及び健全化判断比率'!B9="","",'各会計、関係団体の財政状況及び健全化判断比率'!B9)</f>
        <v/>
      </c>
      <c r="F36" s="427"/>
      <c r="G36" s="427"/>
      <c r="H36" s="427"/>
      <c r="I36" s="427"/>
      <c r="J36" s="427"/>
      <c r="K36" s="427"/>
      <c r="L36" s="427"/>
      <c r="M36" s="427"/>
      <c r="N36" s="427"/>
      <c r="O36" s="427"/>
      <c r="P36" s="427"/>
      <c r="Q36" s="427"/>
      <c r="R36" s="427"/>
      <c r="S36" s="427"/>
      <c r="T36" s="214"/>
      <c r="U36" s="428">
        <f t="shared" ref="U36:U43" si="4">
IF(W36="","",U35+1)</f>
        <v>
5</v>
      </c>
      <c r="V36" s="428"/>
      <c r="W36" s="427" t="str">
        <f>
IF('各会計、関係団体の財政状況及び健全化判断比率'!B30="","",'各会計、関係団体の財政状況及び健全化判断比率'!B30)</f>
        <v>
後期高齢者医療事業特別会計</v>
      </c>
      <c r="X36" s="427"/>
      <c r="Y36" s="427"/>
      <c r="Z36" s="427"/>
      <c r="AA36" s="427"/>
      <c r="AB36" s="427"/>
      <c r="AC36" s="427"/>
      <c r="AD36" s="427"/>
      <c r="AE36" s="427"/>
      <c r="AF36" s="427"/>
      <c r="AG36" s="427"/>
      <c r="AH36" s="427"/>
      <c r="AI36" s="427"/>
      <c r="AJ36" s="427"/>
      <c r="AK36" s="427"/>
      <c r="AL36" s="214"/>
      <c r="AM36" s="428" t="str">
        <f t="shared" si="0"/>
        <v/>
      </c>
      <c r="AN36" s="428"/>
      <c r="AO36" s="427"/>
      <c r="AP36" s="427"/>
      <c r="AQ36" s="427"/>
      <c r="AR36" s="427"/>
      <c r="AS36" s="427"/>
      <c r="AT36" s="427"/>
      <c r="AU36" s="427"/>
      <c r="AV36" s="427"/>
      <c r="AW36" s="427"/>
      <c r="AX36" s="427"/>
      <c r="AY36" s="427"/>
      <c r="AZ36" s="427"/>
      <c r="BA36" s="427"/>
      <c r="BB36" s="427"/>
      <c r="BC36" s="427"/>
      <c r="BD36" s="214"/>
      <c r="BE36" s="428" t="str">
        <f t="shared" si="1"/>
        <v/>
      </c>
      <c r="BF36" s="428"/>
      <c r="BG36" s="427"/>
      <c r="BH36" s="427"/>
      <c r="BI36" s="427"/>
      <c r="BJ36" s="427"/>
      <c r="BK36" s="427"/>
      <c r="BL36" s="427"/>
      <c r="BM36" s="427"/>
      <c r="BN36" s="427"/>
      <c r="BO36" s="427"/>
      <c r="BP36" s="427"/>
      <c r="BQ36" s="427"/>
      <c r="BR36" s="427"/>
      <c r="BS36" s="427"/>
      <c r="BT36" s="427"/>
      <c r="BU36" s="427"/>
      <c r="BV36" s="214"/>
      <c r="BW36" s="428">
        <f t="shared" si="2"/>
        <v>
8</v>
      </c>
      <c r="BX36" s="428"/>
      <c r="BY36" s="427" t="str">
        <f>
IF('各会計、関係団体の財政状況及び健全化判断比率'!B70="","",'各会計、関係団体の財政状況及び健全化判断比率'!B70)</f>
        <v>
東京二十三区清掃一部事務組合</v>
      </c>
      <c r="BZ36" s="427"/>
      <c r="CA36" s="427"/>
      <c r="CB36" s="427"/>
      <c r="CC36" s="427"/>
      <c r="CD36" s="427"/>
      <c r="CE36" s="427"/>
      <c r="CF36" s="427"/>
      <c r="CG36" s="427"/>
      <c r="CH36" s="427"/>
      <c r="CI36" s="427"/>
      <c r="CJ36" s="427"/>
      <c r="CK36" s="427"/>
      <c r="CL36" s="427"/>
      <c r="CM36" s="427"/>
      <c r="CN36" s="214"/>
      <c r="CO36" s="428">
        <f t="shared" si="3"/>
        <v>
13</v>
      </c>
      <c r="CP36" s="428"/>
      <c r="CQ36" s="427" t="str">
        <f>
IF('各会計、関係団体の財政状況及び健全化判断比率'!BS9="","",'各会計、関係団体の財政状況及び健全化判断比率'!BS9)</f>
        <v>
板橋区産業振興公社</v>
      </c>
      <c r="CR36" s="427"/>
      <c r="CS36" s="427"/>
      <c r="CT36" s="427"/>
      <c r="CU36" s="427"/>
      <c r="CV36" s="427"/>
      <c r="CW36" s="427"/>
      <c r="CX36" s="427"/>
      <c r="CY36" s="427"/>
      <c r="CZ36" s="427"/>
      <c r="DA36" s="427"/>
      <c r="DB36" s="427"/>
      <c r="DC36" s="427"/>
      <c r="DD36" s="427"/>
      <c r="DE36" s="427"/>
      <c r="DF36" s="211"/>
      <c r="DG36" s="429" t="str">
        <f>
IF('各会計、関係団体の財政状況及び健全化判断比率'!BR9="","",'各会計、関係団体の財政状況及び健全化判断比率'!BR9)</f>
        <v/>
      </c>
      <c r="DH36" s="429"/>
      <c r="DI36" s="218"/>
      <c r="DJ36" s="186"/>
      <c r="DK36" s="186"/>
      <c r="DL36" s="186"/>
      <c r="DM36" s="186"/>
      <c r="DN36" s="186"/>
      <c r="DO36" s="186"/>
    </row>
    <row r="37" spans="1:119" ht="32.25" customHeight="1" x14ac:dyDescent="0.2">
      <c r="A37" s="187"/>
      <c r="B37" s="213"/>
      <c r="C37" s="428" t="str">
        <f>
IF(E37="","",C36+1)</f>
        <v/>
      </c>
      <c r="D37" s="428"/>
      <c r="E37" s="427" t="str">
        <f>
IF('各会計、関係団体の財政状況及び健全化判断比率'!B10="","",'各会計、関係団体の財政状況及び健全化判断比率'!B10)</f>
        <v/>
      </c>
      <c r="F37" s="427"/>
      <c r="G37" s="427"/>
      <c r="H37" s="427"/>
      <c r="I37" s="427"/>
      <c r="J37" s="427"/>
      <c r="K37" s="427"/>
      <c r="L37" s="427"/>
      <c r="M37" s="427"/>
      <c r="N37" s="427"/>
      <c r="O37" s="427"/>
      <c r="P37" s="427"/>
      <c r="Q37" s="427"/>
      <c r="R37" s="427"/>
      <c r="S37" s="427"/>
      <c r="T37" s="214"/>
      <c r="U37" s="428" t="str">
        <f t="shared" si="4"/>
        <v/>
      </c>
      <c r="V37" s="428"/>
      <c r="W37" s="427"/>
      <c r="X37" s="427"/>
      <c r="Y37" s="427"/>
      <c r="Z37" s="427"/>
      <c r="AA37" s="427"/>
      <c r="AB37" s="427"/>
      <c r="AC37" s="427"/>
      <c r="AD37" s="427"/>
      <c r="AE37" s="427"/>
      <c r="AF37" s="427"/>
      <c r="AG37" s="427"/>
      <c r="AH37" s="427"/>
      <c r="AI37" s="427"/>
      <c r="AJ37" s="427"/>
      <c r="AK37" s="427"/>
      <c r="AL37" s="214"/>
      <c r="AM37" s="428" t="str">
        <f t="shared" si="0"/>
        <v/>
      </c>
      <c r="AN37" s="428"/>
      <c r="AO37" s="427"/>
      <c r="AP37" s="427"/>
      <c r="AQ37" s="427"/>
      <c r="AR37" s="427"/>
      <c r="AS37" s="427"/>
      <c r="AT37" s="427"/>
      <c r="AU37" s="427"/>
      <c r="AV37" s="427"/>
      <c r="AW37" s="427"/>
      <c r="AX37" s="427"/>
      <c r="AY37" s="427"/>
      <c r="AZ37" s="427"/>
      <c r="BA37" s="427"/>
      <c r="BB37" s="427"/>
      <c r="BC37" s="427"/>
      <c r="BD37" s="214"/>
      <c r="BE37" s="428" t="str">
        <f t="shared" si="1"/>
        <v/>
      </c>
      <c r="BF37" s="428"/>
      <c r="BG37" s="427"/>
      <c r="BH37" s="427"/>
      <c r="BI37" s="427"/>
      <c r="BJ37" s="427"/>
      <c r="BK37" s="427"/>
      <c r="BL37" s="427"/>
      <c r="BM37" s="427"/>
      <c r="BN37" s="427"/>
      <c r="BO37" s="427"/>
      <c r="BP37" s="427"/>
      <c r="BQ37" s="427"/>
      <c r="BR37" s="427"/>
      <c r="BS37" s="427"/>
      <c r="BT37" s="427"/>
      <c r="BU37" s="427"/>
      <c r="BV37" s="214"/>
      <c r="BW37" s="428">
        <f t="shared" si="2"/>
        <v>
9</v>
      </c>
      <c r="BX37" s="428"/>
      <c r="BY37" s="427" t="str">
        <f>
IF('各会計、関係団体の財政状況及び健全化判断比率'!B71="","",'各会計、関係団体の財政状況及び健全化判断比率'!B71)</f>
        <v>
東京都後期高齢者医療広域連合（一般会計）</v>
      </c>
      <c r="BZ37" s="427"/>
      <c r="CA37" s="427"/>
      <c r="CB37" s="427"/>
      <c r="CC37" s="427"/>
      <c r="CD37" s="427"/>
      <c r="CE37" s="427"/>
      <c r="CF37" s="427"/>
      <c r="CG37" s="427"/>
      <c r="CH37" s="427"/>
      <c r="CI37" s="427"/>
      <c r="CJ37" s="427"/>
      <c r="CK37" s="427"/>
      <c r="CL37" s="427"/>
      <c r="CM37" s="427"/>
      <c r="CN37" s="214"/>
      <c r="CO37" s="428">
        <f t="shared" si="3"/>
        <v>
14</v>
      </c>
      <c r="CP37" s="428"/>
      <c r="CQ37" s="427" t="str">
        <f>
IF('各会計、関係団体の財政状況及び健全化判断比率'!BS10="","",'各会計、関係団体の財政状況及び健全化判断比率'!BS10)</f>
        <v>
板橋区文化・国際交流財団</v>
      </c>
      <c r="CR37" s="427"/>
      <c r="CS37" s="427"/>
      <c r="CT37" s="427"/>
      <c r="CU37" s="427"/>
      <c r="CV37" s="427"/>
      <c r="CW37" s="427"/>
      <c r="CX37" s="427"/>
      <c r="CY37" s="427"/>
      <c r="CZ37" s="427"/>
      <c r="DA37" s="427"/>
      <c r="DB37" s="427"/>
      <c r="DC37" s="427"/>
      <c r="DD37" s="427"/>
      <c r="DE37" s="427"/>
      <c r="DF37" s="211"/>
      <c r="DG37" s="429" t="str">
        <f>
IF('各会計、関係団体の財政状況及び健全化判断比率'!BR10="","",'各会計、関係団体の財政状況及び健全化判断比率'!BR10)</f>
        <v/>
      </c>
      <c r="DH37" s="429"/>
      <c r="DI37" s="218"/>
      <c r="DJ37" s="186"/>
      <c r="DK37" s="186"/>
      <c r="DL37" s="186"/>
      <c r="DM37" s="186"/>
      <c r="DN37" s="186"/>
      <c r="DO37" s="186"/>
    </row>
    <row r="38" spans="1:119" ht="32.25" customHeight="1" x14ac:dyDescent="0.2">
      <c r="A38" s="187"/>
      <c r="B38" s="213"/>
      <c r="C38" s="428" t="str">
        <f t="shared" ref="C38:C43" si="5">
IF(E38="","",C37+1)</f>
        <v/>
      </c>
      <c r="D38" s="428"/>
      <c r="E38" s="427" t="str">
        <f>
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4"/>
      <c r="U38" s="428" t="str">
        <f t="shared" si="4"/>
        <v/>
      </c>
      <c r="V38" s="428"/>
      <c r="W38" s="427"/>
      <c r="X38" s="427"/>
      <c r="Y38" s="427"/>
      <c r="Z38" s="427"/>
      <c r="AA38" s="427"/>
      <c r="AB38" s="427"/>
      <c r="AC38" s="427"/>
      <c r="AD38" s="427"/>
      <c r="AE38" s="427"/>
      <c r="AF38" s="427"/>
      <c r="AG38" s="427"/>
      <c r="AH38" s="427"/>
      <c r="AI38" s="427"/>
      <c r="AJ38" s="427"/>
      <c r="AK38" s="427"/>
      <c r="AL38" s="214"/>
      <c r="AM38" s="428" t="str">
        <f t="shared" si="0"/>
        <v/>
      </c>
      <c r="AN38" s="428"/>
      <c r="AO38" s="427"/>
      <c r="AP38" s="427"/>
      <c r="AQ38" s="427"/>
      <c r="AR38" s="427"/>
      <c r="AS38" s="427"/>
      <c r="AT38" s="427"/>
      <c r="AU38" s="427"/>
      <c r="AV38" s="427"/>
      <c r="AW38" s="427"/>
      <c r="AX38" s="427"/>
      <c r="AY38" s="427"/>
      <c r="AZ38" s="427"/>
      <c r="BA38" s="427"/>
      <c r="BB38" s="427"/>
      <c r="BC38" s="427"/>
      <c r="BD38" s="214"/>
      <c r="BE38" s="428" t="str">
        <f t="shared" si="1"/>
        <v/>
      </c>
      <c r="BF38" s="428"/>
      <c r="BG38" s="427"/>
      <c r="BH38" s="427"/>
      <c r="BI38" s="427"/>
      <c r="BJ38" s="427"/>
      <c r="BK38" s="427"/>
      <c r="BL38" s="427"/>
      <c r="BM38" s="427"/>
      <c r="BN38" s="427"/>
      <c r="BO38" s="427"/>
      <c r="BP38" s="427"/>
      <c r="BQ38" s="427"/>
      <c r="BR38" s="427"/>
      <c r="BS38" s="427"/>
      <c r="BT38" s="427"/>
      <c r="BU38" s="427"/>
      <c r="BV38" s="214"/>
      <c r="BW38" s="428">
        <f t="shared" si="2"/>
        <v>
10</v>
      </c>
      <c r="BX38" s="428"/>
      <c r="BY38" s="427" t="str">
        <f>
IF('各会計、関係団体の財政状況及び健全化判断比率'!B72="","",'各会計、関係団体の財政状況及び健全化判断比率'!B72)</f>
        <v>
東京都後期高齢者医療広域連合
（後期高齢者医療特別会計）</v>
      </c>
      <c r="BZ38" s="427"/>
      <c r="CA38" s="427"/>
      <c r="CB38" s="427"/>
      <c r="CC38" s="427"/>
      <c r="CD38" s="427"/>
      <c r="CE38" s="427"/>
      <c r="CF38" s="427"/>
      <c r="CG38" s="427"/>
      <c r="CH38" s="427"/>
      <c r="CI38" s="427"/>
      <c r="CJ38" s="427"/>
      <c r="CK38" s="427"/>
      <c r="CL38" s="427"/>
      <c r="CM38" s="427"/>
      <c r="CN38" s="214"/>
      <c r="CO38" s="428" t="str">
        <f t="shared" si="3"/>
        <v/>
      </c>
      <c r="CP38" s="428"/>
      <c r="CQ38" s="427" t="str">
        <f>
IF('各会計、関係団体の財政状況及び健全化判断比率'!BS11="","",'各会計、関係団体の財政状況及び健全化判断比率'!BS11)</f>
        <v/>
      </c>
      <c r="CR38" s="427"/>
      <c r="CS38" s="427"/>
      <c r="CT38" s="427"/>
      <c r="CU38" s="427"/>
      <c r="CV38" s="427"/>
      <c r="CW38" s="427"/>
      <c r="CX38" s="427"/>
      <c r="CY38" s="427"/>
      <c r="CZ38" s="427"/>
      <c r="DA38" s="427"/>
      <c r="DB38" s="427"/>
      <c r="DC38" s="427"/>
      <c r="DD38" s="427"/>
      <c r="DE38" s="427"/>
      <c r="DF38" s="211"/>
      <c r="DG38" s="429" t="str">
        <f>
IF('各会計、関係団体の財政状況及び健全化判断比率'!BR11="","",'各会計、関係団体の財政状況及び健全化判断比率'!BR11)</f>
        <v/>
      </c>
      <c r="DH38" s="429"/>
      <c r="DI38" s="218"/>
      <c r="DJ38" s="186"/>
      <c r="DK38" s="186"/>
      <c r="DL38" s="186"/>
      <c r="DM38" s="186"/>
      <c r="DN38" s="186"/>
      <c r="DO38" s="186"/>
    </row>
    <row r="39" spans="1:119" ht="32.25" customHeight="1" x14ac:dyDescent="0.2">
      <c r="A39" s="187"/>
      <c r="B39" s="213"/>
      <c r="C39" s="428" t="str">
        <f t="shared" si="5"/>
        <v/>
      </c>
      <c r="D39" s="428"/>
      <c r="E39" s="427" t="str">
        <f>
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4"/>
      <c r="U39" s="428" t="str">
        <f t="shared" si="4"/>
        <v/>
      </c>
      <c r="V39" s="428"/>
      <c r="W39" s="427"/>
      <c r="X39" s="427"/>
      <c r="Y39" s="427"/>
      <c r="Z39" s="427"/>
      <c r="AA39" s="427"/>
      <c r="AB39" s="427"/>
      <c r="AC39" s="427"/>
      <c r="AD39" s="427"/>
      <c r="AE39" s="427"/>
      <c r="AF39" s="427"/>
      <c r="AG39" s="427"/>
      <c r="AH39" s="427"/>
      <c r="AI39" s="427"/>
      <c r="AJ39" s="427"/>
      <c r="AK39" s="427"/>
      <c r="AL39" s="214"/>
      <c r="AM39" s="428" t="str">
        <f t="shared" si="0"/>
        <v/>
      </c>
      <c r="AN39" s="428"/>
      <c r="AO39" s="427"/>
      <c r="AP39" s="427"/>
      <c r="AQ39" s="427"/>
      <c r="AR39" s="427"/>
      <c r="AS39" s="427"/>
      <c r="AT39" s="427"/>
      <c r="AU39" s="427"/>
      <c r="AV39" s="427"/>
      <c r="AW39" s="427"/>
      <c r="AX39" s="427"/>
      <c r="AY39" s="427"/>
      <c r="AZ39" s="427"/>
      <c r="BA39" s="427"/>
      <c r="BB39" s="427"/>
      <c r="BC39" s="427"/>
      <c r="BD39" s="214"/>
      <c r="BE39" s="428" t="str">
        <f t="shared" si="1"/>
        <v/>
      </c>
      <c r="BF39" s="428"/>
      <c r="BG39" s="427"/>
      <c r="BH39" s="427"/>
      <c r="BI39" s="427"/>
      <c r="BJ39" s="427"/>
      <c r="BK39" s="427"/>
      <c r="BL39" s="427"/>
      <c r="BM39" s="427"/>
      <c r="BN39" s="427"/>
      <c r="BO39" s="427"/>
      <c r="BP39" s="427"/>
      <c r="BQ39" s="427"/>
      <c r="BR39" s="427"/>
      <c r="BS39" s="427"/>
      <c r="BT39" s="427"/>
      <c r="BU39" s="427"/>
      <c r="BV39" s="214"/>
      <c r="BW39" s="428" t="str">
        <f t="shared" si="2"/>
        <v/>
      </c>
      <c r="BX39" s="428"/>
      <c r="BY39" s="427" t="str">
        <f>
IF('各会計、関係団体の財政状況及び健全化判断比率'!B73="","",'各会計、関係団体の財政状況及び健全化判断比率'!B73)</f>
        <v/>
      </c>
      <c r="BZ39" s="427"/>
      <c r="CA39" s="427"/>
      <c r="CB39" s="427"/>
      <c r="CC39" s="427"/>
      <c r="CD39" s="427"/>
      <c r="CE39" s="427"/>
      <c r="CF39" s="427"/>
      <c r="CG39" s="427"/>
      <c r="CH39" s="427"/>
      <c r="CI39" s="427"/>
      <c r="CJ39" s="427"/>
      <c r="CK39" s="427"/>
      <c r="CL39" s="427"/>
      <c r="CM39" s="427"/>
      <c r="CN39" s="214"/>
      <c r="CO39" s="428" t="str">
        <f t="shared" si="3"/>
        <v/>
      </c>
      <c r="CP39" s="428"/>
      <c r="CQ39" s="427" t="str">
        <f>
IF('各会計、関係団体の財政状況及び健全化判断比率'!BS12="","",'各会計、関係団体の財政状況及び健全化判断比率'!BS12)</f>
        <v/>
      </c>
      <c r="CR39" s="427"/>
      <c r="CS39" s="427"/>
      <c r="CT39" s="427"/>
      <c r="CU39" s="427"/>
      <c r="CV39" s="427"/>
      <c r="CW39" s="427"/>
      <c r="CX39" s="427"/>
      <c r="CY39" s="427"/>
      <c r="CZ39" s="427"/>
      <c r="DA39" s="427"/>
      <c r="DB39" s="427"/>
      <c r="DC39" s="427"/>
      <c r="DD39" s="427"/>
      <c r="DE39" s="427"/>
      <c r="DF39" s="211"/>
      <c r="DG39" s="429" t="str">
        <f>
IF('各会計、関係団体の財政状況及び健全化判断比率'!BR12="","",'各会計、関係団体の財政状況及び健全化判断比率'!BR12)</f>
        <v/>
      </c>
      <c r="DH39" s="429"/>
      <c r="DI39" s="218"/>
      <c r="DJ39" s="186"/>
      <c r="DK39" s="186"/>
      <c r="DL39" s="186"/>
      <c r="DM39" s="186"/>
      <c r="DN39" s="186"/>
      <c r="DO39" s="186"/>
    </row>
    <row r="40" spans="1:119" ht="32.25" customHeight="1" x14ac:dyDescent="0.2">
      <c r="A40" s="187"/>
      <c r="B40" s="213"/>
      <c r="C40" s="428" t="str">
        <f t="shared" si="5"/>
        <v/>
      </c>
      <c r="D40" s="428"/>
      <c r="E40" s="427" t="str">
        <f>
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4"/>
      <c r="U40" s="428" t="str">
        <f t="shared" si="4"/>
        <v/>
      </c>
      <c r="V40" s="428"/>
      <c r="W40" s="427"/>
      <c r="X40" s="427"/>
      <c r="Y40" s="427"/>
      <c r="Z40" s="427"/>
      <c r="AA40" s="427"/>
      <c r="AB40" s="427"/>
      <c r="AC40" s="427"/>
      <c r="AD40" s="427"/>
      <c r="AE40" s="427"/>
      <c r="AF40" s="427"/>
      <c r="AG40" s="427"/>
      <c r="AH40" s="427"/>
      <c r="AI40" s="427"/>
      <c r="AJ40" s="427"/>
      <c r="AK40" s="427"/>
      <c r="AL40" s="214"/>
      <c r="AM40" s="428" t="str">
        <f t="shared" si="0"/>
        <v/>
      </c>
      <c r="AN40" s="428"/>
      <c r="AO40" s="427"/>
      <c r="AP40" s="427"/>
      <c r="AQ40" s="427"/>
      <c r="AR40" s="427"/>
      <c r="AS40" s="427"/>
      <c r="AT40" s="427"/>
      <c r="AU40" s="427"/>
      <c r="AV40" s="427"/>
      <c r="AW40" s="427"/>
      <c r="AX40" s="427"/>
      <c r="AY40" s="427"/>
      <c r="AZ40" s="427"/>
      <c r="BA40" s="427"/>
      <c r="BB40" s="427"/>
      <c r="BC40" s="427"/>
      <c r="BD40" s="214"/>
      <c r="BE40" s="428" t="str">
        <f t="shared" si="1"/>
        <v/>
      </c>
      <c r="BF40" s="428"/>
      <c r="BG40" s="427"/>
      <c r="BH40" s="427"/>
      <c r="BI40" s="427"/>
      <c r="BJ40" s="427"/>
      <c r="BK40" s="427"/>
      <c r="BL40" s="427"/>
      <c r="BM40" s="427"/>
      <c r="BN40" s="427"/>
      <c r="BO40" s="427"/>
      <c r="BP40" s="427"/>
      <c r="BQ40" s="427"/>
      <c r="BR40" s="427"/>
      <c r="BS40" s="427"/>
      <c r="BT40" s="427"/>
      <c r="BU40" s="427"/>
      <c r="BV40" s="214"/>
      <c r="BW40" s="428" t="str">
        <f t="shared" si="2"/>
        <v/>
      </c>
      <c r="BX40" s="428"/>
      <c r="BY40" s="427" t="str">
        <f>
IF('各会計、関係団体の財政状況及び健全化判断比率'!B74="","",'各会計、関係団体の財政状況及び健全化判断比率'!B74)</f>
        <v/>
      </c>
      <c r="BZ40" s="427"/>
      <c r="CA40" s="427"/>
      <c r="CB40" s="427"/>
      <c r="CC40" s="427"/>
      <c r="CD40" s="427"/>
      <c r="CE40" s="427"/>
      <c r="CF40" s="427"/>
      <c r="CG40" s="427"/>
      <c r="CH40" s="427"/>
      <c r="CI40" s="427"/>
      <c r="CJ40" s="427"/>
      <c r="CK40" s="427"/>
      <c r="CL40" s="427"/>
      <c r="CM40" s="427"/>
      <c r="CN40" s="214"/>
      <c r="CO40" s="428" t="str">
        <f t="shared" si="3"/>
        <v/>
      </c>
      <c r="CP40" s="428"/>
      <c r="CQ40" s="427" t="str">
        <f>
IF('各会計、関係団体の財政状況及び健全化判断比率'!BS13="","",'各会計、関係団体の財政状況及び健全化判断比率'!BS13)</f>
        <v/>
      </c>
      <c r="CR40" s="427"/>
      <c r="CS40" s="427"/>
      <c r="CT40" s="427"/>
      <c r="CU40" s="427"/>
      <c r="CV40" s="427"/>
      <c r="CW40" s="427"/>
      <c r="CX40" s="427"/>
      <c r="CY40" s="427"/>
      <c r="CZ40" s="427"/>
      <c r="DA40" s="427"/>
      <c r="DB40" s="427"/>
      <c r="DC40" s="427"/>
      <c r="DD40" s="427"/>
      <c r="DE40" s="427"/>
      <c r="DF40" s="211"/>
      <c r="DG40" s="429" t="str">
        <f>
IF('各会計、関係団体の財政状況及び健全化判断比率'!BR13="","",'各会計、関係団体の財政状況及び健全化判断比率'!BR13)</f>
        <v/>
      </c>
      <c r="DH40" s="429"/>
      <c r="DI40" s="218"/>
      <c r="DJ40" s="186"/>
      <c r="DK40" s="186"/>
      <c r="DL40" s="186"/>
      <c r="DM40" s="186"/>
      <c r="DN40" s="186"/>
      <c r="DO40" s="186"/>
    </row>
    <row r="41" spans="1:119" ht="32.25" customHeight="1" x14ac:dyDescent="0.2">
      <c r="A41" s="187"/>
      <c r="B41" s="213"/>
      <c r="C41" s="428" t="str">
        <f t="shared" si="5"/>
        <v/>
      </c>
      <c r="D41" s="428"/>
      <c r="E41" s="427" t="str">
        <f>
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4"/>
      <c r="U41" s="428" t="str">
        <f t="shared" si="4"/>
        <v/>
      </c>
      <c r="V41" s="428"/>
      <c r="W41" s="427"/>
      <c r="X41" s="427"/>
      <c r="Y41" s="427"/>
      <c r="Z41" s="427"/>
      <c r="AA41" s="427"/>
      <c r="AB41" s="427"/>
      <c r="AC41" s="427"/>
      <c r="AD41" s="427"/>
      <c r="AE41" s="427"/>
      <c r="AF41" s="427"/>
      <c r="AG41" s="427"/>
      <c r="AH41" s="427"/>
      <c r="AI41" s="427"/>
      <c r="AJ41" s="427"/>
      <c r="AK41" s="427"/>
      <c r="AL41" s="214"/>
      <c r="AM41" s="428" t="str">
        <f t="shared" si="0"/>
        <v/>
      </c>
      <c r="AN41" s="428"/>
      <c r="AO41" s="427"/>
      <c r="AP41" s="427"/>
      <c r="AQ41" s="427"/>
      <c r="AR41" s="427"/>
      <c r="AS41" s="427"/>
      <c r="AT41" s="427"/>
      <c r="AU41" s="427"/>
      <c r="AV41" s="427"/>
      <c r="AW41" s="427"/>
      <c r="AX41" s="427"/>
      <c r="AY41" s="427"/>
      <c r="AZ41" s="427"/>
      <c r="BA41" s="427"/>
      <c r="BB41" s="427"/>
      <c r="BC41" s="427"/>
      <c r="BD41" s="214"/>
      <c r="BE41" s="428" t="str">
        <f t="shared" si="1"/>
        <v/>
      </c>
      <c r="BF41" s="428"/>
      <c r="BG41" s="427"/>
      <c r="BH41" s="427"/>
      <c r="BI41" s="427"/>
      <c r="BJ41" s="427"/>
      <c r="BK41" s="427"/>
      <c r="BL41" s="427"/>
      <c r="BM41" s="427"/>
      <c r="BN41" s="427"/>
      <c r="BO41" s="427"/>
      <c r="BP41" s="427"/>
      <c r="BQ41" s="427"/>
      <c r="BR41" s="427"/>
      <c r="BS41" s="427"/>
      <c r="BT41" s="427"/>
      <c r="BU41" s="427"/>
      <c r="BV41" s="214"/>
      <c r="BW41" s="428" t="str">
        <f t="shared" si="2"/>
        <v/>
      </c>
      <c r="BX41" s="428"/>
      <c r="BY41" s="427" t="str">
        <f>
IF('各会計、関係団体の財政状況及び健全化判断比率'!B75="","",'各会計、関係団体の財政状況及び健全化判断比率'!B75)</f>
        <v/>
      </c>
      <c r="BZ41" s="427"/>
      <c r="CA41" s="427"/>
      <c r="CB41" s="427"/>
      <c r="CC41" s="427"/>
      <c r="CD41" s="427"/>
      <c r="CE41" s="427"/>
      <c r="CF41" s="427"/>
      <c r="CG41" s="427"/>
      <c r="CH41" s="427"/>
      <c r="CI41" s="427"/>
      <c r="CJ41" s="427"/>
      <c r="CK41" s="427"/>
      <c r="CL41" s="427"/>
      <c r="CM41" s="427"/>
      <c r="CN41" s="214"/>
      <c r="CO41" s="428" t="str">
        <f t="shared" si="3"/>
        <v/>
      </c>
      <c r="CP41" s="428"/>
      <c r="CQ41" s="427" t="str">
        <f>
IF('各会計、関係団体の財政状況及び健全化判断比率'!BS14="","",'各会計、関係団体の財政状況及び健全化判断比率'!BS14)</f>
        <v/>
      </c>
      <c r="CR41" s="427"/>
      <c r="CS41" s="427"/>
      <c r="CT41" s="427"/>
      <c r="CU41" s="427"/>
      <c r="CV41" s="427"/>
      <c r="CW41" s="427"/>
      <c r="CX41" s="427"/>
      <c r="CY41" s="427"/>
      <c r="CZ41" s="427"/>
      <c r="DA41" s="427"/>
      <c r="DB41" s="427"/>
      <c r="DC41" s="427"/>
      <c r="DD41" s="427"/>
      <c r="DE41" s="427"/>
      <c r="DF41" s="211"/>
      <c r="DG41" s="429" t="str">
        <f>
IF('各会計、関係団体の財政状況及び健全化判断比率'!BR14="","",'各会計、関係団体の財政状況及び健全化判断比率'!BR14)</f>
        <v/>
      </c>
      <c r="DH41" s="429"/>
      <c r="DI41" s="218"/>
      <c r="DJ41" s="186"/>
      <c r="DK41" s="186"/>
      <c r="DL41" s="186"/>
      <c r="DM41" s="186"/>
      <c r="DN41" s="186"/>
      <c r="DO41" s="186"/>
    </row>
    <row r="42" spans="1:119" ht="32.25" customHeight="1" x14ac:dyDescent="0.2">
      <c r="A42" s="186"/>
      <c r="B42" s="213"/>
      <c r="C42" s="428" t="str">
        <f t="shared" si="5"/>
        <v/>
      </c>
      <c r="D42" s="428"/>
      <c r="E42" s="427" t="str">
        <f>
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4"/>
      <c r="U42" s="428" t="str">
        <f t="shared" si="4"/>
        <v/>
      </c>
      <c r="V42" s="428"/>
      <c r="W42" s="427"/>
      <c r="X42" s="427"/>
      <c r="Y42" s="427"/>
      <c r="Z42" s="427"/>
      <c r="AA42" s="427"/>
      <c r="AB42" s="427"/>
      <c r="AC42" s="427"/>
      <c r="AD42" s="427"/>
      <c r="AE42" s="427"/>
      <c r="AF42" s="427"/>
      <c r="AG42" s="427"/>
      <c r="AH42" s="427"/>
      <c r="AI42" s="427"/>
      <c r="AJ42" s="427"/>
      <c r="AK42" s="427"/>
      <c r="AL42" s="214"/>
      <c r="AM42" s="428" t="str">
        <f t="shared" si="0"/>
        <v/>
      </c>
      <c r="AN42" s="428"/>
      <c r="AO42" s="427"/>
      <c r="AP42" s="427"/>
      <c r="AQ42" s="427"/>
      <c r="AR42" s="427"/>
      <c r="AS42" s="427"/>
      <c r="AT42" s="427"/>
      <c r="AU42" s="427"/>
      <c r="AV42" s="427"/>
      <c r="AW42" s="427"/>
      <c r="AX42" s="427"/>
      <c r="AY42" s="427"/>
      <c r="AZ42" s="427"/>
      <c r="BA42" s="427"/>
      <c r="BB42" s="427"/>
      <c r="BC42" s="427"/>
      <c r="BD42" s="214"/>
      <c r="BE42" s="428" t="str">
        <f t="shared" si="1"/>
        <v/>
      </c>
      <c r="BF42" s="428"/>
      <c r="BG42" s="427"/>
      <c r="BH42" s="427"/>
      <c r="BI42" s="427"/>
      <c r="BJ42" s="427"/>
      <c r="BK42" s="427"/>
      <c r="BL42" s="427"/>
      <c r="BM42" s="427"/>
      <c r="BN42" s="427"/>
      <c r="BO42" s="427"/>
      <c r="BP42" s="427"/>
      <c r="BQ42" s="427"/>
      <c r="BR42" s="427"/>
      <c r="BS42" s="427"/>
      <c r="BT42" s="427"/>
      <c r="BU42" s="427"/>
      <c r="BV42" s="214"/>
      <c r="BW42" s="428" t="str">
        <f t="shared" si="2"/>
        <v/>
      </c>
      <c r="BX42" s="428"/>
      <c r="BY42" s="427" t="str">
        <f>
IF('各会計、関係団体の財政状況及び健全化判断比率'!B76="","",'各会計、関係団体の財政状況及び健全化判断比率'!B76)</f>
        <v/>
      </c>
      <c r="BZ42" s="427"/>
      <c r="CA42" s="427"/>
      <c r="CB42" s="427"/>
      <c r="CC42" s="427"/>
      <c r="CD42" s="427"/>
      <c r="CE42" s="427"/>
      <c r="CF42" s="427"/>
      <c r="CG42" s="427"/>
      <c r="CH42" s="427"/>
      <c r="CI42" s="427"/>
      <c r="CJ42" s="427"/>
      <c r="CK42" s="427"/>
      <c r="CL42" s="427"/>
      <c r="CM42" s="427"/>
      <c r="CN42" s="214"/>
      <c r="CO42" s="428" t="str">
        <f t="shared" si="3"/>
        <v/>
      </c>
      <c r="CP42" s="428"/>
      <c r="CQ42" s="427" t="str">
        <f>
IF('各会計、関係団体の財政状況及び健全化判断比率'!BS15="","",'各会計、関係団体の財政状況及び健全化判断比率'!BS15)</f>
        <v/>
      </c>
      <c r="CR42" s="427"/>
      <c r="CS42" s="427"/>
      <c r="CT42" s="427"/>
      <c r="CU42" s="427"/>
      <c r="CV42" s="427"/>
      <c r="CW42" s="427"/>
      <c r="CX42" s="427"/>
      <c r="CY42" s="427"/>
      <c r="CZ42" s="427"/>
      <c r="DA42" s="427"/>
      <c r="DB42" s="427"/>
      <c r="DC42" s="427"/>
      <c r="DD42" s="427"/>
      <c r="DE42" s="427"/>
      <c r="DF42" s="211"/>
      <c r="DG42" s="429" t="str">
        <f>
IF('各会計、関係団体の財政状況及び健全化判断比率'!BR15="","",'各会計、関係団体の財政状況及び健全化判断比率'!BR15)</f>
        <v/>
      </c>
      <c r="DH42" s="429"/>
      <c r="DI42" s="218"/>
      <c r="DJ42" s="186"/>
      <c r="DK42" s="186"/>
      <c r="DL42" s="186"/>
      <c r="DM42" s="186"/>
      <c r="DN42" s="186"/>
      <c r="DO42" s="186"/>
    </row>
    <row r="43" spans="1:119" ht="32.25" customHeight="1" x14ac:dyDescent="0.2">
      <c r="A43" s="186"/>
      <c r="B43" s="213"/>
      <c r="C43" s="428" t="str">
        <f t="shared" si="5"/>
        <v/>
      </c>
      <c r="D43" s="428"/>
      <c r="E43" s="427" t="str">
        <f>
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4"/>
      <c r="U43" s="428" t="str">
        <f t="shared" si="4"/>
        <v/>
      </c>
      <c r="V43" s="428"/>
      <c r="W43" s="427"/>
      <c r="X43" s="427"/>
      <c r="Y43" s="427"/>
      <c r="Z43" s="427"/>
      <c r="AA43" s="427"/>
      <c r="AB43" s="427"/>
      <c r="AC43" s="427"/>
      <c r="AD43" s="427"/>
      <c r="AE43" s="427"/>
      <c r="AF43" s="427"/>
      <c r="AG43" s="427"/>
      <c r="AH43" s="427"/>
      <c r="AI43" s="427"/>
      <c r="AJ43" s="427"/>
      <c r="AK43" s="427"/>
      <c r="AL43" s="214"/>
      <c r="AM43" s="428" t="str">
        <f t="shared" si="0"/>
        <v/>
      </c>
      <c r="AN43" s="428"/>
      <c r="AO43" s="427"/>
      <c r="AP43" s="427"/>
      <c r="AQ43" s="427"/>
      <c r="AR43" s="427"/>
      <c r="AS43" s="427"/>
      <c r="AT43" s="427"/>
      <c r="AU43" s="427"/>
      <c r="AV43" s="427"/>
      <c r="AW43" s="427"/>
      <c r="AX43" s="427"/>
      <c r="AY43" s="427"/>
      <c r="AZ43" s="427"/>
      <c r="BA43" s="427"/>
      <c r="BB43" s="427"/>
      <c r="BC43" s="427"/>
      <c r="BD43" s="214"/>
      <c r="BE43" s="428" t="str">
        <f t="shared" si="1"/>
        <v/>
      </c>
      <c r="BF43" s="428"/>
      <c r="BG43" s="427"/>
      <c r="BH43" s="427"/>
      <c r="BI43" s="427"/>
      <c r="BJ43" s="427"/>
      <c r="BK43" s="427"/>
      <c r="BL43" s="427"/>
      <c r="BM43" s="427"/>
      <c r="BN43" s="427"/>
      <c r="BO43" s="427"/>
      <c r="BP43" s="427"/>
      <c r="BQ43" s="427"/>
      <c r="BR43" s="427"/>
      <c r="BS43" s="427"/>
      <c r="BT43" s="427"/>
      <c r="BU43" s="427"/>
      <c r="BV43" s="214"/>
      <c r="BW43" s="428" t="str">
        <f t="shared" si="2"/>
        <v/>
      </c>
      <c r="BX43" s="428"/>
      <c r="BY43" s="427" t="str">
        <f>
IF('各会計、関係団体の財政状況及び健全化判断比率'!B77="","",'各会計、関係団体の財政状況及び健全化判断比率'!B77)</f>
        <v/>
      </c>
      <c r="BZ43" s="427"/>
      <c r="CA43" s="427"/>
      <c r="CB43" s="427"/>
      <c r="CC43" s="427"/>
      <c r="CD43" s="427"/>
      <c r="CE43" s="427"/>
      <c r="CF43" s="427"/>
      <c r="CG43" s="427"/>
      <c r="CH43" s="427"/>
      <c r="CI43" s="427"/>
      <c r="CJ43" s="427"/>
      <c r="CK43" s="427"/>
      <c r="CL43" s="427"/>
      <c r="CM43" s="427"/>
      <c r="CN43" s="214"/>
      <c r="CO43" s="428" t="str">
        <f t="shared" si="3"/>
        <v/>
      </c>
      <c r="CP43" s="428"/>
      <c r="CQ43" s="427" t="str">
        <f>
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211"/>
      <c r="DG43" s="429" t="str">
        <f>
IF('各会計、関係団体の財政状況及び健全化判断比率'!BR16="","",'各会計、関係団体の財政状況及び健全化判断比率'!BR16)</f>
        <v/>
      </c>
      <c r="DH43" s="429"/>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206</v>
      </c>
      <c r="C46" s="186"/>
      <c r="D46" s="186"/>
      <c r="E46" s="186" t="s">
        <v>
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210</v>
      </c>
    </row>
    <row r="50" spans="5:5" x14ac:dyDescent="0.2">
      <c r="E50" s="188" t="s">
        <v>
211</v>
      </c>
    </row>
    <row r="51" spans="5:5" x14ac:dyDescent="0.2">
      <c r="E51" s="188" t="s">
        <v>
212</v>
      </c>
    </row>
    <row r="52" spans="5:5" x14ac:dyDescent="0.2">
      <c r="E52" s="188" t="s">
        <v>
213</v>
      </c>
    </row>
    <row r="53" spans="5:5" x14ac:dyDescent="0.2"/>
    <row r="54" spans="5:5" x14ac:dyDescent="0.2"/>
    <row r="55" spans="5:5" x14ac:dyDescent="0.2"/>
    <row r="56" spans="5:5" x14ac:dyDescent="0.2"/>
  </sheetData>
  <sheetProtection algorithmName="SHA-512" hashValue="SnW56gN/Pxlb1YncBTTCPJKHM5GLqsyBenmMm26xWVeuqfZOYe7jxEPPW2wEF8OiR70Bcsea5fEcdsJj67c9bQ==" saltValue="yLPVJoaaQ02pjPguAP+W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0" t="s">
        <v>
214</v>
      </c>
      <c r="DI1" s="801"/>
      <c r="DJ1" s="801"/>
      <c r="DK1" s="801"/>
      <c r="DL1" s="801"/>
      <c r="DM1" s="801"/>
      <c r="DN1" s="802"/>
      <c r="DO1" s="226"/>
      <c r="DP1" s="800" t="s">
        <v>
215</v>
      </c>
      <c r="DQ1" s="801"/>
      <c r="DR1" s="801"/>
      <c r="DS1" s="801"/>
      <c r="DT1" s="801"/>
      <c r="DU1" s="801"/>
      <c r="DV1" s="801"/>
      <c r="DW1" s="801"/>
      <c r="DX1" s="801"/>
      <c r="DY1" s="801"/>
      <c r="DZ1" s="801"/>
      <c r="EA1" s="801"/>
      <c r="EB1" s="801"/>
      <c r="EC1" s="802"/>
      <c r="ED1" s="224"/>
      <c r="EE1" s="224"/>
      <c r="EF1" s="224"/>
      <c r="EG1" s="224"/>
      <c r="EH1" s="224"/>
      <c r="EI1" s="224"/>
      <c r="EJ1" s="224"/>
      <c r="EK1" s="224"/>
      <c r="EL1" s="224"/>
      <c r="EM1" s="224"/>
    </row>
    <row r="2" spans="2:143" ht="22.5" customHeight="1" x14ac:dyDescent="0.2">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2" t="s">
        <v>
217</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
218</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
219</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x14ac:dyDescent="0.2">
      <c r="B4" s="742" t="s">
        <v>
1</v>
      </c>
      <c r="C4" s="743"/>
      <c r="D4" s="743"/>
      <c r="E4" s="743"/>
      <c r="F4" s="743"/>
      <c r="G4" s="743"/>
      <c r="H4" s="743"/>
      <c r="I4" s="743"/>
      <c r="J4" s="743"/>
      <c r="K4" s="743"/>
      <c r="L4" s="743"/>
      <c r="M4" s="743"/>
      <c r="N4" s="743"/>
      <c r="O4" s="743"/>
      <c r="P4" s="743"/>
      <c r="Q4" s="744"/>
      <c r="R4" s="742" t="s">
        <v>
220</v>
      </c>
      <c r="S4" s="743"/>
      <c r="T4" s="743"/>
      <c r="U4" s="743"/>
      <c r="V4" s="743"/>
      <c r="W4" s="743"/>
      <c r="X4" s="743"/>
      <c r="Y4" s="744"/>
      <c r="Z4" s="742" t="s">
        <v>
221</v>
      </c>
      <c r="AA4" s="743"/>
      <c r="AB4" s="743"/>
      <c r="AC4" s="744"/>
      <c r="AD4" s="742" t="s">
        <v>
222</v>
      </c>
      <c r="AE4" s="743"/>
      <c r="AF4" s="743"/>
      <c r="AG4" s="743"/>
      <c r="AH4" s="743"/>
      <c r="AI4" s="743"/>
      <c r="AJ4" s="743"/>
      <c r="AK4" s="744"/>
      <c r="AL4" s="742" t="s">
        <v>
221</v>
      </c>
      <c r="AM4" s="743"/>
      <c r="AN4" s="743"/>
      <c r="AO4" s="744"/>
      <c r="AP4" s="803" t="s">
        <v>
223</v>
      </c>
      <c r="AQ4" s="803"/>
      <c r="AR4" s="803"/>
      <c r="AS4" s="803"/>
      <c r="AT4" s="803"/>
      <c r="AU4" s="803"/>
      <c r="AV4" s="803"/>
      <c r="AW4" s="803"/>
      <c r="AX4" s="803"/>
      <c r="AY4" s="803"/>
      <c r="AZ4" s="803"/>
      <c r="BA4" s="803"/>
      <c r="BB4" s="803"/>
      <c r="BC4" s="803"/>
      <c r="BD4" s="803"/>
      <c r="BE4" s="803"/>
      <c r="BF4" s="803"/>
      <c r="BG4" s="803" t="s">
        <v>
224</v>
      </c>
      <c r="BH4" s="803"/>
      <c r="BI4" s="803"/>
      <c r="BJ4" s="803"/>
      <c r="BK4" s="803"/>
      <c r="BL4" s="803"/>
      <c r="BM4" s="803"/>
      <c r="BN4" s="803"/>
      <c r="BO4" s="803" t="s">
        <v>
221</v>
      </c>
      <c r="BP4" s="803"/>
      <c r="BQ4" s="803"/>
      <c r="BR4" s="803"/>
      <c r="BS4" s="803" t="s">
        <v>
225</v>
      </c>
      <c r="BT4" s="803"/>
      <c r="BU4" s="803"/>
      <c r="BV4" s="803"/>
      <c r="BW4" s="803"/>
      <c r="BX4" s="803"/>
      <c r="BY4" s="803"/>
      <c r="BZ4" s="803"/>
      <c r="CA4" s="803"/>
      <c r="CB4" s="803"/>
      <c r="CD4" s="785" t="s">
        <v>
226</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30" customFormat="1" ht="11.25" customHeight="1" x14ac:dyDescent="0.2">
      <c r="B5" s="747" t="s">
        <v>
227</v>
      </c>
      <c r="C5" s="748"/>
      <c r="D5" s="748"/>
      <c r="E5" s="748"/>
      <c r="F5" s="748"/>
      <c r="G5" s="748"/>
      <c r="H5" s="748"/>
      <c r="I5" s="748"/>
      <c r="J5" s="748"/>
      <c r="K5" s="748"/>
      <c r="L5" s="748"/>
      <c r="M5" s="748"/>
      <c r="N5" s="748"/>
      <c r="O5" s="748"/>
      <c r="P5" s="748"/>
      <c r="Q5" s="749"/>
      <c r="R5" s="736">
        <v>
47918750</v>
      </c>
      <c r="S5" s="737"/>
      <c r="T5" s="737"/>
      <c r="U5" s="737"/>
      <c r="V5" s="737"/>
      <c r="W5" s="737"/>
      <c r="X5" s="737"/>
      <c r="Y5" s="780"/>
      <c r="Z5" s="798">
        <v>
21.2</v>
      </c>
      <c r="AA5" s="798"/>
      <c r="AB5" s="798"/>
      <c r="AC5" s="798"/>
      <c r="AD5" s="799">
        <v>
47918750</v>
      </c>
      <c r="AE5" s="799"/>
      <c r="AF5" s="799"/>
      <c r="AG5" s="799"/>
      <c r="AH5" s="799"/>
      <c r="AI5" s="799"/>
      <c r="AJ5" s="799"/>
      <c r="AK5" s="799"/>
      <c r="AL5" s="781">
        <v>
34.799999999999997</v>
      </c>
      <c r="AM5" s="752"/>
      <c r="AN5" s="752"/>
      <c r="AO5" s="782"/>
      <c r="AP5" s="747" t="s">
        <v>
228</v>
      </c>
      <c r="AQ5" s="748"/>
      <c r="AR5" s="748"/>
      <c r="AS5" s="748"/>
      <c r="AT5" s="748"/>
      <c r="AU5" s="748"/>
      <c r="AV5" s="748"/>
      <c r="AW5" s="748"/>
      <c r="AX5" s="748"/>
      <c r="AY5" s="748"/>
      <c r="AZ5" s="748"/>
      <c r="BA5" s="748"/>
      <c r="BB5" s="748"/>
      <c r="BC5" s="748"/>
      <c r="BD5" s="748"/>
      <c r="BE5" s="748"/>
      <c r="BF5" s="749"/>
      <c r="BG5" s="681">
        <v>
47917866</v>
      </c>
      <c r="BH5" s="682"/>
      <c r="BI5" s="682"/>
      <c r="BJ5" s="682"/>
      <c r="BK5" s="682"/>
      <c r="BL5" s="682"/>
      <c r="BM5" s="682"/>
      <c r="BN5" s="683"/>
      <c r="BO5" s="718">
        <v>
100</v>
      </c>
      <c r="BP5" s="718"/>
      <c r="BQ5" s="718"/>
      <c r="BR5" s="718"/>
      <c r="BS5" s="719" t="s">
        <v>
128</v>
      </c>
      <c r="BT5" s="719"/>
      <c r="BU5" s="719"/>
      <c r="BV5" s="719"/>
      <c r="BW5" s="719"/>
      <c r="BX5" s="719"/>
      <c r="BY5" s="719"/>
      <c r="BZ5" s="719"/>
      <c r="CA5" s="719"/>
      <c r="CB5" s="778"/>
      <c r="CD5" s="785" t="s">
        <v>
223</v>
      </c>
      <c r="CE5" s="786"/>
      <c r="CF5" s="786"/>
      <c r="CG5" s="786"/>
      <c r="CH5" s="786"/>
      <c r="CI5" s="786"/>
      <c r="CJ5" s="786"/>
      <c r="CK5" s="786"/>
      <c r="CL5" s="786"/>
      <c r="CM5" s="786"/>
      <c r="CN5" s="786"/>
      <c r="CO5" s="786"/>
      <c r="CP5" s="786"/>
      <c r="CQ5" s="787"/>
      <c r="CR5" s="785" t="s">
        <v>
229</v>
      </c>
      <c r="CS5" s="786"/>
      <c r="CT5" s="786"/>
      <c r="CU5" s="786"/>
      <c r="CV5" s="786"/>
      <c r="CW5" s="786"/>
      <c r="CX5" s="786"/>
      <c r="CY5" s="787"/>
      <c r="CZ5" s="785" t="s">
        <v>
221</v>
      </c>
      <c r="DA5" s="786"/>
      <c r="DB5" s="786"/>
      <c r="DC5" s="787"/>
      <c r="DD5" s="785" t="s">
        <v>
230</v>
      </c>
      <c r="DE5" s="786"/>
      <c r="DF5" s="786"/>
      <c r="DG5" s="786"/>
      <c r="DH5" s="786"/>
      <c r="DI5" s="786"/>
      <c r="DJ5" s="786"/>
      <c r="DK5" s="786"/>
      <c r="DL5" s="786"/>
      <c r="DM5" s="786"/>
      <c r="DN5" s="786"/>
      <c r="DO5" s="786"/>
      <c r="DP5" s="787"/>
      <c r="DQ5" s="785" t="s">
        <v>
231</v>
      </c>
      <c r="DR5" s="786"/>
      <c r="DS5" s="786"/>
      <c r="DT5" s="786"/>
      <c r="DU5" s="786"/>
      <c r="DV5" s="786"/>
      <c r="DW5" s="786"/>
      <c r="DX5" s="786"/>
      <c r="DY5" s="786"/>
      <c r="DZ5" s="786"/>
      <c r="EA5" s="786"/>
      <c r="EB5" s="786"/>
      <c r="EC5" s="787"/>
    </row>
    <row r="6" spans="2:143" ht="11.25" customHeight="1" x14ac:dyDescent="0.2">
      <c r="B6" s="678" t="s">
        <v>
232</v>
      </c>
      <c r="C6" s="679"/>
      <c r="D6" s="679"/>
      <c r="E6" s="679"/>
      <c r="F6" s="679"/>
      <c r="G6" s="679"/>
      <c r="H6" s="679"/>
      <c r="I6" s="679"/>
      <c r="J6" s="679"/>
      <c r="K6" s="679"/>
      <c r="L6" s="679"/>
      <c r="M6" s="679"/>
      <c r="N6" s="679"/>
      <c r="O6" s="679"/>
      <c r="P6" s="679"/>
      <c r="Q6" s="680"/>
      <c r="R6" s="681">
        <v>
795983</v>
      </c>
      <c r="S6" s="682"/>
      <c r="T6" s="682"/>
      <c r="U6" s="682"/>
      <c r="V6" s="682"/>
      <c r="W6" s="682"/>
      <c r="X6" s="682"/>
      <c r="Y6" s="683"/>
      <c r="Z6" s="718">
        <v>
0.4</v>
      </c>
      <c r="AA6" s="718"/>
      <c r="AB6" s="718"/>
      <c r="AC6" s="718"/>
      <c r="AD6" s="719">
        <v>
795983</v>
      </c>
      <c r="AE6" s="719"/>
      <c r="AF6" s="719"/>
      <c r="AG6" s="719"/>
      <c r="AH6" s="719"/>
      <c r="AI6" s="719"/>
      <c r="AJ6" s="719"/>
      <c r="AK6" s="719"/>
      <c r="AL6" s="684">
        <v>
0.6</v>
      </c>
      <c r="AM6" s="685"/>
      <c r="AN6" s="685"/>
      <c r="AO6" s="720"/>
      <c r="AP6" s="678" t="s">
        <v>
233</v>
      </c>
      <c r="AQ6" s="679"/>
      <c r="AR6" s="679"/>
      <c r="AS6" s="679"/>
      <c r="AT6" s="679"/>
      <c r="AU6" s="679"/>
      <c r="AV6" s="679"/>
      <c r="AW6" s="679"/>
      <c r="AX6" s="679"/>
      <c r="AY6" s="679"/>
      <c r="AZ6" s="679"/>
      <c r="BA6" s="679"/>
      <c r="BB6" s="679"/>
      <c r="BC6" s="679"/>
      <c r="BD6" s="679"/>
      <c r="BE6" s="679"/>
      <c r="BF6" s="680"/>
      <c r="BG6" s="681">
        <v>
47917866</v>
      </c>
      <c r="BH6" s="682"/>
      <c r="BI6" s="682"/>
      <c r="BJ6" s="682"/>
      <c r="BK6" s="682"/>
      <c r="BL6" s="682"/>
      <c r="BM6" s="682"/>
      <c r="BN6" s="683"/>
      <c r="BO6" s="718">
        <v>
100</v>
      </c>
      <c r="BP6" s="718"/>
      <c r="BQ6" s="718"/>
      <c r="BR6" s="718"/>
      <c r="BS6" s="719" t="s">
        <v>
137</v>
      </c>
      <c r="BT6" s="719"/>
      <c r="BU6" s="719"/>
      <c r="BV6" s="719"/>
      <c r="BW6" s="719"/>
      <c r="BX6" s="719"/>
      <c r="BY6" s="719"/>
      <c r="BZ6" s="719"/>
      <c r="CA6" s="719"/>
      <c r="CB6" s="778"/>
      <c r="CD6" s="739" t="s">
        <v>
234</v>
      </c>
      <c r="CE6" s="740"/>
      <c r="CF6" s="740"/>
      <c r="CG6" s="740"/>
      <c r="CH6" s="740"/>
      <c r="CI6" s="740"/>
      <c r="CJ6" s="740"/>
      <c r="CK6" s="740"/>
      <c r="CL6" s="740"/>
      <c r="CM6" s="740"/>
      <c r="CN6" s="740"/>
      <c r="CO6" s="740"/>
      <c r="CP6" s="740"/>
      <c r="CQ6" s="741"/>
      <c r="CR6" s="681">
        <v>
884939</v>
      </c>
      <c r="CS6" s="682"/>
      <c r="CT6" s="682"/>
      <c r="CU6" s="682"/>
      <c r="CV6" s="682"/>
      <c r="CW6" s="682"/>
      <c r="CX6" s="682"/>
      <c r="CY6" s="683"/>
      <c r="CZ6" s="781">
        <v>
0.4</v>
      </c>
      <c r="DA6" s="752"/>
      <c r="DB6" s="752"/>
      <c r="DC6" s="784"/>
      <c r="DD6" s="687" t="s">
        <v>
235</v>
      </c>
      <c r="DE6" s="682"/>
      <c r="DF6" s="682"/>
      <c r="DG6" s="682"/>
      <c r="DH6" s="682"/>
      <c r="DI6" s="682"/>
      <c r="DJ6" s="682"/>
      <c r="DK6" s="682"/>
      <c r="DL6" s="682"/>
      <c r="DM6" s="682"/>
      <c r="DN6" s="682"/>
      <c r="DO6" s="682"/>
      <c r="DP6" s="683"/>
      <c r="DQ6" s="687">
        <v>
884756</v>
      </c>
      <c r="DR6" s="682"/>
      <c r="DS6" s="682"/>
      <c r="DT6" s="682"/>
      <c r="DU6" s="682"/>
      <c r="DV6" s="682"/>
      <c r="DW6" s="682"/>
      <c r="DX6" s="682"/>
      <c r="DY6" s="682"/>
      <c r="DZ6" s="682"/>
      <c r="EA6" s="682"/>
      <c r="EB6" s="682"/>
      <c r="EC6" s="725"/>
    </row>
    <row r="7" spans="2:143" ht="11.25" customHeight="1" x14ac:dyDescent="0.2">
      <c r="B7" s="678" t="s">
        <v>
236</v>
      </c>
      <c r="C7" s="679"/>
      <c r="D7" s="679"/>
      <c r="E7" s="679"/>
      <c r="F7" s="679"/>
      <c r="G7" s="679"/>
      <c r="H7" s="679"/>
      <c r="I7" s="679"/>
      <c r="J7" s="679"/>
      <c r="K7" s="679"/>
      <c r="L7" s="679"/>
      <c r="M7" s="679"/>
      <c r="N7" s="679"/>
      <c r="O7" s="679"/>
      <c r="P7" s="679"/>
      <c r="Q7" s="680"/>
      <c r="R7" s="681">
        <v>
139485</v>
      </c>
      <c r="S7" s="682"/>
      <c r="T7" s="682"/>
      <c r="U7" s="682"/>
      <c r="V7" s="682"/>
      <c r="W7" s="682"/>
      <c r="X7" s="682"/>
      <c r="Y7" s="683"/>
      <c r="Z7" s="718">
        <v>
0.1</v>
      </c>
      <c r="AA7" s="718"/>
      <c r="AB7" s="718"/>
      <c r="AC7" s="718"/>
      <c r="AD7" s="719">
        <v>
139485</v>
      </c>
      <c r="AE7" s="719"/>
      <c r="AF7" s="719"/>
      <c r="AG7" s="719"/>
      <c r="AH7" s="719"/>
      <c r="AI7" s="719"/>
      <c r="AJ7" s="719"/>
      <c r="AK7" s="719"/>
      <c r="AL7" s="684">
        <v>
0.1</v>
      </c>
      <c r="AM7" s="685"/>
      <c r="AN7" s="685"/>
      <c r="AO7" s="720"/>
      <c r="AP7" s="678" t="s">
        <v>
237</v>
      </c>
      <c r="AQ7" s="679"/>
      <c r="AR7" s="679"/>
      <c r="AS7" s="679"/>
      <c r="AT7" s="679"/>
      <c r="AU7" s="679"/>
      <c r="AV7" s="679"/>
      <c r="AW7" s="679"/>
      <c r="AX7" s="679"/>
      <c r="AY7" s="679"/>
      <c r="AZ7" s="679"/>
      <c r="BA7" s="679"/>
      <c r="BB7" s="679"/>
      <c r="BC7" s="679"/>
      <c r="BD7" s="679"/>
      <c r="BE7" s="679"/>
      <c r="BF7" s="680"/>
      <c r="BG7" s="681">
        <v>
44189949</v>
      </c>
      <c r="BH7" s="682"/>
      <c r="BI7" s="682"/>
      <c r="BJ7" s="682"/>
      <c r="BK7" s="682"/>
      <c r="BL7" s="682"/>
      <c r="BM7" s="682"/>
      <c r="BN7" s="683"/>
      <c r="BO7" s="718">
        <v>
92.2</v>
      </c>
      <c r="BP7" s="718"/>
      <c r="BQ7" s="718"/>
      <c r="BR7" s="718"/>
      <c r="BS7" s="719" t="s">
        <v>
128</v>
      </c>
      <c r="BT7" s="719"/>
      <c r="BU7" s="719"/>
      <c r="BV7" s="719"/>
      <c r="BW7" s="719"/>
      <c r="BX7" s="719"/>
      <c r="BY7" s="719"/>
      <c r="BZ7" s="719"/>
      <c r="CA7" s="719"/>
      <c r="CB7" s="778"/>
      <c r="CD7" s="714" t="s">
        <v>
238</v>
      </c>
      <c r="CE7" s="715"/>
      <c r="CF7" s="715"/>
      <c r="CG7" s="715"/>
      <c r="CH7" s="715"/>
      <c r="CI7" s="715"/>
      <c r="CJ7" s="715"/>
      <c r="CK7" s="715"/>
      <c r="CL7" s="715"/>
      <c r="CM7" s="715"/>
      <c r="CN7" s="715"/>
      <c r="CO7" s="715"/>
      <c r="CP7" s="715"/>
      <c r="CQ7" s="716"/>
      <c r="CR7" s="681">
        <v>
20260594</v>
      </c>
      <c r="CS7" s="682"/>
      <c r="CT7" s="682"/>
      <c r="CU7" s="682"/>
      <c r="CV7" s="682"/>
      <c r="CW7" s="682"/>
      <c r="CX7" s="682"/>
      <c r="CY7" s="683"/>
      <c r="CZ7" s="718">
        <v>
9.1999999999999993</v>
      </c>
      <c r="DA7" s="718"/>
      <c r="DB7" s="718"/>
      <c r="DC7" s="718"/>
      <c r="DD7" s="687">
        <v>
682336</v>
      </c>
      <c r="DE7" s="682"/>
      <c r="DF7" s="682"/>
      <c r="DG7" s="682"/>
      <c r="DH7" s="682"/>
      <c r="DI7" s="682"/>
      <c r="DJ7" s="682"/>
      <c r="DK7" s="682"/>
      <c r="DL7" s="682"/>
      <c r="DM7" s="682"/>
      <c r="DN7" s="682"/>
      <c r="DO7" s="682"/>
      <c r="DP7" s="683"/>
      <c r="DQ7" s="687">
        <v>
18279670</v>
      </c>
      <c r="DR7" s="682"/>
      <c r="DS7" s="682"/>
      <c r="DT7" s="682"/>
      <c r="DU7" s="682"/>
      <c r="DV7" s="682"/>
      <c r="DW7" s="682"/>
      <c r="DX7" s="682"/>
      <c r="DY7" s="682"/>
      <c r="DZ7" s="682"/>
      <c r="EA7" s="682"/>
      <c r="EB7" s="682"/>
      <c r="EC7" s="725"/>
    </row>
    <row r="8" spans="2:143" ht="11.25" customHeight="1" x14ac:dyDescent="0.2">
      <c r="B8" s="678" t="s">
        <v>
239</v>
      </c>
      <c r="C8" s="679"/>
      <c r="D8" s="679"/>
      <c r="E8" s="679"/>
      <c r="F8" s="679"/>
      <c r="G8" s="679"/>
      <c r="H8" s="679"/>
      <c r="I8" s="679"/>
      <c r="J8" s="679"/>
      <c r="K8" s="679"/>
      <c r="L8" s="679"/>
      <c r="M8" s="679"/>
      <c r="N8" s="679"/>
      <c r="O8" s="679"/>
      <c r="P8" s="679"/>
      <c r="Q8" s="680"/>
      <c r="R8" s="681">
        <v>
694257</v>
      </c>
      <c r="S8" s="682"/>
      <c r="T8" s="682"/>
      <c r="U8" s="682"/>
      <c r="V8" s="682"/>
      <c r="W8" s="682"/>
      <c r="X8" s="682"/>
      <c r="Y8" s="683"/>
      <c r="Z8" s="718">
        <v>
0.3</v>
      </c>
      <c r="AA8" s="718"/>
      <c r="AB8" s="718"/>
      <c r="AC8" s="718"/>
      <c r="AD8" s="719">
        <v>
694257</v>
      </c>
      <c r="AE8" s="719"/>
      <c r="AF8" s="719"/>
      <c r="AG8" s="719"/>
      <c r="AH8" s="719"/>
      <c r="AI8" s="719"/>
      <c r="AJ8" s="719"/>
      <c r="AK8" s="719"/>
      <c r="AL8" s="684">
        <v>
0.5</v>
      </c>
      <c r="AM8" s="685"/>
      <c r="AN8" s="685"/>
      <c r="AO8" s="720"/>
      <c r="AP8" s="678" t="s">
        <v>
240</v>
      </c>
      <c r="AQ8" s="679"/>
      <c r="AR8" s="679"/>
      <c r="AS8" s="679"/>
      <c r="AT8" s="679"/>
      <c r="AU8" s="679"/>
      <c r="AV8" s="679"/>
      <c r="AW8" s="679"/>
      <c r="AX8" s="679"/>
      <c r="AY8" s="679"/>
      <c r="AZ8" s="679"/>
      <c r="BA8" s="679"/>
      <c r="BB8" s="679"/>
      <c r="BC8" s="679"/>
      <c r="BD8" s="679"/>
      <c r="BE8" s="679"/>
      <c r="BF8" s="680"/>
      <c r="BG8" s="681">
        <v>
1088288</v>
      </c>
      <c r="BH8" s="682"/>
      <c r="BI8" s="682"/>
      <c r="BJ8" s="682"/>
      <c r="BK8" s="682"/>
      <c r="BL8" s="682"/>
      <c r="BM8" s="682"/>
      <c r="BN8" s="683"/>
      <c r="BO8" s="718">
        <v>
2.2999999999999998</v>
      </c>
      <c r="BP8" s="718"/>
      <c r="BQ8" s="718"/>
      <c r="BR8" s="718"/>
      <c r="BS8" s="687" t="s">
        <v>
128</v>
      </c>
      <c r="BT8" s="682"/>
      <c r="BU8" s="682"/>
      <c r="BV8" s="682"/>
      <c r="BW8" s="682"/>
      <c r="BX8" s="682"/>
      <c r="BY8" s="682"/>
      <c r="BZ8" s="682"/>
      <c r="CA8" s="682"/>
      <c r="CB8" s="725"/>
      <c r="CD8" s="714" t="s">
        <v>
241</v>
      </c>
      <c r="CE8" s="715"/>
      <c r="CF8" s="715"/>
      <c r="CG8" s="715"/>
      <c r="CH8" s="715"/>
      <c r="CI8" s="715"/>
      <c r="CJ8" s="715"/>
      <c r="CK8" s="715"/>
      <c r="CL8" s="715"/>
      <c r="CM8" s="715"/>
      <c r="CN8" s="715"/>
      <c r="CO8" s="715"/>
      <c r="CP8" s="715"/>
      <c r="CQ8" s="716"/>
      <c r="CR8" s="681">
        <v>
125285645</v>
      </c>
      <c r="CS8" s="682"/>
      <c r="CT8" s="682"/>
      <c r="CU8" s="682"/>
      <c r="CV8" s="682"/>
      <c r="CW8" s="682"/>
      <c r="CX8" s="682"/>
      <c r="CY8" s="683"/>
      <c r="CZ8" s="718">
        <v>
57</v>
      </c>
      <c r="DA8" s="718"/>
      <c r="DB8" s="718"/>
      <c r="DC8" s="718"/>
      <c r="DD8" s="687">
        <v>
2666421</v>
      </c>
      <c r="DE8" s="682"/>
      <c r="DF8" s="682"/>
      <c r="DG8" s="682"/>
      <c r="DH8" s="682"/>
      <c r="DI8" s="682"/>
      <c r="DJ8" s="682"/>
      <c r="DK8" s="682"/>
      <c r="DL8" s="682"/>
      <c r="DM8" s="682"/>
      <c r="DN8" s="682"/>
      <c r="DO8" s="682"/>
      <c r="DP8" s="683"/>
      <c r="DQ8" s="687">
        <v>
63908291</v>
      </c>
      <c r="DR8" s="682"/>
      <c r="DS8" s="682"/>
      <c r="DT8" s="682"/>
      <c r="DU8" s="682"/>
      <c r="DV8" s="682"/>
      <c r="DW8" s="682"/>
      <c r="DX8" s="682"/>
      <c r="DY8" s="682"/>
      <c r="DZ8" s="682"/>
      <c r="EA8" s="682"/>
      <c r="EB8" s="682"/>
      <c r="EC8" s="725"/>
    </row>
    <row r="9" spans="2:143" ht="11.25" customHeight="1" x14ac:dyDescent="0.2">
      <c r="B9" s="678" t="s">
        <v>
242</v>
      </c>
      <c r="C9" s="679"/>
      <c r="D9" s="679"/>
      <c r="E9" s="679"/>
      <c r="F9" s="679"/>
      <c r="G9" s="679"/>
      <c r="H9" s="679"/>
      <c r="I9" s="679"/>
      <c r="J9" s="679"/>
      <c r="K9" s="679"/>
      <c r="L9" s="679"/>
      <c r="M9" s="679"/>
      <c r="N9" s="679"/>
      <c r="O9" s="679"/>
      <c r="P9" s="679"/>
      <c r="Q9" s="680"/>
      <c r="R9" s="681">
        <v>
429049</v>
      </c>
      <c r="S9" s="682"/>
      <c r="T9" s="682"/>
      <c r="U9" s="682"/>
      <c r="V9" s="682"/>
      <c r="W9" s="682"/>
      <c r="X9" s="682"/>
      <c r="Y9" s="683"/>
      <c r="Z9" s="718">
        <v>
0.2</v>
      </c>
      <c r="AA9" s="718"/>
      <c r="AB9" s="718"/>
      <c r="AC9" s="718"/>
      <c r="AD9" s="719">
        <v>
429049</v>
      </c>
      <c r="AE9" s="719"/>
      <c r="AF9" s="719"/>
      <c r="AG9" s="719"/>
      <c r="AH9" s="719"/>
      <c r="AI9" s="719"/>
      <c r="AJ9" s="719"/>
      <c r="AK9" s="719"/>
      <c r="AL9" s="684">
        <v>
0.3</v>
      </c>
      <c r="AM9" s="685"/>
      <c r="AN9" s="685"/>
      <c r="AO9" s="720"/>
      <c r="AP9" s="678" t="s">
        <v>
243</v>
      </c>
      <c r="AQ9" s="679"/>
      <c r="AR9" s="679"/>
      <c r="AS9" s="679"/>
      <c r="AT9" s="679"/>
      <c r="AU9" s="679"/>
      <c r="AV9" s="679"/>
      <c r="AW9" s="679"/>
      <c r="AX9" s="679"/>
      <c r="AY9" s="679"/>
      <c r="AZ9" s="679"/>
      <c r="BA9" s="679"/>
      <c r="BB9" s="679"/>
      <c r="BC9" s="679"/>
      <c r="BD9" s="679"/>
      <c r="BE9" s="679"/>
      <c r="BF9" s="680"/>
      <c r="BG9" s="681">
        <v>
43101661</v>
      </c>
      <c r="BH9" s="682"/>
      <c r="BI9" s="682"/>
      <c r="BJ9" s="682"/>
      <c r="BK9" s="682"/>
      <c r="BL9" s="682"/>
      <c r="BM9" s="682"/>
      <c r="BN9" s="683"/>
      <c r="BO9" s="718">
        <v>
89.9</v>
      </c>
      <c r="BP9" s="718"/>
      <c r="BQ9" s="718"/>
      <c r="BR9" s="718"/>
      <c r="BS9" s="687" t="s">
        <v>
128</v>
      </c>
      <c r="BT9" s="682"/>
      <c r="BU9" s="682"/>
      <c r="BV9" s="682"/>
      <c r="BW9" s="682"/>
      <c r="BX9" s="682"/>
      <c r="BY9" s="682"/>
      <c r="BZ9" s="682"/>
      <c r="CA9" s="682"/>
      <c r="CB9" s="725"/>
      <c r="CD9" s="714" t="s">
        <v>
244</v>
      </c>
      <c r="CE9" s="715"/>
      <c r="CF9" s="715"/>
      <c r="CG9" s="715"/>
      <c r="CH9" s="715"/>
      <c r="CI9" s="715"/>
      <c r="CJ9" s="715"/>
      <c r="CK9" s="715"/>
      <c r="CL9" s="715"/>
      <c r="CM9" s="715"/>
      <c r="CN9" s="715"/>
      <c r="CO9" s="715"/>
      <c r="CP9" s="715"/>
      <c r="CQ9" s="716"/>
      <c r="CR9" s="681">
        <v>
15577754</v>
      </c>
      <c r="CS9" s="682"/>
      <c r="CT9" s="682"/>
      <c r="CU9" s="682"/>
      <c r="CV9" s="682"/>
      <c r="CW9" s="682"/>
      <c r="CX9" s="682"/>
      <c r="CY9" s="683"/>
      <c r="CZ9" s="718">
        <v>
7.1</v>
      </c>
      <c r="DA9" s="718"/>
      <c r="DB9" s="718"/>
      <c r="DC9" s="718"/>
      <c r="DD9" s="687">
        <v>
141638</v>
      </c>
      <c r="DE9" s="682"/>
      <c r="DF9" s="682"/>
      <c r="DG9" s="682"/>
      <c r="DH9" s="682"/>
      <c r="DI9" s="682"/>
      <c r="DJ9" s="682"/>
      <c r="DK9" s="682"/>
      <c r="DL9" s="682"/>
      <c r="DM9" s="682"/>
      <c r="DN9" s="682"/>
      <c r="DO9" s="682"/>
      <c r="DP9" s="683"/>
      <c r="DQ9" s="687">
        <v>
12890251</v>
      </c>
      <c r="DR9" s="682"/>
      <c r="DS9" s="682"/>
      <c r="DT9" s="682"/>
      <c r="DU9" s="682"/>
      <c r="DV9" s="682"/>
      <c r="DW9" s="682"/>
      <c r="DX9" s="682"/>
      <c r="DY9" s="682"/>
      <c r="DZ9" s="682"/>
      <c r="EA9" s="682"/>
      <c r="EB9" s="682"/>
      <c r="EC9" s="725"/>
    </row>
    <row r="10" spans="2:143" ht="11.25" customHeight="1" x14ac:dyDescent="0.2">
      <c r="B10" s="678" t="s">
        <v>
245</v>
      </c>
      <c r="C10" s="679"/>
      <c r="D10" s="679"/>
      <c r="E10" s="679"/>
      <c r="F10" s="679"/>
      <c r="G10" s="679"/>
      <c r="H10" s="679"/>
      <c r="I10" s="679"/>
      <c r="J10" s="679"/>
      <c r="K10" s="679"/>
      <c r="L10" s="679"/>
      <c r="M10" s="679"/>
      <c r="N10" s="679"/>
      <c r="O10" s="679"/>
      <c r="P10" s="679"/>
      <c r="Q10" s="680"/>
      <c r="R10" s="681" t="s">
        <v>
128</v>
      </c>
      <c r="S10" s="682"/>
      <c r="T10" s="682"/>
      <c r="U10" s="682"/>
      <c r="V10" s="682"/>
      <c r="W10" s="682"/>
      <c r="X10" s="682"/>
      <c r="Y10" s="683"/>
      <c r="Z10" s="718" t="s">
        <v>
235</v>
      </c>
      <c r="AA10" s="718"/>
      <c r="AB10" s="718"/>
      <c r="AC10" s="718"/>
      <c r="AD10" s="719" t="s">
        <v>
128</v>
      </c>
      <c r="AE10" s="719"/>
      <c r="AF10" s="719"/>
      <c r="AG10" s="719"/>
      <c r="AH10" s="719"/>
      <c r="AI10" s="719"/>
      <c r="AJ10" s="719"/>
      <c r="AK10" s="719"/>
      <c r="AL10" s="684" t="s">
        <v>
235</v>
      </c>
      <c r="AM10" s="685"/>
      <c r="AN10" s="685"/>
      <c r="AO10" s="720"/>
      <c r="AP10" s="678" t="s">
        <v>
246</v>
      </c>
      <c r="AQ10" s="679"/>
      <c r="AR10" s="679"/>
      <c r="AS10" s="679"/>
      <c r="AT10" s="679"/>
      <c r="AU10" s="679"/>
      <c r="AV10" s="679"/>
      <c r="AW10" s="679"/>
      <c r="AX10" s="679"/>
      <c r="AY10" s="679"/>
      <c r="AZ10" s="679"/>
      <c r="BA10" s="679"/>
      <c r="BB10" s="679"/>
      <c r="BC10" s="679"/>
      <c r="BD10" s="679"/>
      <c r="BE10" s="679"/>
      <c r="BF10" s="680"/>
      <c r="BG10" s="681" t="s">
        <v>
128</v>
      </c>
      <c r="BH10" s="682"/>
      <c r="BI10" s="682"/>
      <c r="BJ10" s="682"/>
      <c r="BK10" s="682"/>
      <c r="BL10" s="682"/>
      <c r="BM10" s="682"/>
      <c r="BN10" s="683"/>
      <c r="BO10" s="718" t="s">
        <v>
128</v>
      </c>
      <c r="BP10" s="718"/>
      <c r="BQ10" s="718"/>
      <c r="BR10" s="718"/>
      <c r="BS10" s="687" t="s">
        <v>
235</v>
      </c>
      <c r="BT10" s="682"/>
      <c r="BU10" s="682"/>
      <c r="BV10" s="682"/>
      <c r="BW10" s="682"/>
      <c r="BX10" s="682"/>
      <c r="BY10" s="682"/>
      <c r="BZ10" s="682"/>
      <c r="CA10" s="682"/>
      <c r="CB10" s="725"/>
      <c r="CD10" s="714" t="s">
        <v>
247</v>
      </c>
      <c r="CE10" s="715"/>
      <c r="CF10" s="715"/>
      <c r="CG10" s="715"/>
      <c r="CH10" s="715"/>
      <c r="CI10" s="715"/>
      <c r="CJ10" s="715"/>
      <c r="CK10" s="715"/>
      <c r="CL10" s="715"/>
      <c r="CM10" s="715"/>
      <c r="CN10" s="715"/>
      <c r="CO10" s="715"/>
      <c r="CP10" s="715"/>
      <c r="CQ10" s="716"/>
      <c r="CR10" s="681">
        <v>
155121</v>
      </c>
      <c r="CS10" s="682"/>
      <c r="CT10" s="682"/>
      <c r="CU10" s="682"/>
      <c r="CV10" s="682"/>
      <c r="CW10" s="682"/>
      <c r="CX10" s="682"/>
      <c r="CY10" s="683"/>
      <c r="CZ10" s="718">
        <v>
0.1</v>
      </c>
      <c r="DA10" s="718"/>
      <c r="DB10" s="718"/>
      <c r="DC10" s="718"/>
      <c r="DD10" s="687" t="s">
        <v>
128</v>
      </c>
      <c r="DE10" s="682"/>
      <c r="DF10" s="682"/>
      <c r="DG10" s="682"/>
      <c r="DH10" s="682"/>
      <c r="DI10" s="682"/>
      <c r="DJ10" s="682"/>
      <c r="DK10" s="682"/>
      <c r="DL10" s="682"/>
      <c r="DM10" s="682"/>
      <c r="DN10" s="682"/>
      <c r="DO10" s="682"/>
      <c r="DP10" s="683"/>
      <c r="DQ10" s="687">
        <v>
128411</v>
      </c>
      <c r="DR10" s="682"/>
      <c r="DS10" s="682"/>
      <c r="DT10" s="682"/>
      <c r="DU10" s="682"/>
      <c r="DV10" s="682"/>
      <c r="DW10" s="682"/>
      <c r="DX10" s="682"/>
      <c r="DY10" s="682"/>
      <c r="DZ10" s="682"/>
      <c r="EA10" s="682"/>
      <c r="EB10" s="682"/>
      <c r="EC10" s="725"/>
    </row>
    <row r="11" spans="2:143" ht="11.25" customHeight="1" x14ac:dyDescent="0.2">
      <c r="B11" s="678" t="s">
        <v>
248</v>
      </c>
      <c r="C11" s="679"/>
      <c r="D11" s="679"/>
      <c r="E11" s="679"/>
      <c r="F11" s="679"/>
      <c r="G11" s="679"/>
      <c r="H11" s="679"/>
      <c r="I11" s="679"/>
      <c r="J11" s="679"/>
      <c r="K11" s="679"/>
      <c r="L11" s="679"/>
      <c r="M11" s="679"/>
      <c r="N11" s="679"/>
      <c r="O11" s="679"/>
      <c r="P11" s="679"/>
      <c r="Q11" s="680"/>
      <c r="R11" s="681">
        <v>
9477736</v>
      </c>
      <c r="S11" s="682"/>
      <c r="T11" s="682"/>
      <c r="U11" s="682"/>
      <c r="V11" s="682"/>
      <c r="W11" s="682"/>
      <c r="X11" s="682"/>
      <c r="Y11" s="683"/>
      <c r="Z11" s="684">
        <v>
4.2</v>
      </c>
      <c r="AA11" s="685"/>
      <c r="AB11" s="685"/>
      <c r="AC11" s="686"/>
      <c r="AD11" s="687">
        <v>
9477736</v>
      </c>
      <c r="AE11" s="682"/>
      <c r="AF11" s="682"/>
      <c r="AG11" s="682"/>
      <c r="AH11" s="682"/>
      <c r="AI11" s="682"/>
      <c r="AJ11" s="682"/>
      <c r="AK11" s="683"/>
      <c r="AL11" s="684">
        <v>
6.9</v>
      </c>
      <c r="AM11" s="685"/>
      <c r="AN11" s="685"/>
      <c r="AO11" s="720"/>
      <c r="AP11" s="678" t="s">
        <v>
249</v>
      </c>
      <c r="AQ11" s="679"/>
      <c r="AR11" s="679"/>
      <c r="AS11" s="679"/>
      <c r="AT11" s="679"/>
      <c r="AU11" s="679"/>
      <c r="AV11" s="679"/>
      <c r="AW11" s="679"/>
      <c r="AX11" s="679"/>
      <c r="AY11" s="679"/>
      <c r="AZ11" s="679"/>
      <c r="BA11" s="679"/>
      <c r="BB11" s="679"/>
      <c r="BC11" s="679"/>
      <c r="BD11" s="679"/>
      <c r="BE11" s="679"/>
      <c r="BF11" s="680"/>
      <c r="BG11" s="681" t="s">
        <v>
235</v>
      </c>
      <c r="BH11" s="682"/>
      <c r="BI11" s="682"/>
      <c r="BJ11" s="682"/>
      <c r="BK11" s="682"/>
      <c r="BL11" s="682"/>
      <c r="BM11" s="682"/>
      <c r="BN11" s="683"/>
      <c r="BO11" s="718" t="s">
        <v>
128</v>
      </c>
      <c r="BP11" s="718"/>
      <c r="BQ11" s="718"/>
      <c r="BR11" s="718"/>
      <c r="BS11" s="687" t="s">
        <v>
128</v>
      </c>
      <c r="BT11" s="682"/>
      <c r="BU11" s="682"/>
      <c r="BV11" s="682"/>
      <c r="BW11" s="682"/>
      <c r="BX11" s="682"/>
      <c r="BY11" s="682"/>
      <c r="BZ11" s="682"/>
      <c r="CA11" s="682"/>
      <c r="CB11" s="725"/>
      <c r="CD11" s="714" t="s">
        <v>
250</v>
      </c>
      <c r="CE11" s="715"/>
      <c r="CF11" s="715"/>
      <c r="CG11" s="715"/>
      <c r="CH11" s="715"/>
      <c r="CI11" s="715"/>
      <c r="CJ11" s="715"/>
      <c r="CK11" s="715"/>
      <c r="CL11" s="715"/>
      <c r="CM11" s="715"/>
      <c r="CN11" s="715"/>
      <c r="CO11" s="715"/>
      <c r="CP11" s="715"/>
      <c r="CQ11" s="716"/>
      <c r="CR11" s="681">
        <v>
124908</v>
      </c>
      <c r="CS11" s="682"/>
      <c r="CT11" s="682"/>
      <c r="CU11" s="682"/>
      <c r="CV11" s="682"/>
      <c r="CW11" s="682"/>
      <c r="CX11" s="682"/>
      <c r="CY11" s="683"/>
      <c r="CZ11" s="718">
        <v>
0.1</v>
      </c>
      <c r="DA11" s="718"/>
      <c r="DB11" s="718"/>
      <c r="DC11" s="718"/>
      <c r="DD11" s="687" t="s">
        <v>
235</v>
      </c>
      <c r="DE11" s="682"/>
      <c r="DF11" s="682"/>
      <c r="DG11" s="682"/>
      <c r="DH11" s="682"/>
      <c r="DI11" s="682"/>
      <c r="DJ11" s="682"/>
      <c r="DK11" s="682"/>
      <c r="DL11" s="682"/>
      <c r="DM11" s="682"/>
      <c r="DN11" s="682"/>
      <c r="DO11" s="682"/>
      <c r="DP11" s="683"/>
      <c r="DQ11" s="687">
        <v>
110784</v>
      </c>
      <c r="DR11" s="682"/>
      <c r="DS11" s="682"/>
      <c r="DT11" s="682"/>
      <c r="DU11" s="682"/>
      <c r="DV11" s="682"/>
      <c r="DW11" s="682"/>
      <c r="DX11" s="682"/>
      <c r="DY11" s="682"/>
      <c r="DZ11" s="682"/>
      <c r="EA11" s="682"/>
      <c r="EB11" s="682"/>
      <c r="EC11" s="725"/>
    </row>
    <row r="12" spans="2:143" ht="11.25" customHeight="1" x14ac:dyDescent="0.2">
      <c r="B12" s="678" t="s">
        <v>
251</v>
      </c>
      <c r="C12" s="679"/>
      <c r="D12" s="679"/>
      <c r="E12" s="679"/>
      <c r="F12" s="679"/>
      <c r="G12" s="679"/>
      <c r="H12" s="679"/>
      <c r="I12" s="679"/>
      <c r="J12" s="679"/>
      <c r="K12" s="679"/>
      <c r="L12" s="679"/>
      <c r="M12" s="679"/>
      <c r="N12" s="679"/>
      <c r="O12" s="679"/>
      <c r="P12" s="679"/>
      <c r="Q12" s="680"/>
      <c r="R12" s="681">
        <v>
3410</v>
      </c>
      <c r="S12" s="682"/>
      <c r="T12" s="682"/>
      <c r="U12" s="682"/>
      <c r="V12" s="682"/>
      <c r="W12" s="682"/>
      <c r="X12" s="682"/>
      <c r="Y12" s="683"/>
      <c r="Z12" s="718">
        <v>
0</v>
      </c>
      <c r="AA12" s="718"/>
      <c r="AB12" s="718"/>
      <c r="AC12" s="718"/>
      <c r="AD12" s="719">
        <v>
3410</v>
      </c>
      <c r="AE12" s="719"/>
      <c r="AF12" s="719"/>
      <c r="AG12" s="719"/>
      <c r="AH12" s="719"/>
      <c r="AI12" s="719"/>
      <c r="AJ12" s="719"/>
      <c r="AK12" s="719"/>
      <c r="AL12" s="684">
        <v>
0</v>
      </c>
      <c r="AM12" s="685"/>
      <c r="AN12" s="685"/>
      <c r="AO12" s="720"/>
      <c r="AP12" s="678" t="s">
        <v>
252</v>
      </c>
      <c r="AQ12" s="679"/>
      <c r="AR12" s="679"/>
      <c r="AS12" s="679"/>
      <c r="AT12" s="679"/>
      <c r="AU12" s="679"/>
      <c r="AV12" s="679"/>
      <c r="AW12" s="679"/>
      <c r="AX12" s="679"/>
      <c r="AY12" s="679"/>
      <c r="AZ12" s="679"/>
      <c r="BA12" s="679"/>
      <c r="BB12" s="679"/>
      <c r="BC12" s="679"/>
      <c r="BD12" s="679"/>
      <c r="BE12" s="679"/>
      <c r="BF12" s="680"/>
      <c r="BG12" s="681" t="s">
        <v>
235</v>
      </c>
      <c r="BH12" s="682"/>
      <c r="BI12" s="682"/>
      <c r="BJ12" s="682"/>
      <c r="BK12" s="682"/>
      <c r="BL12" s="682"/>
      <c r="BM12" s="682"/>
      <c r="BN12" s="683"/>
      <c r="BO12" s="718" t="s">
        <v>
128</v>
      </c>
      <c r="BP12" s="718"/>
      <c r="BQ12" s="718"/>
      <c r="BR12" s="718"/>
      <c r="BS12" s="687" t="s">
        <v>
128</v>
      </c>
      <c r="BT12" s="682"/>
      <c r="BU12" s="682"/>
      <c r="BV12" s="682"/>
      <c r="BW12" s="682"/>
      <c r="BX12" s="682"/>
      <c r="BY12" s="682"/>
      <c r="BZ12" s="682"/>
      <c r="CA12" s="682"/>
      <c r="CB12" s="725"/>
      <c r="CD12" s="714" t="s">
        <v>
253</v>
      </c>
      <c r="CE12" s="715"/>
      <c r="CF12" s="715"/>
      <c r="CG12" s="715"/>
      <c r="CH12" s="715"/>
      <c r="CI12" s="715"/>
      <c r="CJ12" s="715"/>
      <c r="CK12" s="715"/>
      <c r="CL12" s="715"/>
      <c r="CM12" s="715"/>
      <c r="CN12" s="715"/>
      <c r="CO12" s="715"/>
      <c r="CP12" s="715"/>
      <c r="CQ12" s="716"/>
      <c r="CR12" s="681">
        <v>
1899928</v>
      </c>
      <c r="CS12" s="682"/>
      <c r="CT12" s="682"/>
      <c r="CU12" s="682"/>
      <c r="CV12" s="682"/>
      <c r="CW12" s="682"/>
      <c r="CX12" s="682"/>
      <c r="CY12" s="683"/>
      <c r="CZ12" s="718">
        <v>
0.9</v>
      </c>
      <c r="DA12" s="718"/>
      <c r="DB12" s="718"/>
      <c r="DC12" s="718"/>
      <c r="DD12" s="687">
        <v>
179497</v>
      </c>
      <c r="DE12" s="682"/>
      <c r="DF12" s="682"/>
      <c r="DG12" s="682"/>
      <c r="DH12" s="682"/>
      <c r="DI12" s="682"/>
      <c r="DJ12" s="682"/>
      <c r="DK12" s="682"/>
      <c r="DL12" s="682"/>
      <c r="DM12" s="682"/>
      <c r="DN12" s="682"/>
      <c r="DO12" s="682"/>
      <c r="DP12" s="683"/>
      <c r="DQ12" s="687">
        <v>
1198197</v>
      </c>
      <c r="DR12" s="682"/>
      <c r="DS12" s="682"/>
      <c r="DT12" s="682"/>
      <c r="DU12" s="682"/>
      <c r="DV12" s="682"/>
      <c r="DW12" s="682"/>
      <c r="DX12" s="682"/>
      <c r="DY12" s="682"/>
      <c r="DZ12" s="682"/>
      <c r="EA12" s="682"/>
      <c r="EB12" s="682"/>
      <c r="EC12" s="725"/>
    </row>
    <row r="13" spans="2:143" ht="11.25" customHeight="1" x14ac:dyDescent="0.2">
      <c r="B13" s="678" t="s">
        <v>
254</v>
      </c>
      <c r="C13" s="679"/>
      <c r="D13" s="679"/>
      <c r="E13" s="679"/>
      <c r="F13" s="679"/>
      <c r="G13" s="679"/>
      <c r="H13" s="679"/>
      <c r="I13" s="679"/>
      <c r="J13" s="679"/>
      <c r="K13" s="679"/>
      <c r="L13" s="679"/>
      <c r="M13" s="679"/>
      <c r="N13" s="679"/>
      <c r="O13" s="679"/>
      <c r="P13" s="679"/>
      <c r="Q13" s="680"/>
      <c r="R13" s="681" t="s">
        <v>
137</v>
      </c>
      <c r="S13" s="682"/>
      <c r="T13" s="682"/>
      <c r="U13" s="682"/>
      <c r="V13" s="682"/>
      <c r="W13" s="682"/>
      <c r="X13" s="682"/>
      <c r="Y13" s="683"/>
      <c r="Z13" s="718" t="s">
        <v>
235</v>
      </c>
      <c r="AA13" s="718"/>
      <c r="AB13" s="718"/>
      <c r="AC13" s="718"/>
      <c r="AD13" s="719" t="s">
        <v>
128</v>
      </c>
      <c r="AE13" s="719"/>
      <c r="AF13" s="719"/>
      <c r="AG13" s="719"/>
      <c r="AH13" s="719"/>
      <c r="AI13" s="719"/>
      <c r="AJ13" s="719"/>
      <c r="AK13" s="719"/>
      <c r="AL13" s="684" t="s">
        <v>
137</v>
      </c>
      <c r="AM13" s="685"/>
      <c r="AN13" s="685"/>
      <c r="AO13" s="720"/>
      <c r="AP13" s="678" t="s">
        <v>
255</v>
      </c>
      <c r="AQ13" s="679"/>
      <c r="AR13" s="679"/>
      <c r="AS13" s="679"/>
      <c r="AT13" s="679"/>
      <c r="AU13" s="679"/>
      <c r="AV13" s="679"/>
      <c r="AW13" s="679"/>
      <c r="AX13" s="679"/>
      <c r="AY13" s="679"/>
      <c r="AZ13" s="679"/>
      <c r="BA13" s="679"/>
      <c r="BB13" s="679"/>
      <c r="BC13" s="679"/>
      <c r="BD13" s="679"/>
      <c r="BE13" s="679"/>
      <c r="BF13" s="680"/>
      <c r="BG13" s="681" t="s">
        <v>
128</v>
      </c>
      <c r="BH13" s="682"/>
      <c r="BI13" s="682"/>
      <c r="BJ13" s="682"/>
      <c r="BK13" s="682"/>
      <c r="BL13" s="682"/>
      <c r="BM13" s="682"/>
      <c r="BN13" s="683"/>
      <c r="BO13" s="718" t="s">
        <v>
128</v>
      </c>
      <c r="BP13" s="718"/>
      <c r="BQ13" s="718"/>
      <c r="BR13" s="718"/>
      <c r="BS13" s="687" t="s">
        <v>
128</v>
      </c>
      <c r="BT13" s="682"/>
      <c r="BU13" s="682"/>
      <c r="BV13" s="682"/>
      <c r="BW13" s="682"/>
      <c r="BX13" s="682"/>
      <c r="BY13" s="682"/>
      <c r="BZ13" s="682"/>
      <c r="CA13" s="682"/>
      <c r="CB13" s="725"/>
      <c r="CD13" s="714" t="s">
        <v>
256</v>
      </c>
      <c r="CE13" s="715"/>
      <c r="CF13" s="715"/>
      <c r="CG13" s="715"/>
      <c r="CH13" s="715"/>
      <c r="CI13" s="715"/>
      <c r="CJ13" s="715"/>
      <c r="CK13" s="715"/>
      <c r="CL13" s="715"/>
      <c r="CM13" s="715"/>
      <c r="CN13" s="715"/>
      <c r="CO13" s="715"/>
      <c r="CP13" s="715"/>
      <c r="CQ13" s="716"/>
      <c r="CR13" s="681">
        <v>
21112653</v>
      </c>
      <c r="CS13" s="682"/>
      <c r="CT13" s="682"/>
      <c r="CU13" s="682"/>
      <c r="CV13" s="682"/>
      <c r="CW13" s="682"/>
      <c r="CX13" s="682"/>
      <c r="CY13" s="683"/>
      <c r="CZ13" s="718">
        <v>
9.6</v>
      </c>
      <c r="DA13" s="718"/>
      <c r="DB13" s="718"/>
      <c r="DC13" s="718"/>
      <c r="DD13" s="687">
        <v>
5353683</v>
      </c>
      <c r="DE13" s="682"/>
      <c r="DF13" s="682"/>
      <c r="DG13" s="682"/>
      <c r="DH13" s="682"/>
      <c r="DI13" s="682"/>
      <c r="DJ13" s="682"/>
      <c r="DK13" s="682"/>
      <c r="DL13" s="682"/>
      <c r="DM13" s="682"/>
      <c r="DN13" s="682"/>
      <c r="DO13" s="682"/>
      <c r="DP13" s="683"/>
      <c r="DQ13" s="687">
        <v>
17292456</v>
      </c>
      <c r="DR13" s="682"/>
      <c r="DS13" s="682"/>
      <c r="DT13" s="682"/>
      <c r="DU13" s="682"/>
      <c r="DV13" s="682"/>
      <c r="DW13" s="682"/>
      <c r="DX13" s="682"/>
      <c r="DY13" s="682"/>
      <c r="DZ13" s="682"/>
      <c r="EA13" s="682"/>
      <c r="EB13" s="682"/>
      <c r="EC13" s="725"/>
    </row>
    <row r="14" spans="2:143" ht="11.25" customHeight="1" x14ac:dyDescent="0.2">
      <c r="B14" s="678" t="s">
        <v>
257</v>
      </c>
      <c r="C14" s="679"/>
      <c r="D14" s="679"/>
      <c r="E14" s="679"/>
      <c r="F14" s="679"/>
      <c r="G14" s="679"/>
      <c r="H14" s="679"/>
      <c r="I14" s="679"/>
      <c r="J14" s="679"/>
      <c r="K14" s="679"/>
      <c r="L14" s="679"/>
      <c r="M14" s="679"/>
      <c r="N14" s="679"/>
      <c r="O14" s="679"/>
      <c r="P14" s="679"/>
      <c r="Q14" s="680"/>
      <c r="R14" s="681">
        <v>
233758</v>
      </c>
      <c r="S14" s="682"/>
      <c r="T14" s="682"/>
      <c r="U14" s="682"/>
      <c r="V14" s="682"/>
      <c r="W14" s="682"/>
      <c r="X14" s="682"/>
      <c r="Y14" s="683"/>
      <c r="Z14" s="718">
        <v>
0.1</v>
      </c>
      <c r="AA14" s="718"/>
      <c r="AB14" s="718"/>
      <c r="AC14" s="718"/>
      <c r="AD14" s="719">
        <v>
233758</v>
      </c>
      <c r="AE14" s="719"/>
      <c r="AF14" s="719"/>
      <c r="AG14" s="719"/>
      <c r="AH14" s="719"/>
      <c r="AI14" s="719"/>
      <c r="AJ14" s="719"/>
      <c r="AK14" s="719"/>
      <c r="AL14" s="684">
        <v>
0.2</v>
      </c>
      <c r="AM14" s="685"/>
      <c r="AN14" s="685"/>
      <c r="AO14" s="720"/>
      <c r="AP14" s="678" t="s">
        <v>
258</v>
      </c>
      <c r="AQ14" s="679"/>
      <c r="AR14" s="679"/>
      <c r="AS14" s="679"/>
      <c r="AT14" s="679"/>
      <c r="AU14" s="679"/>
      <c r="AV14" s="679"/>
      <c r="AW14" s="679"/>
      <c r="AX14" s="679"/>
      <c r="AY14" s="679"/>
      <c r="AZ14" s="679"/>
      <c r="BA14" s="679"/>
      <c r="BB14" s="679"/>
      <c r="BC14" s="679"/>
      <c r="BD14" s="679"/>
      <c r="BE14" s="679"/>
      <c r="BF14" s="680"/>
      <c r="BG14" s="681">
        <v>
268025</v>
      </c>
      <c r="BH14" s="682"/>
      <c r="BI14" s="682"/>
      <c r="BJ14" s="682"/>
      <c r="BK14" s="682"/>
      <c r="BL14" s="682"/>
      <c r="BM14" s="682"/>
      <c r="BN14" s="683"/>
      <c r="BO14" s="718">
        <v>
0.6</v>
      </c>
      <c r="BP14" s="718"/>
      <c r="BQ14" s="718"/>
      <c r="BR14" s="718"/>
      <c r="BS14" s="687" t="s">
        <v>
128</v>
      </c>
      <c r="BT14" s="682"/>
      <c r="BU14" s="682"/>
      <c r="BV14" s="682"/>
      <c r="BW14" s="682"/>
      <c r="BX14" s="682"/>
      <c r="BY14" s="682"/>
      <c r="BZ14" s="682"/>
      <c r="CA14" s="682"/>
      <c r="CB14" s="725"/>
      <c r="CD14" s="714" t="s">
        <v>
259</v>
      </c>
      <c r="CE14" s="715"/>
      <c r="CF14" s="715"/>
      <c r="CG14" s="715"/>
      <c r="CH14" s="715"/>
      <c r="CI14" s="715"/>
      <c r="CJ14" s="715"/>
      <c r="CK14" s="715"/>
      <c r="CL14" s="715"/>
      <c r="CM14" s="715"/>
      <c r="CN14" s="715"/>
      <c r="CO14" s="715"/>
      <c r="CP14" s="715"/>
      <c r="CQ14" s="716"/>
      <c r="CR14" s="681">
        <v>
458688</v>
      </c>
      <c r="CS14" s="682"/>
      <c r="CT14" s="682"/>
      <c r="CU14" s="682"/>
      <c r="CV14" s="682"/>
      <c r="CW14" s="682"/>
      <c r="CX14" s="682"/>
      <c r="CY14" s="683"/>
      <c r="CZ14" s="718">
        <v>
0.2</v>
      </c>
      <c r="DA14" s="718"/>
      <c r="DB14" s="718"/>
      <c r="DC14" s="718"/>
      <c r="DD14" s="687" t="s">
        <v>
128</v>
      </c>
      <c r="DE14" s="682"/>
      <c r="DF14" s="682"/>
      <c r="DG14" s="682"/>
      <c r="DH14" s="682"/>
      <c r="DI14" s="682"/>
      <c r="DJ14" s="682"/>
      <c r="DK14" s="682"/>
      <c r="DL14" s="682"/>
      <c r="DM14" s="682"/>
      <c r="DN14" s="682"/>
      <c r="DO14" s="682"/>
      <c r="DP14" s="683"/>
      <c r="DQ14" s="687">
        <v>
456499</v>
      </c>
      <c r="DR14" s="682"/>
      <c r="DS14" s="682"/>
      <c r="DT14" s="682"/>
      <c r="DU14" s="682"/>
      <c r="DV14" s="682"/>
      <c r="DW14" s="682"/>
      <c r="DX14" s="682"/>
      <c r="DY14" s="682"/>
      <c r="DZ14" s="682"/>
      <c r="EA14" s="682"/>
      <c r="EB14" s="682"/>
      <c r="EC14" s="725"/>
    </row>
    <row r="15" spans="2:143" ht="11.25" customHeight="1" x14ac:dyDescent="0.2">
      <c r="B15" s="678" t="s">
        <v>
260</v>
      </c>
      <c r="C15" s="679"/>
      <c r="D15" s="679"/>
      <c r="E15" s="679"/>
      <c r="F15" s="679"/>
      <c r="G15" s="679"/>
      <c r="H15" s="679"/>
      <c r="I15" s="679"/>
      <c r="J15" s="679"/>
      <c r="K15" s="679"/>
      <c r="L15" s="679"/>
      <c r="M15" s="679"/>
      <c r="N15" s="679"/>
      <c r="O15" s="679"/>
      <c r="P15" s="679"/>
      <c r="Q15" s="680"/>
      <c r="R15" s="681" t="s">
        <v>
235</v>
      </c>
      <c r="S15" s="682"/>
      <c r="T15" s="682"/>
      <c r="U15" s="682"/>
      <c r="V15" s="682"/>
      <c r="W15" s="682"/>
      <c r="X15" s="682"/>
      <c r="Y15" s="683"/>
      <c r="Z15" s="718" t="s">
        <v>
235</v>
      </c>
      <c r="AA15" s="718"/>
      <c r="AB15" s="718"/>
      <c r="AC15" s="718"/>
      <c r="AD15" s="719" t="s">
        <v>
235</v>
      </c>
      <c r="AE15" s="719"/>
      <c r="AF15" s="719"/>
      <c r="AG15" s="719"/>
      <c r="AH15" s="719"/>
      <c r="AI15" s="719"/>
      <c r="AJ15" s="719"/>
      <c r="AK15" s="719"/>
      <c r="AL15" s="684" t="s">
        <v>
235</v>
      </c>
      <c r="AM15" s="685"/>
      <c r="AN15" s="685"/>
      <c r="AO15" s="720"/>
      <c r="AP15" s="678" t="s">
        <v>
261</v>
      </c>
      <c r="AQ15" s="679"/>
      <c r="AR15" s="679"/>
      <c r="AS15" s="679"/>
      <c r="AT15" s="679"/>
      <c r="AU15" s="679"/>
      <c r="AV15" s="679"/>
      <c r="AW15" s="679"/>
      <c r="AX15" s="679"/>
      <c r="AY15" s="679"/>
      <c r="AZ15" s="679"/>
      <c r="BA15" s="679"/>
      <c r="BB15" s="679"/>
      <c r="BC15" s="679"/>
      <c r="BD15" s="679"/>
      <c r="BE15" s="679"/>
      <c r="BF15" s="680"/>
      <c r="BG15" s="681">
        <v>
3459892</v>
      </c>
      <c r="BH15" s="682"/>
      <c r="BI15" s="682"/>
      <c r="BJ15" s="682"/>
      <c r="BK15" s="682"/>
      <c r="BL15" s="682"/>
      <c r="BM15" s="682"/>
      <c r="BN15" s="683"/>
      <c r="BO15" s="718">
        <v>
7.2</v>
      </c>
      <c r="BP15" s="718"/>
      <c r="BQ15" s="718"/>
      <c r="BR15" s="718"/>
      <c r="BS15" s="687" t="s">
        <v>
128</v>
      </c>
      <c r="BT15" s="682"/>
      <c r="BU15" s="682"/>
      <c r="BV15" s="682"/>
      <c r="BW15" s="682"/>
      <c r="BX15" s="682"/>
      <c r="BY15" s="682"/>
      <c r="BZ15" s="682"/>
      <c r="CA15" s="682"/>
      <c r="CB15" s="725"/>
      <c r="CD15" s="714" t="s">
        <v>
262</v>
      </c>
      <c r="CE15" s="715"/>
      <c r="CF15" s="715"/>
      <c r="CG15" s="715"/>
      <c r="CH15" s="715"/>
      <c r="CI15" s="715"/>
      <c r="CJ15" s="715"/>
      <c r="CK15" s="715"/>
      <c r="CL15" s="715"/>
      <c r="CM15" s="715"/>
      <c r="CN15" s="715"/>
      <c r="CO15" s="715"/>
      <c r="CP15" s="715"/>
      <c r="CQ15" s="716"/>
      <c r="CR15" s="681">
        <v>
30147328</v>
      </c>
      <c r="CS15" s="682"/>
      <c r="CT15" s="682"/>
      <c r="CU15" s="682"/>
      <c r="CV15" s="682"/>
      <c r="CW15" s="682"/>
      <c r="CX15" s="682"/>
      <c r="CY15" s="683"/>
      <c r="CZ15" s="718">
        <v>
13.7</v>
      </c>
      <c r="DA15" s="718"/>
      <c r="DB15" s="718"/>
      <c r="DC15" s="718"/>
      <c r="DD15" s="687">
        <v>
6190220</v>
      </c>
      <c r="DE15" s="682"/>
      <c r="DF15" s="682"/>
      <c r="DG15" s="682"/>
      <c r="DH15" s="682"/>
      <c r="DI15" s="682"/>
      <c r="DJ15" s="682"/>
      <c r="DK15" s="682"/>
      <c r="DL15" s="682"/>
      <c r="DM15" s="682"/>
      <c r="DN15" s="682"/>
      <c r="DO15" s="682"/>
      <c r="DP15" s="683"/>
      <c r="DQ15" s="687">
        <v>
25787920</v>
      </c>
      <c r="DR15" s="682"/>
      <c r="DS15" s="682"/>
      <c r="DT15" s="682"/>
      <c r="DU15" s="682"/>
      <c r="DV15" s="682"/>
      <c r="DW15" s="682"/>
      <c r="DX15" s="682"/>
      <c r="DY15" s="682"/>
      <c r="DZ15" s="682"/>
      <c r="EA15" s="682"/>
      <c r="EB15" s="682"/>
      <c r="EC15" s="725"/>
    </row>
    <row r="16" spans="2:143" ht="11.25" customHeight="1" x14ac:dyDescent="0.2">
      <c r="B16" s="678" t="s">
        <v>
263</v>
      </c>
      <c r="C16" s="679"/>
      <c r="D16" s="679"/>
      <c r="E16" s="679"/>
      <c r="F16" s="679"/>
      <c r="G16" s="679"/>
      <c r="H16" s="679"/>
      <c r="I16" s="679"/>
      <c r="J16" s="679"/>
      <c r="K16" s="679"/>
      <c r="L16" s="679"/>
      <c r="M16" s="679"/>
      <c r="N16" s="679"/>
      <c r="O16" s="679"/>
      <c r="P16" s="679"/>
      <c r="Q16" s="680"/>
      <c r="R16" s="681">
        <v>
82601</v>
      </c>
      <c r="S16" s="682"/>
      <c r="T16" s="682"/>
      <c r="U16" s="682"/>
      <c r="V16" s="682"/>
      <c r="W16" s="682"/>
      <c r="X16" s="682"/>
      <c r="Y16" s="683"/>
      <c r="Z16" s="718">
        <v>
0</v>
      </c>
      <c r="AA16" s="718"/>
      <c r="AB16" s="718"/>
      <c r="AC16" s="718"/>
      <c r="AD16" s="719">
        <v>
82601</v>
      </c>
      <c r="AE16" s="719"/>
      <c r="AF16" s="719"/>
      <c r="AG16" s="719"/>
      <c r="AH16" s="719"/>
      <c r="AI16" s="719"/>
      <c r="AJ16" s="719"/>
      <c r="AK16" s="719"/>
      <c r="AL16" s="684">
        <v>
0.1</v>
      </c>
      <c r="AM16" s="685"/>
      <c r="AN16" s="685"/>
      <c r="AO16" s="720"/>
      <c r="AP16" s="678" t="s">
        <v>
264</v>
      </c>
      <c r="AQ16" s="679"/>
      <c r="AR16" s="679"/>
      <c r="AS16" s="679"/>
      <c r="AT16" s="679"/>
      <c r="AU16" s="679"/>
      <c r="AV16" s="679"/>
      <c r="AW16" s="679"/>
      <c r="AX16" s="679"/>
      <c r="AY16" s="679"/>
      <c r="AZ16" s="679"/>
      <c r="BA16" s="679"/>
      <c r="BB16" s="679"/>
      <c r="BC16" s="679"/>
      <c r="BD16" s="679"/>
      <c r="BE16" s="679"/>
      <c r="BF16" s="680"/>
      <c r="BG16" s="681" t="s">
        <v>
128</v>
      </c>
      <c r="BH16" s="682"/>
      <c r="BI16" s="682"/>
      <c r="BJ16" s="682"/>
      <c r="BK16" s="682"/>
      <c r="BL16" s="682"/>
      <c r="BM16" s="682"/>
      <c r="BN16" s="683"/>
      <c r="BO16" s="718" t="s">
        <v>
235</v>
      </c>
      <c r="BP16" s="718"/>
      <c r="BQ16" s="718"/>
      <c r="BR16" s="718"/>
      <c r="BS16" s="687" t="s">
        <v>
128</v>
      </c>
      <c r="BT16" s="682"/>
      <c r="BU16" s="682"/>
      <c r="BV16" s="682"/>
      <c r="BW16" s="682"/>
      <c r="BX16" s="682"/>
      <c r="BY16" s="682"/>
      <c r="BZ16" s="682"/>
      <c r="CA16" s="682"/>
      <c r="CB16" s="725"/>
      <c r="CD16" s="714" t="s">
        <v>
265</v>
      </c>
      <c r="CE16" s="715"/>
      <c r="CF16" s="715"/>
      <c r="CG16" s="715"/>
      <c r="CH16" s="715"/>
      <c r="CI16" s="715"/>
      <c r="CJ16" s="715"/>
      <c r="CK16" s="715"/>
      <c r="CL16" s="715"/>
      <c r="CM16" s="715"/>
      <c r="CN16" s="715"/>
      <c r="CO16" s="715"/>
      <c r="CP16" s="715"/>
      <c r="CQ16" s="716"/>
      <c r="CR16" s="681" t="s">
        <v>
128</v>
      </c>
      <c r="CS16" s="682"/>
      <c r="CT16" s="682"/>
      <c r="CU16" s="682"/>
      <c r="CV16" s="682"/>
      <c r="CW16" s="682"/>
      <c r="CX16" s="682"/>
      <c r="CY16" s="683"/>
      <c r="CZ16" s="718" t="s">
        <v>
137</v>
      </c>
      <c r="DA16" s="718"/>
      <c r="DB16" s="718"/>
      <c r="DC16" s="718"/>
      <c r="DD16" s="687" t="s">
        <v>
235</v>
      </c>
      <c r="DE16" s="682"/>
      <c r="DF16" s="682"/>
      <c r="DG16" s="682"/>
      <c r="DH16" s="682"/>
      <c r="DI16" s="682"/>
      <c r="DJ16" s="682"/>
      <c r="DK16" s="682"/>
      <c r="DL16" s="682"/>
      <c r="DM16" s="682"/>
      <c r="DN16" s="682"/>
      <c r="DO16" s="682"/>
      <c r="DP16" s="683"/>
      <c r="DQ16" s="687" t="s">
        <v>
235</v>
      </c>
      <c r="DR16" s="682"/>
      <c r="DS16" s="682"/>
      <c r="DT16" s="682"/>
      <c r="DU16" s="682"/>
      <c r="DV16" s="682"/>
      <c r="DW16" s="682"/>
      <c r="DX16" s="682"/>
      <c r="DY16" s="682"/>
      <c r="DZ16" s="682"/>
      <c r="EA16" s="682"/>
      <c r="EB16" s="682"/>
      <c r="EC16" s="725"/>
    </row>
    <row r="17" spans="2:133" ht="11.25" customHeight="1" x14ac:dyDescent="0.2">
      <c r="B17" s="678" t="s">
        <v>
266</v>
      </c>
      <c r="C17" s="679"/>
      <c r="D17" s="679"/>
      <c r="E17" s="679"/>
      <c r="F17" s="679"/>
      <c r="G17" s="679"/>
      <c r="H17" s="679"/>
      <c r="I17" s="679"/>
      <c r="J17" s="679"/>
      <c r="K17" s="679"/>
      <c r="L17" s="679"/>
      <c r="M17" s="679"/>
      <c r="N17" s="679"/>
      <c r="O17" s="679"/>
      <c r="P17" s="679"/>
      <c r="Q17" s="680"/>
      <c r="R17" s="681">
        <v>
1351666</v>
      </c>
      <c r="S17" s="682"/>
      <c r="T17" s="682"/>
      <c r="U17" s="682"/>
      <c r="V17" s="682"/>
      <c r="W17" s="682"/>
      <c r="X17" s="682"/>
      <c r="Y17" s="683"/>
      <c r="Z17" s="718">
        <v>
0.6</v>
      </c>
      <c r="AA17" s="718"/>
      <c r="AB17" s="718"/>
      <c r="AC17" s="718"/>
      <c r="AD17" s="719">
        <v>
1351666</v>
      </c>
      <c r="AE17" s="719"/>
      <c r="AF17" s="719"/>
      <c r="AG17" s="719"/>
      <c r="AH17" s="719"/>
      <c r="AI17" s="719"/>
      <c r="AJ17" s="719"/>
      <c r="AK17" s="719"/>
      <c r="AL17" s="684">
        <v>
1</v>
      </c>
      <c r="AM17" s="685"/>
      <c r="AN17" s="685"/>
      <c r="AO17" s="720"/>
      <c r="AP17" s="678" t="s">
        <v>
267</v>
      </c>
      <c r="AQ17" s="679"/>
      <c r="AR17" s="679"/>
      <c r="AS17" s="679"/>
      <c r="AT17" s="679"/>
      <c r="AU17" s="679"/>
      <c r="AV17" s="679"/>
      <c r="AW17" s="679"/>
      <c r="AX17" s="679"/>
      <c r="AY17" s="679"/>
      <c r="AZ17" s="679"/>
      <c r="BA17" s="679"/>
      <c r="BB17" s="679"/>
      <c r="BC17" s="679"/>
      <c r="BD17" s="679"/>
      <c r="BE17" s="679"/>
      <c r="BF17" s="680"/>
      <c r="BG17" s="681" t="s">
        <v>
235</v>
      </c>
      <c r="BH17" s="682"/>
      <c r="BI17" s="682"/>
      <c r="BJ17" s="682"/>
      <c r="BK17" s="682"/>
      <c r="BL17" s="682"/>
      <c r="BM17" s="682"/>
      <c r="BN17" s="683"/>
      <c r="BO17" s="718" t="s">
        <v>
128</v>
      </c>
      <c r="BP17" s="718"/>
      <c r="BQ17" s="718"/>
      <c r="BR17" s="718"/>
      <c r="BS17" s="687" t="s">
        <v>
137</v>
      </c>
      <c r="BT17" s="682"/>
      <c r="BU17" s="682"/>
      <c r="BV17" s="682"/>
      <c r="BW17" s="682"/>
      <c r="BX17" s="682"/>
      <c r="BY17" s="682"/>
      <c r="BZ17" s="682"/>
      <c r="CA17" s="682"/>
      <c r="CB17" s="725"/>
      <c r="CD17" s="714" t="s">
        <v>
268</v>
      </c>
      <c r="CE17" s="715"/>
      <c r="CF17" s="715"/>
      <c r="CG17" s="715"/>
      <c r="CH17" s="715"/>
      <c r="CI17" s="715"/>
      <c r="CJ17" s="715"/>
      <c r="CK17" s="715"/>
      <c r="CL17" s="715"/>
      <c r="CM17" s="715"/>
      <c r="CN17" s="715"/>
      <c r="CO17" s="715"/>
      <c r="CP17" s="715"/>
      <c r="CQ17" s="716"/>
      <c r="CR17" s="681">
        <v>
4040925</v>
      </c>
      <c r="CS17" s="682"/>
      <c r="CT17" s="682"/>
      <c r="CU17" s="682"/>
      <c r="CV17" s="682"/>
      <c r="CW17" s="682"/>
      <c r="CX17" s="682"/>
      <c r="CY17" s="683"/>
      <c r="CZ17" s="718">
        <v>
1.8</v>
      </c>
      <c r="DA17" s="718"/>
      <c r="DB17" s="718"/>
      <c r="DC17" s="718"/>
      <c r="DD17" s="687" t="s">
        <v>
235</v>
      </c>
      <c r="DE17" s="682"/>
      <c r="DF17" s="682"/>
      <c r="DG17" s="682"/>
      <c r="DH17" s="682"/>
      <c r="DI17" s="682"/>
      <c r="DJ17" s="682"/>
      <c r="DK17" s="682"/>
      <c r="DL17" s="682"/>
      <c r="DM17" s="682"/>
      <c r="DN17" s="682"/>
      <c r="DO17" s="682"/>
      <c r="DP17" s="683"/>
      <c r="DQ17" s="687">
        <v>
4040925</v>
      </c>
      <c r="DR17" s="682"/>
      <c r="DS17" s="682"/>
      <c r="DT17" s="682"/>
      <c r="DU17" s="682"/>
      <c r="DV17" s="682"/>
      <c r="DW17" s="682"/>
      <c r="DX17" s="682"/>
      <c r="DY17" s="682"/>
      <c r="DZ17" s="682"/>
      <c r="EA17" s="682"/>
      <c r="EB17" s="682"/>
      <c r="EC17" s="725"/>
    </row>
    <row r="18" spans="2:133" ht="11.25" customHeight="1" x14ac:dyDescent="0.2">
      <c r="B18" s="678" t="s">
        <v>
269</v>
      </c>
      <c r="C18" s="679"/>
      <c r="D18" s="679"/>
      <c r="E18" s="679"/>
      <c r="F18" s="679"/>
      <c r="G18" s="679"/>
      <c r="H18" s="679"/>
      <c r="I18" s="679"/>
      <c r="J18" s="679"/>
      <c r="K18" s="679"/>
      <c r="L18" s="679"/>
      <c r="M18" s="679"/>
      <c r="N18" s="679"/>
      <c r="O18" s="679"/>
      <c r="P18" s="679"/>
      <c r="Q18" s="680"/>
      <c r="R18" s="681">
        <v>
416581</v>
      </c>
      <c r="S18" s="682"/>
      <c r="T18" s="682"/>
      <c r="U18" s="682"/>
      <c r="V18" s="682"/>
      <c r="W18" s="682"/>
      <c r="X18" s="682"/>
      <c r="Y18" s="683"/>
      <c r="Z18" s="718">
        <v>
0.2</v>
      </c>
      <c r="AA18" s="718"/>
      <c r="AB18" s="718"/>
      <c r="AC18" s="718"/>
      <c r="AD18" s="719">
        <v>
416581</v>
      </c>
      <c r="AE18" s="719"/>
      <c r="AF18" s="719"/>
      <c r="AG18" s="719"/>
      <c r="AH18" s="719"/>
      <c r="AI18" s="719"/>
      <c r="AJ18" s="719"/>
      <c r="AK18" s="719"/>
      <c r="AL18" s="684">
        <v>
0.3</v>
      </c>
      <c r="AM18" s="685"/>
      <c r="AN18" s="685"/>
      <c r="AO18" s="720"/>
      <c r="AP18" s="678" t="s">
        <v>
270</v>
      </c>
      <c r="AQ18" s="679"/>
      <c r="AR18" s="679"/>
      <c r="AS18" s="679"/>
      <c r="AT18" s="679"/>
      <c r="AU18" s="679"/>
      <c r="AV18" s="679"/>
      <c r="AW18" s="679"/>
      <c r="AX18" s="679"/>
      <c r="AY18" s="679"/>
      <c r="AZ18" s="679"/>
      <c r="BA18" s="679"/>
      <c r="BB18" s="679"/>
      <c r="BC18" s="679"/>
      <c r="BD18" s="679"/>
      <c r="BE18" s="679"/>
      <c r="BF18" s="680"/>
      <c r="BG18" s="681" t="s">
        <v>
128</v>
      </c>
      <c r="BH18" s="682"/>
      <c r="BI18" s="682"/>
      <c r="BJ18" s="682"/>
      <c r="BK18" s="682"/>
      <c r="BL18" s="682"/>
      <c r="BM18" s="682"/>
      <c r="BN18" s="683"/>
      <c r="BO18" s="718" t="s">
        <v>
235</v>
      </c>
      <c r="BP18" s="718"/>
      <c r="BQ18" s="718"/>
      <c r="BR18" s="718"/>
      <c r="BS18" s="687" t="s">
        <v>
128</v>
      </c>
      <c r="BT18" s="682"/>
      <c r="BU18" s="682"/>
      <c r="BV18" s="682"/>
      <c r="BW18" s="682"/>
      <c r="BX18" s="682"/>
      <c r="BY18" s="682"/>
      <c r="BZ18" s="682"/>
      <c r="CA18" s="682"/>
      <c r="CB18" s="725"/>
      <c r="CD18" s="714" t="s">
        <v>
271</v>
      </c>
      <c r="CE18" s="715"/>
      <c r="CF18" s="715"/>
      <c r="CG18" s="715"/>
      <c r="CH18" s="715"/>
      <c r="CI18" s="715"/>
      <c r="CJ18" s="715"/>
      <c r="CK18" s="715"/>
      <c r="CL18" s="715"/>
      <c r="CM18" s="715"/>
      <c r="CN18" s="715"/>
      <c r="CO18" s="715"/>
      <c r="CP18" s="715"/>
      <c r="CQ18" s="716"/>
      <c r="CR18" s="681" t="s">
        <v>
128</v>
      </c>
      <c r="CS18" s="682"/>
      <c r="CT18" s="682"/>
      <c r="CU18" s="682"/>
      <c r="CV18" s="682"/>
      <c r="CW18" s="682"/>
      <c r="CX18" s="682"/>
      <c r="CY18" s="683"/>
      <c r="CZ18" s="718" t="s">
        <v>
235</v>
      </c>
      <c r="DA18" s="718"/>
      <c r="DB18" s="718"/>
      <c r="DC18" s="718"/>
      <c r="DD18" s="687" t="s">
        <v>
137</v>
      </c>
      <c r="DE18" s="682"/>
      <c r="DF18" s="682"/>
      <c r="DG18" s="682"/>
      <c r="DH18" s="682"/>
      <c r="DI18" s="682"/>
      <c r="DJ18" s="682"/>
      <c r="DK18" s="682"/>
      <c r="DL18" s="682"/>
      <c r="DM18" s="682"/>
      <c r="DN18" s="682"/>
      <c r="DO18" s="682"/>
      <c r="DP18" s="683"/>
      <c r="DQ18" s="687" t="s">
        <v>
128</v>
      </c>
      <c r="DR18" s="682"/>
      <c r="DS18" s="682"/>
      <c r="DT18" s="682"/>
      <c r="DU18" s="682"/>
      <c r="DV18" s="682"/>
      <c r="DW18" s="682"/>
      <c r="DX18" s="682"/>
      <c r="DY18" s="682"/>
      <c r="DZ18" s="682"/>
      <c r="EA18" s="682"/>
      <c r="EB18" s="682"/>
      <c r="EC18" s="725"/>
    </row>
    <row r="19" spans="2:133" ht="11.25" customHeight="1" x14ac:dyDescent="0.2">
      <c r="B19" s="678" t="s">
        <v>
272</v>
      </c>
      <c r="C19" s="679"/>
      <c r="D19" s="679"/>
      <c r="E19" s="679"/>
      <c r="F19" s="679"/>
      <c r="G19" s="679"/>
      <c r="H19" s="679"/>
      <c r="I19" s="679"/>
      <c r="J19" s="679"/>
      <c r="K19" s="679"/>
      <c r="L19" s="679"/>
      <c r="M19" s="679"/>
      <c r="N19" s="679"/>
      <c r="O19" s="679"/>
      <c r="P19" s="679"/>
      <c r="Q19" s="680"/>
      <c r="R19" s="681">
        <v>
39727</v>
      </c>
      <c r="S19" s="682"/>
      <c r="T19" s="682"/>
      <c r="U19" s="682"/>
      <c r="V19" s="682"/>
      <c r="W19" s="682"/>
      <c r="X19" s="682"/>
      <c r="Y19" s="683"/>
      <c r="Z19" s="718">
        <v>
0</v>
      </c>
      <c r="AA19" s="718"/>
      <c r="AB19" s="718"/>
      <c r="AC19" s="718"/>
      <c r="AD19" s="719">
        <v>
39727</v>
      </c>
      <c r="AE19" s="719"/>
      <c r="AF19" s="719"/>
      <c r="AG19" s="719"/>
      <c r="AH19" s="719"/>
      <c r="AI19" s="719"/>
      <c r="AJ19" s="719"/>
      <c r="AK19" s="719"/>
      <c r="AL19" s="684">
        <v>
0</v>
      </c>
      <c r="AM19" s="685"/>
      <c r="AN19" s="685"/>
      <c r="AO19" s="720"/>
      <c r="AP19" s="678" t="s">
        <v>
273</v>
      </c>
      <c r="AQ19" s="679"/>
      <c r="AR19" s="679"/>
      <c r="AS19" s="679"/>
      <c r="AT19" s="679"/>
      <c r="AU19" s="679"/>
      <c r="AV19" s="679"/>
      <c r="AW19" s="679"/>
      <c r="AX19" s="679"/>
      <c r="AY19" s="679"/>
      <c r="AZ19" s="679"/>
      <c r="BA19" s="679"/>
      <c r="BB19" s="679"/>
      <c r="BC19" s="679"/>
      <c r="BD19" s="679"/>
      <c r="BE19" s="679"/>
      <c r="BF19" s="680"/>
      <c r="BG19" s="681">
        <v>
884</v>
      </c>
      <c r="BH19" s="682"/>
      <c r="BI19" s="682"/>
      <c r="BJ19" s="682"/>
      <c r="BK19" s="682"/>
      <c r="BL19" s="682"/>
      <c r="BM19" s="682"/>
      <c r="BN19" s="683"/>
      <c r="BO19" s="718">
        <v>
0</v>
      </c>
      <c r="BP19" s="718"/>
      <c r="BQ19" s="718"/>
      <c r="BR19" s="718"/>
      <c r="BS19" s="687" t="s">
        <v>
235</v>
      </c>
      <c r="BT19" s="682"/>
      <c r="BU19" s="682"/>
      <c r="BV19" s="682"/>
      <c r="BW19" s="682"/>
      <c r="BX19" s="682"/>
      <c r="BY19" s="682"/>
      <c r="BZ19" s="682"/>
      <c r="CA19" s="682"/>
      <c r="CB19" s="725"/>
      <c r="CD19" s="714" t="s">
        <v>
274</v>
      </c>
      <c r="CE19" s="715"/>
      <c r="CF19" s="715"/>
      <c r="CG19" s="715"/>
      <c r="CH19" s="715"/>
      <c r="CI19" s="715"/>
      <c r="CJ19" s="715"/>
      <c r="CK19" s="715"/>
      <c r="CL19" s="715"/>
      <c r="CM19" s="715"/>
      <c r="CN19" s="715"/>
      <c r="CO19" s="715"/>
      <c r="CP19" s="715"/>
      <c r="CQ19" s="716"/>
      <c r="CR19" s="681" t="s">
        <v>
235</v>
      </c>
      <c r="CS19" s="682"/>
      <c r="CT19" s="682"/>
      <c r="CU19" s="682"/>
      <c r="CV19" s="682"/>
      <c r="CW19" s="682"/>
      <c r="CX19" s="682"/>
      <c r="CY19" s="683"/>
      <c r="CZ19" s="718" t="s">
        <v>
128</v>
      </c>
      <c r="DA19" s="718"/>
      <c r="DB19" s="718"/>
      <c r="DC19" s="718"/>
      <c r="DD19" s="687" t="s">
        <v>
128</v>
      </c>
      <c r="DE19" s="682"/>
      <c r="DF19" s="682"/>
      <c r="DG19" s="682"/>
      <c r="DH19" s="682"/>
      <c r="DI19" s="682"/>
      <c r="DJ19" s="682"/>
      <c r="DK19" s="682"/>
      <c r="DL19" s="682"/>
      <c r="DM19" s="682"/>
      <c r="DN19" s="682"/>
      <c r="DO19" s="682"/>
      <c r="DP19" s="683"/>
      <c r="DQ19" s="687" t="s">
        <v>
235</v>
      </c>
      <c r="DR19" s="682"/>
      <c r="DS19" s="682"/>
      <c r="DT19" s="682"/>
      <c r="DU19" s="682"/>
      <c r="DV19" s="682"/>
      <c r="DW19" s="682"/>
      <c r="DX19" s="682"/>
      <c r="DY19" s="682"/>
      <c r="DZ19" s="682"/>
      <c r="EA19" s="682"/>
      <c r="EB19" s="682"/>
      <c r="EC19" s="725"/>
    </row>
    <row r="20" spans="2:133" ht="11.25" customHeight="1" x14ac:dyDescent="0.2">
      <c r="B20" s="678" t="s">
        <v>
275</v>
      </c>
      <c r="C20" s="679"/>
      <c r="D20" s="679"/>
      <c r="E20" s="679"/>
      <c r="F20" s="679"/>
      <c r="G20" s="679"/>
      <c r="H20" s="679"/>
      <c r="I20" s="679"/>
      <c r="J20" s="679"/>
      <c r="K20" s="679"/>
      <c r="L20" s="679"/>
      <c r="M20" s="679"/>
      <c r="N20" s="679"/>
      <c r="O20" s="679"/>
      <c r="P20" s="679"/>
      <c r="Q20" s="680"/>
      <c r="R20" s="681">
        <v>
2883</v>
      </c>
      <c r="S20" s="682"/>
      <c r="T20" s="682"/>
      <c r="U20" s="682"/>
      <c r="V20" s="682"/>
      <c r="W20" s="682"/>
      <c r="X20" s="682"/>
      <c r="Y20" s="683"/>
      <c r="Z20" s="718">
        <v>
0</v>
      </c>
      <c r="AA20" s="718"/>
      <c r="AB20" s="718"/>
      <c r="AC20" s="718"/>
      <c r="AD20" s="719">
        <v>
2883</v>
      </c>
      <c r="AE20" s="719"/>
      <c r="AF20" s="719"/>
      <c r="AG20" s="719"/>
      <c r="AH20" s="719"/>
      <c r="AI20" s="719"/>
      <c r="AJ20" s="719"/>
      <c r="AK20" s="719"/>
      <c r="AL20" s="684">
        <v>
0</v>
      </c>
      <c r="AM20" s="685"/>
      <c r="AN20" s="685"/>
      <c r="AO20" s="720"/>
      <c r="AP20" s="678" t="s">
        <v>
276</v>
      </c>
      <c r="AQ20" s="679"/>
      <c r="AR20" s="679"/>
      <c r="AS20" s="679"/>
      <c r="AT20" s="679"/>
      <c r="AU20" s="679"/>
      <c r="AV20" s="679"/>
      <c r="AW20" s="679"/>
      <c r="AX20" s="679"/>
      <c r="AY20" s="679"/>
      <c r="AZ20" s="679"/>
      <c r="BA20" s="679"/>
      <c r="BB20" s="679"/>
      <c r="BC20" s="679"/>
      <c r="BD20" s="679"/>
      <c r="BE20" s="679"/>
      <c r="BF20" s="680"/>
      <c r="BG20" s="681">
        <v>
884</v>
      </c>
      <c r="BH20" s="682"/>
      <c r="BI20" s="682"/>
      <c r="BJ20" s="682"/>
      <c r="BK20" s="682"/>
      <c r="BL20" s="682"/>
      <c r="BM20" s="682"/>
      <c r="BN20" s="683"/>
      <c r="BO20" s="718">
        <v>
0</v>
      </c>
      <c r="BP20" s="718"/>
      <c r="BQ20" s="718"/>
      <c r="BR20" s="718"/>
      <c r="BS20" s="687" t="s">
        <v>
235</v>
      </c>
      <c r="BT20" s="682"/>
      <c r="BU20" s="682"/>
      <c r="BV20" s="682"/>
      <c r="BW20" s="682"/>
      <c r="BX20" s="682"/>
      <c r="BY20" s="682"/>
      <c r="BZ20" s="682"/>
      <c r="CA20" s="682"/>
      <c r="CB20" s="725"/>
      <c r="CD20" s="714" t="s">
        <v>
277</v>
      </c>
      <c r="CE20" s="715"/>
      <c r="CF20" s="715"/>
      <c r="CG20" s="715"/>
      <c r="CH20" s="715"/>
      <c r="CI20" s="715"/>
      <c r="CJ20" s="715"/>
      <c r="CK20" s="715"/>
      <c r="CL20" s="715"/>
      <c r="CM20" s="715"/>
      <c r="CN20" s="715"/>
      <c r="CO20" s="715"/>
      <c r="CP20" s="715"/>
      <c r="CQ20" s="716"/>
      <c r="CR20" s="681">
        <v>
219948483</v>
      </c>
      <c r="CS20" s="682"/>
      <c r="CT20" s="682"/>
      <c r="CU20" s="682"/>
      <c r="CV20" s="682"/>
      <c r="CW20" s="682"/>
      <c r="CX20" s="682"/>
      <c r="CY20" s="683"/>
      <c r="CZ20" s="718">
        <v>
100</v>
      </c>
      <c r="DA20" s="718"/>
      <c r="DB20" s="718"/>
      <c r="DC20" s="718"/>
      <c r="DD20" s="687">
        <v>
15213795</v>
      </c>
      <c r="DE20" s="682"/>
      <c r="DF20" s="682"/>
      <c r="DG20" s="682"/>
      <c r="DH20" s="682"/>
      <c r="DI20" s="682"/>
      <c r="DJ20" s="682"/>
      <c r="DK20" s="682"/>
      <c r="DL20" s="682"/>
      <c r="DM20" s="682"/>
      <c r="DN20" s="682"/>
      <c r="DO20" s="682"/>
      <c r="DP20" s="683"/>
      <c r="DQ20" s="687">
        <v>
144978160</v>
      </c>
      <c r="DR20" s="682"/>
      <c r="DS20" s="682"/>
      <c r="DT20" s="682"/>
      <c r="DU20" s="682"/>
      <c r="DV20" s="682"/>
      <c r="DW20" s="682"/>
      <c r="DX20" s="682"/>
      <c r="DY20" s="682"/>
      <c r="DZ20" s="682"/>
      <c r="EA20" s="682"/>
      <c r="EB20" s="682"/>
      <c r="EC20" s="725"/>
    </row>
    <row r="21" spans="2:133" ht="11.25" customHeight="1" x14ac:dyDescent="0.2">
      <c r="B21" s="678" t="s">
        <v>
278</v>
      </c>
      <c r="C21" s="679"/>
      <c r="D21" s="679"/>
      <c r="E21" s="679"/>
      <c r="F21" s="679"/>
      <c r="G21" s="679"/>
      <c r="H21" s="679"/>
      <c r="I21" s="679"/>
      <c r="J21" s="679"/>
      <c r="K21" s="679"/>
      <c r="L21" s="679"/>
      <c r="M21" s="679"/>
      <c r="N21" s="679"/>
      <c r="O21" s="679"/>
      <c r="P21" s="679"/>
      <c r="Q21" s="680"/>
      <c r="R21" s="681">
        <v>
892475</v>
      </c>
      <c r="S21" s="682"/>
      <c r="T21" s="682"/>
      <c r="U21" s="682"/>
      <c r="V21" s="682"/>
      <c r="W21" s="682"/>
      <c r="X21" s="682"/>
      <c r="Y21" s="683"/>
      <c r="Z21" s="718">
        <v>
0.4</v>
      </c>
      <c r="AA21" s="718"/>
      <c r="AB21" s="718"/>
      <c r="AC21" s="718"/>
      <c r="AD21" s="719">
        <v>
892475</v>
      </c>
      <c r="AE21" s="719"/>
      <c r="AF21" s="719"/>
      <c r="AG21" s="719"/>
      <c r="AH21" s="719"/>
      <c r="AI21" s="719"/>
      <c r="AJ21" s="719"/>
      <c r="AK21" s="719"/>
      <c r="AL21" s="684">
        <v>
0.6</v>
      </c>
      <c r="AM21" s="685"/>
      <c r="AN21" s="685"/>
      <c r="AO21" s="720"/>
      <c r="AP21" s="775" t="s">
        <v>
279</v>
      </c>
      <c r="AQ21" s="783"/>
      <c r="AR21" s="783"/>
      <c r="AS21" s="783"/>
      <c r="AT21" s="783"/>
      <c r="AU21" s="783"/>
      <c r="AV21" s="783"/>
      <c r="AW21" s="783"/>
      <c r="AX21" s="783"/>
      <c r="AY21" s="783"/>
      <c r="AZ21" s="783"/>
      <c r="BA21" s="783"/>
      <c r="BB21" s="783"/>
      <c r="BC21" s="783"/>
      <c r="BD21" s="783"/>
      <c r="BE21" s="783"/>
      <c r="BF21" s="777"/>
      <c r="BG21" s="681">
        <v>
884</v>
      </c>
      <c r="BH21" s="682"/>
      <c r="BI21" s="682"/>
      <c r="BJ21" s="682"/>
      <c r="BK21" s="682"/>
      <c r="BL21" s="682"/>
      <c r="BM21" s="682"/>
      <c r="BN21" s="683"/>
      <c r="BO21" s="718">
        <v>
0</v>
      </c>
      <c r="BP21" s="718"/>
      <c r="BQ21" s="718"/>
      <c r="BR21" s="718"/>
      <c r="BS21" s="687" t="s">
        <v>
235</v>
      </c>
      <c r="BT21" s="682"/>
      <c r="BU21" s="682"/>
      <c r="BV21" s="682"/>
      <c r="BW21" s="682"/>
      <c r="BX21" s="682"/>
      <c r="BY21" s="682"/>
      <c r="BZ21" s="682"/>
      <c r="CA21" s="682"/>
      <c r="CB21" s="725"/>
      <c r="CD21" s="788"/>
      <c r="CE21" s="731"/>
      <c r="CF21" s="731"/>
      <c r="CG21" s="731"/>
      <c r="CH21" s="731"/>
      <c r="CI21" s="731"/>
      <c r="CJ21" s="731"/>
      <c r="CK21" s="731"/>
      <c r="CL21" s="731"/>
      <c r="CM21" s="731"/>
      <c r="CN21" s="731"/>
      <c r="CO21" s="731"/>
      <c r="CP21" s="731"/>
      <c r="CQ21" s="73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x14ac:dyDescent="0.2">
      <c r="B22" s="678" t="s">
        <v>
280</v>
      </c>
      <c r="C22" s="679"/>
      <c r="D22" s="679"/>
      <c r="E22" s="679"/>
      <c r="F22" s="679"/>
      <c r="G22" s="679"/>
      <c r="H22" s="679"/>
      <c r="I22" s="679"/>
      <c r="J22" s="679"/>
      <c r="K22" s="679"/>
      <c r="L22" s="679"/>
      <c r="M22" s="679"/>
      <c r="N22" s="679"/>
      <c r="O22" s="679"/>
      <c r="P22" s="679"/>
      <c r="Q22" s="680"/>
      <c r="R22" s="681" t="s">
        <v>
128</v>
      </c>
      <c r="S22" s="682"/>
      <c r="T22" s="682"/>
      <c r="U22" s="682"/>
      <c r="V22" s="682"/>
      <c r="W22" s="682"/>
      <c r="X22" s="682"/>
      <c r="Y22" s="683"/>
      <c r="Z22" s="718" t="s">
        <v>
128</v>
      </c>
      <c r="AA22" s="718"/>
      <c r="AB22" s="718"/>
      <c r="AC22" s="718"/>
      <c r="AD22" s="719" t="s">
        <v>
128</v>
      </c>
      <c r="AE22" s="719"/>
      <c r="AF22" s="719"/>
      <c r="AG22" s="719"/>
      <c r="AH22" s="719"/>
      <c r="AI22" s="719"/>
      <c r="AJ22" s="719"/>
      <c r="AK22" s="719"/>
      <c r="AL22" s="684" t="s">
        <v>
137</v>
      </c>
      <c r="AM22" s="685"/>
      <c r="AN22" s="685"/>
      <c r="AO22" s="720"/>
      <c r="AP22" s="775" t="s">
        <v>
281</v>
      </c>
      <c r="AQ22" s="783"/>
      <c r="AR22" s="783"/>
      <c r="AS22" s="783"/>
      <c r="AT22" s="783"/>
      <c r="AU22" s="783"/>
      <c r="AV22" s="783"/>
      <c r="AW22" s="783"/>
      <c r="AX22" s="783"/>
      <c r="AY22" s="783"/>
      <c r="AZ22" s="783"/>
      <c r="BA22" s="783"/>
      <c r="BB22" s="783"/>
      <c r="BC22" s="783"/>
      <c r="BD22" s="783"/>
      <c r="BE22" s="783"/>
      <c r="BF22" s="777"/>
      <c r="BG22" s="681" t="s">
        <v>
235</v>
      </c>
      <c r="BH22" s="682"/>
      <c r="BI22" s="682"/>
      <c r="BJ22" s="682"/>
      <c r="BK22" s="682"/>
      <c r="BL22" s="682"/>
      <c r="BM22" s="682"/>
      <c r="BN22" s="683"/>
      <c r="BO22" s="718" t="s">
        <v>
235</v>
      </c>
      <c r="BP22" s="718"/>
      <c r="BQ22" s="718"/>
      <c r="BR22" s="718"/>
      <c r="BS22" s="687" t="s">
        <v>
128</v>
      </c>
      <c r="BT22" s="682"/>
      <c r="BU22" s="682"/>
      <c r="BV22" s="682"/>
      <c r="BW22" s="682"/>
      <c r="BX22" s="682"/>
      <c r="BY22" s="682"/>
      <c r="BZ22" s="682"/>
      <c r="CA22" s="682"/>
      <c r="CB22" s="725"/>
      <c r="CD22" s="785" t="s">
        <v>
282</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x14ac:dyDescent="0.2">
      <c r="B23" s="678" t="s">
        <v>
283</v>
      </c>
      <c r="C23" s="679"/>
      <c r="D23" s="679"/>
      <c r="E23" s="679"/>
      <c r="F23" s="679"/>
      <c r="G23" s="679"/>
      <c r="H23" s="679"/>
      <c r="I23" s="679"/>
      <c r="J23" s="679"/>
      <c r="K23" s="679"/>
      <c r="L23" s="679"/>
      <c r="M23" s="679"/>
      <c r="N23" s="679"/>
      <c r="O23" s="679"/>
      <c r="P23" s="679"/>
      <c r="Q23" s="680"/>
      <c r="R23" s="681" t="s">
        <v>
128</v>
      </c>
      <c r="S23" s="682"/>
      <c r="T23" s="682"/>
      <c r="U23" s="682"/>
      <c r="V23" s="682"/>
      <c r="W23" s="682"/>
      <c r="X23" s="682"/>
      <c r="Y23" s="683"/>
      <c r="Z23" s="718" t="s">
        <v>
235</v>
      </c>
      <c r="AA23" s="718"/>
      <c r="AB23" s="718"/>
      <c r="AC23" s="718"/>
      <c r="AD23" s="719" t="s">
        <v>
128</v>
      </c>
      <c r="AE23" s="719"/>
      <c r="AF23" s="719"/>
      <c r="AG23" s="719"/>
      <c r="AH23" s="719"/>
      <c r="AI23" s="719"/>
      <c r="AJ23" s="719"/>
      <c r="AK23" s="719"/>
      <c r="AL23" s="684" t="s">
        <v>
235</v>
      </c>
      <c r="AM23" s="685"/>
      <c r="AN23" s="685"/>
      <c r="AO23" s="720"/>
      <c r="AP23" s="775" t="s">
        <v>
284</v>
      </c>
      <c r="AQ23" s="783"/>
      <c r="AR23" s="783"/>
      <c r="AS23" s="783"/>
      <c r="AT23" s="783"/>
      <c r="AU23" s="783"/>
      <c r="AV23" s="783"/>
      <c r="AW23" s="783"/>
      <c r="AX23" s="783"/>
      <c r="AY23" s="783"/>
      <c r="AZ23" s="783"/>
      <c r="BA23" s="783"/>
      <c r="BB23" s="783"/>
      <c r="BC23" s="783"/>
      <c r="BD23" s="783"/>
      <c r="BE23" s="783"/>
      <c r="BF23" s="777"/>
      <c r="BG23" s="681" t="s">
        <v>
235</v>
      </c>
      <c r="BH23" s="682"/>
      <c r="BI23" s="682"/>
      <c r="BJ23" s="682"/>
      <c r="BK23" s="682"/>
      <c r="BL23" s="682"/>
      <c r="BM23" s="682"/>
      <c r="BN23" s="683"/>
      <c r="BO23" s="718" t="s">
        <v>
128</v>
      </c>
      <c r="BP23" s="718"/>
      <c r="BQ23" s="718"/>
      <c r="BR23" s="718"/>
      <c r="BS23" s="687" t="s">
        <v>
235</v>
      </c>
      <c r="BT23" s="682"/>
      <c r="BU23" s="682"/>
      <c r="BV23" s="682"/>
      <c r="BW23" s="682"/>
      <c r="BX23" s="682"/>
      <c r="BY23" s="682"/>
      <c r="BZ23" s="682"/>
      <c r="CA23" s="682"/>
      <c r="CB23" s="725"/>
      <c r="CD23" s="785" t="s">
        <v>
223</v>
      </c>
      <c r="CE23" s="786"/>
      <c r="CF23" s="786"/>
      <c r="CG23" s="786"/>
      <c r="CH23" s="786"/>
      <c r="CI23" s="786"/>
      <c r="CJ23" s="786"/>
      <c r="CK23" s="786"/>
      <c r="CL23" s="786"/>
      <c r="CM23" s="786"/>
      <c r="CN23" s="786"/>
      <c r="CO23" s="786"/>
      <c r="CP23" s="786"/>
      <c r="CQ23" s="787"/>
      <c r="CR23" s="785" t="s">
        <v>
285</v>
      </c>
      <c r="CS23" s="786"/>
      <c r="CT23" s="786"/>
      <c r="CU23" s="786"/>
      <c r="CV23" s="786"/>
      <c r="CW23" s="786"/>
      <c r="CX23" s="786"/>
      <c r="CY23" s="787"/>
      <c r="CZ23" s="785" t="s">
        <v>
286</v>
      </c>
      <c r="DA23" s="786"/>
      <c r="DB23" s="786"/>
      <c r="DC23" s="787"/>
      <c r="DD23" s="785" t="s">
        <v>
287</v>
      </c>
      <c r="DE23" s="786"/>
      <c r="DF23" s="786"/>
      <c r="DG23" s="786"/>
      <c r="DH23" s="786"/>
      <c r="DI23" s="786"/>
      <c r="DJ23" s="786"/>
      <c r="DK23" s="787"/>
      <c r="DL23" s="794" t="s">
        <v>
288</v>
      </c>
      <c r="DM23" s="795"/>
      <c r="DN23" s="795"/>
      <c r="DO23" s="795"/>
      <c r="DP23" s="795"/>
      <c r="DQ23" s="795"/>
      <c r="DR23" s="795"/>
      <c r="DS23" s="795"/>
      <c r="DT23" s="795"/>
      <c r="DU23" s="795"/>
      <c r="DV23" s="796"/>
      <c r="DW23" s="785" t="s">
        <v>
289</v>
      </c>
      <c r="DX23" s="786"/>
      <c r="DY23" s="786"/>
      <c r="DZ23" s="786"/>
      <c r="EA23" s="786"/>
      <c r="EB23" s="786"/>
      <c r="EC23" s="787"/>
    </row>
    <row r="24" spans="2:133" ht="11.25" customHeight="1" x14ac:dyDescent="0.2">
      <c r="B24" s="678" t="s">
        <v>
290</v>
      </c>
      <c r="C24" s="679"/>
      <c r="D24" s="679"/>
      <c r="E24" s="679"/>
      <c r="F24" s="679"/>
      <c r="G24" s="679"/>
      <c r="H24" s="679"/>
      <c r="I24" s="679"/>
      <c r="J24" s="679"/>
      <c r="K24" s="679"/>
      <c r="L24" s="679"/>
      <c r="M24" s="679"/>
      <c r="N24" s="679"/>
      <c r="O24" s="679"/>
      <c r="P24" s="679"/>
      <c r="Q24" s="680"/>
      <c r="R24" s="681" t="s">
        <v>
128</v>
      </c>
      <c r="S24" s="682"/>
      <c r="T24" s="682"/>
      <c r="U24" s="682"/>
      <c r="V24" s="682"/>
      <c r="W24" s="682"/>
      <c r="X24" s="682"/>
      <c r="Y24" s="683"/>
      <c r="Z24" s="718" t="s">
        <v>
128</v>
      </c>
      <c r="AA24" s="718"/>
      <c r="AB24" s="718"/>
      <c r="AC24" s="718"/>
      <c r="AD24" s="719" t="s">
        <v>
128</v>
      </c>
      <c r="AE24" s="719"/>
      <c r="AF24" s="719"/>
      <c r="AG24" s="719"/>
      <c r="AH24" s="719"/>
      <c r="AI24" s="719"/>
      <c r="AJ24" s="719"/>
      <c r="AK24" s="719"/>
      <c r="AL24" s="684" t="s">
        <v>
137</v>
      </c>
      <c r="AM24" s="685"/>
      <c r="AN24" s="685"/>
      <c r="AO24" s="720"/>
      <c r="AP24" s="775" t="s">
        <v>
291</v>
      </c>
      <c r="AQ24" s="783"/>
      <c r="AR24" s="783"/>
      <c r="AS24" s="783"/>
      <c r="AT24" s="783"/>
      <c r="AU24" s="783"/>
      <c r="AV24" s="783"/>
      <c r="AW24" s="783"/>
      <c r="AX24" s="783"/>
      <c r="AY24" s="783"/>
      <c r="AZ24" s="783"/>
      <c r="BA24" s="783"/>
      <c r="BB24" s="783"/>
      <c r="BC24" s="783"/>
      <c r="BD24" s="783"/>
      <c r="BE24" s="783"/>
      <c r="BF24" s="777"/>
      <c r="BG24" s="681" t="s">
        <v>
235</v>
      </c>
      <c r="BH24" s="682"/>
      <c r="BI24" s="682"/>
      <c r="BJ24" s="682"/>
      <c r="BK24" s="682"/>
      <c r="BL24" s="682"/>
      <c r="BM24" s="682"/>
      <c r="BN24" s="683"/>
      <c r="BO24" s="718" t="s">
        <v>
128</v>
      </c>
      <c r="BP24" s="718"/>
      <c r="BQ24" s="718"/>
      <c r="BR24" s="718"/>
      <c r="BS24" s="687" t="s">
        <v>
128</v>
      </c>
      <c r="BT24" s="682"/>
      <c r="BU24" s="682"/>
      <c r="BV24" s="682"/>
      <c r="BW24" s="682"/>
      <c r="BX24" s="682"/>
      <c r="BY24" s="682"/>
      <c r="BZ24" s="682"/>
      <c r="CA24" s="682"/>
      <c r="CB24" s="725"/>
      <c r="CD24" s="739" t="s">
        <v>
292</v>
      </c>
      <c r="CE24" s="740"/>
      <c r="CF24" s="740"/>
      <c r="CG24" s="740"/>
      <c r="CH24" s="740"/>
      <c r="CI24" s="740"/>
      <c r="CJ24" s="740"/>
      <c r="CK24" s="740"/>
      <c r="CL24" s="740"/>
      <c r="CM24" s="740"/>
      <c r="CN24" s="740"/>
      <c r="CO24" s="740"/>
      <c r="CP24" s="740"/>
      <c r="CQ24" s="741"/>
      <c r="CR24" s="736">
        <v>
119642624</v>
      </c>
      <c r="CS24" s="737"/>
      <c r="CT24" s="737"/>
      <c r="CU24" s="737"/>
      <c r="CV24" s="737"/>
      <c r="CW24" s="737"/>
      <c r="CX24" s="737"/>
      <c r="CY24" s="780"/>
      <c r="CZ24" s="781">
        <v>
54.4</v>
      </c>
      <c r="DA24" s="752"/>
      <c r="DB24" s="752"/>
      <c r="DC24" s="784"/>
      <c r="DD24" s="779">
        <v>
63860620</v>
      </c>
      <c r="DE24" s="737"/>
      <c r="DF24" s="737"/>
      <c r="DG24" s="737"/>
      <c r="DH24" s="737"/>
      <c r="DI24" s="737"/>
      <c r="DJ24" s="737"/>
      <c r="DK24" s="780"/>
      <c r="DL24" s="779">
        <v>
63158432</v>
      </c>
      <c r="DM24" s="737"/>
      <c r="DN24" s="737"/>
      <c r="DO24" s="737"/>
      <c r="DP24" s="737"/>
      <c r="DQ24" s="737"/>
      <c r="DR24" s="737"/>
      <c r="DS24" s="737"/>
      <c r="DT24" s="737"/>
      <c r="DU24" s="737"/>
      <c r="DV24" s="780"/>
      <c r="DW24" s="781">
        <v>
45.9</v>
      </c>
      <c r="DX24" s="752"/>
      <c r="DY24" s="752"/>
      <c r="DZ24" s="752"/>
      <c r="EA24" s="752"/>
      <c r="EB24" s="752"/>
      <c r="EC24" s="782"/>
    </row>
    <row r="25" spans="2:133" ht="11.25" customHeight="1" x14ac:dyDescent="0.2">
      <c r="B25" s="678" t="s">
        <v>
293</v>
      </c>
      <c r="C25" s="679"/>
      <c r="D25" s="679"/>
      <c r="E25" s="679"/>
      <c r="F25" s="679"/>
      <c r="G25" s="679"/>
      <c r="H25" s="679"/>
      <c r="I25" s="679"/>
      <c r="J25" s="679"/>
      <c r="K25" s="679"/>
      <c r="L25" s="679"/>
      <c r="M25" s="679"/>
      <c r="N25" s="679"/>
      <c r="O25" s="679"/>
      <c r="P25" s="679"/>
      <c r="Q25" s="680"/>
      <c r="R25" s="681" t="s">
        <v>
128</v>
      </c>
      <c r="S25" s="682"/>
      <c r="T25" s="682"/>
      <c r="U25" s="682"/>
      <c r="V25" s="682"/>
      <c r="W25" s="682"/>
      <c r="X25" s="682"/>
      <c r="Y25" s="683"/>
      <c r="Z25" s="718" t="s">
        <v>
128</v>
      </c>
      <c r="AA25" s="718"/>
      <c r="AB25" s="718"/>
      <c r="AC25" s="718"/>
      <c r="AD25" s="719" t="s">
        <v>
137</v>
      </c>
      <c r="AE25" s="719"/>
      <c r="AF25" s="719"/>
      <c r="AG25" s="719"/>
      <c r="AH25" s="719"/>
      <c r="AI25" s="719"/>
      <c r="AJ25" s="719"/>
      <c r="AK25" s="719"/>
      <c r="AL25" s="684" t="s">
        <v>
128</v>
      </c>
      <c r="AM25" s="685"/>
      <c r="AN25" s="685"/>
      <c r="AO25" s="720"/>
      <c r="AP25" s="775" t="s">
        <v>
294</v>
      </c>
      <c r="AQ25" s="783"/>
      <c r="AR25" s="783"/>
      <c r="AS25" s="783"/>
      <c r="AT25" s="783"/>
      <c r="AU25" s="783"/>
      <c r="AV25" s="783"/>
      <c r="AW25" s="783"/>
      <c r="AX25" s="783"/>
      <c r="AY25" s="783"/>
      <c r="AZ25" s="783"/>
      <c r="BA25" s="783"/>
      <c r="BB25" s="783"/>
      <c r="BC25" s="783"/>
      <c r="BD25" s="783"/>
      <c r="BE25" s="783"/>
      <c r="BF25" s="777"/>
      <c r="BG25" s="681" t="s">
        <v>
128</v>
      </c>
      <c r="BH25" s="682"/>
      <c r="BI25" s="682"/>
      <c r="BJ25" s="682"/>
      <c r="BK25" s="682"/>
      <c r="BL25" s="682"/>
      <c r="BM25" s="682"/>
      <c r="BN25" s="683"/>
      <c r="BO25" s="718" t="s">
        <v>
235</v>
      </c>
      <c r="BP25" s="718"/>
      <c r="BQ25" s="718"/>
      <c r="BR25" s="718"/>
      <c r="BS25" s="687" t="s">
        <v>
128</v>
      </c>
      <c r="BT25" s="682"/>
      <c r="BU25" s="682"/>
      <c r="BV25" s="682"/>
      <c r="BW25" s="682"/>
      <c r="BX25" s="682"/>
      <c r="BY25" s="682"/>
      <c r="BZ25" s="682"/>
      <c r="CA25" s="682"/>
      <c r="CB25" s="725"/>
      <c r="CD25" s="714" t="s">
        <v>
295</v>
      </c>
      <c r="CE25" s="715"/>
      <c r="CF25" s="715"/>
      <c r="CG25" s="715"/>
      <c r="CH25" s="715"/>
      <c r="CI25" s="715"/>
      <c r="CJ25" s="715"/>
      <c r="CK25" s="715"/>
      <c r="CL25" s="715"/>
      <c r="CM25" s="715"/>
      <c r="CN25" s="715"/>
      <c r="CO25" s="715"/>
      <c r="CP25" s="715"/>
      <c r="CQ25" s="716"/>
      <c r="CR25" s="681">
        <v>
32071511</v>
      </c>
      <c r="CS25" s="700"/>
      <c r="CT25" s="700"/>
      <c r="CU25" s="700"/>
      <c r="CV25" s="700"/>
      <c r="CW25" s="700"/>
      <c r="CX25" s="700"/>
      <c r="CY25" s="701"/>
      <c r="CZ25" s="684">
        <v>
14.6</v>
      </c>
      <c r="DA25" s="702"/>
      <c r="DB25" s="702"/>
      <c r="DC25" s="703"/>
      <c r="DD25" s="687">
        <v>
30548153</v>
      </c>
      <c r="DE25" s="700"/>
      <c r="DF25" s="700"/>
      <c r="DG25" s="700"/>
      <c r="DH25" s="700"/>
      <c r="DI25" s="700"/>
      <c r="DJ25" s="700"/>
      <c r="DK25" s="701"/>
      <c r="DL25" s="687">
        <v>
29846289</v>
      </c>
      <c r="DM25" s="700"/>
      <c r="DN25" s="700"/>
      <c r="DO25" s="700"/>
      <c r="DP25" s="700"/>
      <c r="DQ25" s="700"/>
      <c r="DR25" s="700"/>
      <c r="DS25" s="700"/>
      <c r="DT25" s="700"/>
      <c r="DU25" s="700"/>
      <c r="DV25" s="701"/>
      <c r="DW25" s="684">
        <v>
21.7</v>
      </c>
      <c r="DX25" s="702"/>
      <c r="DY25" s="702"/>
      <c r="DZ25" s="702"/>
      <c r="EA25" s="702"/>
      <c r="EB25" s="702"/>
      <c r="EC25" s="717"/>
    </row>
    <row r="26" spans="2:133" ht="11.25" customHeight="1" x14ac:dyDescent="0.2">
      <c r="B26" s="678" t="s">
        <v>
296</v>
      </c>
      <c r="C26" s="679"/>
      <c r="D26" s="679"/>
      <c r="E26" s="679"/>
      <c r="F26" s="679"/>
      <c r="G26" s="679"/>
      <c r="H26" s="679"/>
      <c r="I26" s="679"/>
      <c r="J26" s="679"/>
      <c r="K26" s="679"/>
      <c r="L26" s="679"/>
      <c r="M26" s="679"/>
      <c r="N26" s="679"/>
      <c r="O26" s="679"/>
      <c r="P26" s="679"/>
      <c r="Q26" s="680"/>
      <c r="R26" s="681">
        <v>
61126695</v>
      </c>
      <c r="S26" s="682"/>
      <c r="T26" s="682"/>
      <c r="U26" s="682"/>
      <c r="V26" s="682"/>
      <c r="W26" s="682"/>
      <c r="X26" s="682"/>
      <c r="Y26" s="683"/>
      <c r="Z26" s="718">
        <v>
27.1</v>
      </c>
      <c r="AA26" s="718"/>
      <c r="AB26" s="718"/>
      <c r="AC26" s="718"/>
      <c r="AD26" s="719">
        <v>
61126695</v>
      </c>
      <c r="AE26" s="719"/>
      <c r="AF26" s="719"/>
      <c r="AG26" s="719"/>
      <c r="AH26" s="719"/>
      <c r="AI26" s="719"/>
      <c r="AJ26" s="719"/>
      <c r="AK26" s="719"/>
      <c r="AL26" s="684">
        <v>
44.4</v>
      </c>
      <c r="AM26" s="685"/>
      <c r="AN26" s="685"/>
      <c r="AO26" s="720"/>
      <c r="AP26" s="775" t="s">
        <v>
297</v>
      </c>
      <c r="AQ26" s="776"/>
      <c r="AR26" s="776"/>
      <c r="AS26" s="776"/>
      <c r="AT26" s="776"/>
      <c r="AU26" s="776"/>
      <c r="AV26" s="776"/>
      <c r="AW26" s="776"/>
      <c r="AX26" s="776"/>
      <c r="AY26" s="776"/>
      <c r="AZ26" s="776"/>
      <c r="BA26" s="776"/>
      <c r="BB26" s="776"/>
      <c r="BC26" s="776"/>
      <c r="BD26" s="776"/>
      <c r="BE26" s="776"/>
      <c r="BF26" s="777"/>
      <c r="BG26" s="681" t="s">
        <v>
128</v>
      </c>
      <c r="BH26" s="682"/>
      <c r="BI26" s="682"/>
      <c r="BJ26" s="682"/>
      <c r="BK26" s="682"/>
      <c r="BL26" s="682"/>
      <c r="BM26" s="682"/>
      <c r="BN26" s="683"/>
      <c r="BO26" s="718" t="s">
        <v>
128</v>
      </c>
      <c r="BP26" s="718"/>
      <c r="BQ26" s="718"/>
      <c r="BR26" s="718"/>
      <c r="BS26" s="687" t="s">
        <v>
137</v>
      </c>
      <c r="BT26" s="682"/>
      <c r="BU26" s="682"/>
      <c r="BV26" s="682"/>
      <c r="BW26" s="682"/>
      <c r="BX26" s="682"/>
      <c r="BY26" s="682"/>
      <c r="BZ26" s="682"/>
      <c r="CA26" s="682"/>
      <c r="CB26" s="725"/>
      <c r="CD26" s="714" t="s">
        <v>
298</v>
      </c>
      <c r="CE26" s="715"/>
      <c r="CF26" s="715"/>
      <c r="CG26" s="715"/>
      <c r="CH26" s="715"/>
      <c r="CI26" s="715"/>
      <c r="CJ26" s="715"/>
      <c r="CK26" s="715"/>
      <c r="CL26" s="715"/>
      <c r="CM26" s="715"/>
      <c r="CN26" s="715"/>
      <c r="CO26" s="715"/>
      <c r="CP26" s="715"/>
      <c r="CQ26" s="716"/>
      <c r="CR26" s="681">
        <v>
21941546</v>
      </c>
      <c r="CS26" s="682"/>
      <c r="CT26" s="682"/>
      <c r="CU26" s="682"/>
      <c r="CV26" s="682"/>
      <c r="CW26" s="682"/>
      <c r="CX26" s="682"/>
      <c r="CY26" s="683"/>
      <c r="CZ26" s="684">
        <v>
10</v>
      </c>
      <c r="DA26" s="702"/>
      <c r="DB26" s="702"/>
      <c r="DC26" s="703"/>
      <c r="DD26" s="687">
        <v>
20902472</v>
      </c>
      <c r="DE26" s="682"/>
      <c r="DF26" s="682"/>
      <c r="DG26" s="682"/>
      <c r="DH26" s="682"/>
      <c r="DI26" s="682"/>
      <c r="DJ26" s="682"/>
      <c r="DK26" s="683"/>
      <c r="DL26" s="687" t="s">
        <v>
235</v>
      </c>
      <c r="DM26" s="682"/>
      <c r="DN26" s="682"/>
      <c r="DO26" s="682"/>
      <c r="DP26" s="682"/>
      <c r="DQ26" s="682"/>
      <c r="DR26" s="682"/>
      <c r="DS26" s="682"/>
      <c r="DT26" s="682"/>
      <c r="DU26" s="682"/>
      <c r="DV26" s="683"/>
      <c r="DW26" s="684" t="s">
        <v>
128</v>
      </c>
      <c r="DX26" s="702"/>
      <c r="DY26" s="702"/>
      <c r="DZ26" s="702"/>
      <c r="EA26" s="702"/>
      <c r="EB26" s="702"/>
      <c r="EC26" s="717"/>
    </row>
    <row r="27" spans="2:133" ht="11.25" customHeight="1" x14ac:dyDescent="0.2">
      <c r="B27" s="678" t="s">
        <v>
299</v>
      </c>
      <c r="C27" s="679"/>
      <c r="D27" s="679"/>
      <c r="E27" s="679"/>
      <c r="F27" s="679"/>
      <c r="G27" s="679"/>
      <c r="H27" s="679"/>
      <c r="I27" s="679"/>
      <c r="J27" s="679"/>
      <c r="K27" s="679"/>
      <c r="L27" s="679"/>
      <c r="M27" s="679"/>
      <c r="N27" s="679"/>
      <c r="O27" s="679"/>
      <c r="P27" s="679"/>
      <c r="Q27" s="680"/>
      <c r="R27" s="681">
        <v>
48753</v>
      </c>
      <c r="S27" s="682"/>
      <c r="T27" s="682"/>
      <c r="U27" s="682"/>
      <c r="V27" s="682"/>
      <c r="W27" s="682"/>
      <c r="X27" s="682"/>
      <c r="Y27" s="683"/>
      <c r="Z27" s="718">
        <v>
0</v>
      </c>
      <c r="AA27" s="718"/>
      <c r="AB27" s="718"/>
      <c r="AC27" s="718"/>
      <c r="AD27" s="719">
        <v>
48753</v>
      </c>
      <c r="AE27" s="719"/>
      <c r="AF27" s="719"/>
      <c r="AG27" s="719"/>
      <c r="AH27" s="719"/>
      <c r="AI27" s="719"/>
      <c r="AJ27" s="719"/>
      <c r="AK27" s="719"/>
      <c r="AL27" s="684">
        <v>
0</v>
      </c>
      <c r="AM27" s="685"/>
      <c r="AN27" s="685"/>
      <c r="AO27" s="720"/>
      <c r="AP27" s="678" t="s">
        <v>
300</v>
      </c>
      <c r="AQ27" s="679"/>
      <c r="AR27" s="679"/>
      <c r="AS27" s="679"/>
      <c r="AT27" s="679"/>
      <c r="AU27" s="679"/>
      <c r="AV27" s="679"/>
      <c r="AW27" s="679"/>
      <c r="AX27" s="679"/>
      <c r="AY27" s="679"/>
      <c r="AZ27" s="679"/>
      <c r="BA27" s="679"/>
      <c r="BB27" s="679"/>
      <c r="BC27" s="679"/>
      <c r="BD27" s="679"/>
      <c r="BE27" s="679"/>
      <c r="BF27" s="680"/>
      <c r="BG27" s="681">
        <v>
47918750</v>
      </c>
      <c r="BH27" s="682"/>
      <c r="BI27" s="682"/>
      <c r="BJ27" s="682"/>
      <c r="BK27" s="682"/>
      <c r="BL27" s="682"/>
      <c r="BM27" s="682"/>
      <c r="BN27" s="683"/>
      <c r="BO27" s="718">
        <v>
100</v>
      </c>
      <c r="BP27" s="718"/>
      <c r="BQ27" s="718"/>
      <c r="BR27" s="718"/>
      <c r="BS27" s="687" t="s">
        <v>
235</v>
      </c>
      <c r="BT27" s="682"/>
      <c r="BU27" s="682"/>
      <c r="BV27" s="682"/>
      <c r="BW27" s="682"/>
      <c r="BX27" s="682"/>
      <c r="BY27" s="682"/>
      <c r="BZ27" s="682"/>
      <c r="CA27" s="682"/>
      <c r="CB27" s="725"/>
      <c r="CD27" s="714" t="s">
        <v>
301</v>
      </c>
      <c r="CE27" s="715"/>
      <c r="CF27" s="715"/>
      <c r="CG27" s="715"/>
      <c r="CH27" s="715"/>
      <c r="CI27" s="715"/>
      <c r="CJ27" s="715"/>
      <c r="CK27" s="715"/>
      <c r="CL27" s="715"/>
      <c r="CM27" s="715"/>
      <c r="CN27" s="715"/>
      <c r="CO27" s="715"/>
      <c r="CP27" s="715"/>
      <c r="CQ27" s="716"/>
      <c r="CR27" s="681">
        <v>
83531153</v>
      </c>
      <c r="CS27" s="700"/>
      <c r="CT27" s="700"/>
      <c r="CU27" s="700"/>
      <c r="CV27" s="700"/>
      <c r="CW27" s="700"/>
      <c r="CX27" s="700"/>
      <c r="CY27" s="701"/>
      <c r="CZ27" s="684">
        <v>
38</v>
      </c>
      <c r="DA27" s="702"/>
      <c r="DB27" s="702"/>
      <c r="DC27" s="703"/>
      <c r="DD27" s="687">
        <v>
29272507</v>
      </c>
      <c r="DE27" s="700"/>
      <c r="DF27" s="700"/>
      <c r="DG27" s="700"/>
      <c r="DH27" s="700"/>
      <c r="DI27" s="700"/>
      <c r="DJ27" s="700"/>
      <c r="DK27" s="701"/>
      <c r="DL27" s="687">
        <v>
29272183</v>
      </c>
      <c r="DM27" s="700"/>
      <c r="DN27" s="700"/>
      <c r="DO27" s="700"/>
      <c r="DP27" s="700"/>
      <c r="DQ27" s="700"/>
      <c r="DR27" s="700"/>
      <c r="DS27" s="700"/>
      <c r="DT27" s="700"/>
      <c r="DU27" s="700"/>
      <c r="DV27" s="701"/>
      <c r="DW27" s="684">
        <v>
21.3</v>
      </c>
      <c r="DX27" s="702"/>
      <c r="DY27" s="702"/>
      <c r="DZ27" s="702"/>
      <c r="EA27" s="702"/>
      <c r="EB27" s="702"/>
      <c r="EC27" s="717"/>
    </row>
    <row r="28" spans="2:133" ht="11.25" customHeight="1" x14ac:dyDescent="0.2">
      <c r="B28" s="678" t="s">
        <v>
302</v>
      </c>
      <c r="C28" s="679"/>
      <c r="D28" s="679"/>
      <c r="E28" s="679"/>
      <c r="F28" s="679"/>
      <c r="G28" s="679"/>
      <c r="H28" s="679"/>
      <c r="I28" s="679"/>
      <c r="J28" s="679"/>
      <c r="K28" s="679"/>
      <c r="L28" s="679"/>
      <c r="M28" s="679"/>
      <c r="N28" s="679"/>
      <c r="O28" s="679"/>
      <c r="P28" s="679"/>
      <c r="Q28" s="680"/>
      <c r="R28" s="681">
        <v>
3057809</v>
      </c>
      <c r="S28" s="682"/>
      <c r="T28" s="682"/>
      <c r="U28" s="682"/>
      <c r="V28" s="682"/>
      <c r="W28" s="682"/>
      <c r="X28" s="682"/>
      <c r="Y28" s="683"/>
      <c r="Z28" s="718">
        <v>
1.4</v>
      </c>
      <c r="AA28" s="718"/>
      <c r="AB28" s="718"/>
      <c r="AC28" s="718"/>
      <c r="AD28" s="719" t="s">
        <v>
235</v>
      </c>
      <c r="AE28" s="719"/>
      <c r="AF28" s="719"/>
      <c r="AG28" s="719"/>
      <c r="AH28" s="719"/>
      <c r="AI28" s="719"/>
      <c r="AJ28" s="719"/>
      <c r="AK28" s="719"/>
      <c r="AL28" s="684" t="s">
        <v>
235</v>
      </c>
      <c r="AM28" s="685"/>
      <c r="AN28" s="685"/>
      <c r="AO28" s="720"/>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8"/>
      <c r="BP28" s="718"/>
      <c r="BQ28" s="718"/>
      <c r="BR28" s="718"/>
      <c r="BS28" s="687"/>
      <c r="BT28" s="682"/>
      <c r="BU28" s="682"/>
      <c r="BV28" s="682"/>
      <c r="BW28" s="682"/>
      <c r="BX28" s="682"/>
      <c r="BY28" s="682"/>
      <c r="BZ28" s="682"/>
      <c r="CA28" s="682"/>
      <c r="CB28" s="725"/>
      <c r="CD28" s="714" t="s">
        <v>
303</v>
      </c>
      <c r="CE28" s="715"/>
      <c r="CF28" s="715"/>
      <c r="CG28" s="715"/>
      <c r="CH28" s="715"/>
      <c r="CI28" s="715"/>
      <c r="CJ28" s="715"/>
      <c r="CK28" s="715"/>
      <c r="CL28" s="715"/>
      <c r="CM28" s="715"/>
      <c r="CN28" s="715"/>
      <c r="CO28" s="715"/>
      <c r="CP28" s="715"/>
      <c r="CQ28" s="716"/>
      <c r="CR28" s="681">
        <v>
4039960</v>
      </c>
      <c r="CS28" s="682"/>
      <c r="CT28" s="682"/>
      <c r="CU28" s="682"/>
      <c r="CV28" s="682"/>
      <c r="CW28" s="682"/>
      <c r="CX28" s="682"/>
      <c r="CY28" s="683"/>
      <c r="CZ28" s="684">
        <v>
1.8</v>
      </c>
      <c r="DA28" s="702"/>
      <c r="DB28" s="702"/>
      <c r="DC28" s="703"/>
      <c r="DD28" s="687">
        <v>
4039960</v>
      </c>
      <c r="DE28" s="682"/>
      <c r="DF28" s="682"/>
      <c r="DG28" s="682"/>
      <c r="DH28" s="682"/>
      <c r="DI28" s="682"/>
      <c r="DJ28" s="682"/>
      <c r="DK28" s="683"/>
      <c r="DL28" s="687">
        <v>
4039960</v>
      </c>
      <c r="DM28" s="682"/>
      <c r="DN28" s="682"/>
      <c r="DO28" s="682"/>
      <c r="DP28" s="682"/>
      <c r="DQ28" s="682"/>
      <c r="DR28" s="682"/>
      <c r="DS28" s="682"/>
      <c r="DT28" s="682"/>
      <c r="DU28" s="682"/>
      <c r="DV28" s="683"/>
      <c r="DW28" s="684">
        <v>
2.9</v>
      </c>
      <c r="DX28" s="702"/>
      <c r="DY28" s="702"/>
      <c r="DZ28" s="702"/>
      <c r="EA28" s="702"/>
      <c r="EB28" s="702"/>
      <c r="EC28" s="717"/>
    </row>
    <row r="29" spans="2:133" ht="11.25" customHeight="1" x14ac:dyDescent="0.2">
      <c r="B29" s="678" t="s">
        <v>
304</v>
      </c>
      <c r="C29" s="679"/>
      <c r="D29" s="679"/>
      <c r="E29" s="679"/>
      <c r="F29" s="679"/>
      <c r="G29" s="679"/>
      <c r="H29" s="679"/>
      <c r="I29" s="679"/>
      <c r="J29" s="679"/>
      <c r="K29" s="679"/>
      <c r="L29" s="679"/>
      <c r="M29" s="679"/>
      <c r="N29" s="679"/>
      <c r="O29" s="679"/>
      <c r="P29" s="679"/>
      <c r="Q29" s="680"/>
      <c r="R29" s="681">
        <v>
3733641</v>
      </c>
      <c r="S29" s="682"/>
      <c r="T29" s="682"/>
      <c r="U29" s="682"/>
      <c r="V29" s="682"/>
      <c r="W29" s="682"/>
      <c r="X29" s="682"/>
      <c r="Y29" s="683"/>
      <c r="Z29" s="718">
        <v>
1.7</v>
      </c>
      <c r="AA29" s="718"/>
      <c r="AB29" s="718"/>
      <c r="AC29" s="718"/>
      <c r="AD29" s="719">
        <v>
1920258</v>
      </c>
      <c r="AE29" s="719"/>
      <c r="AF29" s="719"/>
      <c r="AG29" s="719"/>
      <c r="AH29" s="719"/>
      <c r="AI29" s="719"/>
      <c r="AJ29" s="719"/>
      <c r="AK29" s="719"/>
      <c r="AL29" s="684">
        <v>
1.4</v>
      </c>
      <c r="AM29" s="685"/>
      <c r="AN29" s="685"/>
      <c r="AO29" s="720"/>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8"/>
      <c r="BP29" s="718"/>
      <c r="BQ29" s="718"/>
      <c r="BR29" s="718"/>
      <c r="BS29" s="719"/>
      <c r="BT29" s="719"/>
      <c r="BU29" s="719"/>
      <c r="BV29" s="719"/>
      <c r="BW29" s="719"/>
      <c r="BX29" s="719"/>
      <c r="BY29" s="719"/>
      <c r="BZ29" s="719"/>
      <c r="CA29" s="719"/>
      <c r="CB29" s="778"/>
      <c r="CD29" s="766" t="s">
        <v>
305</v>
      </c>
      <c r="CE29" s="767"/>
      <c r="CF29" s="714" t="s">
        <v>
306</v>
      </c>
      <c r="CG29" s="715"/>
      <c r="CH29" s="715"/>
      <c r="CI29" s="715"/>
      <c r="CJ29" s="715"/>
      <c r="CK29" s="715"/>
      <c r="CL29" s="715"/>
      <c r="CM29" s="715"/>
      <c r="CN29" s="715"/>
      <c r="CO29" s="715"/>
      <c r="CP29" s="715"/>
      <c r="CQ29" s="716"/>
      <c r="CR29" s="681">
        <v>
4039960</v>
      </c>
      <c r="CS29" s="700"/>
      <c r="CT29" s="700"/>
      <c r="CU29" s="700"/>
      <c r="CV29" s="700"/>
      <c r="CW29" s="700"/>
      <c r="CX29" s="700"/>
      <c r="CY29" s="701"/>
      <c r="CZ29" s="684">
        <v>
1.8</v>
      </c>
      <c r="DA29" s="702"/>
      <c r="DB29" s="702"/>
      <c r="DC29" s="703"/>
      <c r="DD29" s="687">
        <v>
4039960</v>
      </c>
      <c r="DE29" s="700"/>
      <c r="DF29" s="700"/>
      <c r="DG29" s="700"/>
      <c r="DH29" s="700"/>
      <c r="DI29" s="700"/>
      <c r="DJ29" s="700"/>
      <c r="DK29" s="701"/>
      <c r="DL29" s="687">
        <v>
4039960</v>
      </c>
      <c r="DM29" s="700"/>
      <c r="DN29" s="700"/>
      <c r="DO29" s="700"/>
      <c r="DP29" s="700"/>
      <c r="DQ29" s="700"/>
      <c r="DR29" s="700"/>
      <c r="DS29" s="700"/>
      <c r="DT29" s="700"/>
      <c r="DU29" s="700"/>
      <c r="DV29" s="701"/>
      <c r="DW29" s="684">
        <v>
2.9</v>
      </c>
      <c r="DX29" s="702"/>
      <c r="DY29" s="702"/>
      <c r="DZ29" s="702"/>
      <c r="EA29" s="702"/>
      <c r="EB29" s="702"/>
      <c r="EC29" s="717"/>
    </row>
    <row r="30" spans="2:133" ht="11.25" customHeight="1" x14ac:dyDescent="0.2">
      <c r="B30" s="678" t="s">
        <v>
307</v>
      </c>
      <c r="C30" s="679"/>
      <c r="D30" s="679"/>
      <c r="E30" s="679"/>
      <c r="F30" s="679"/>
      <c r="G30" s="679"/>
      <c r="H30" s="679"/>
      <c r="I30" s="679"/>
      <c r="J30" s="679"/>
      <c r="K30" s="679"/>
      <c r="L30" s="679"/>
      <c r="M30" s="679"/>
      <c r="N30" s="679"/>
      <c r="O30" s="679"/>
      <c r="P30" s="679"/>
      <c r="Q30" s="680"/>
      <c r="R30" s="681">
        <v>
845934</v>
      </c>
      <c r="S30" s="682"/>
      <c r="T30" s="682"/>
      <c r="U30" s="682"/>
      <c r="V30" s="682"/>
      <c r="W30" s="682"/>
      <c r="X30" s="682"/>
      <c r="Y30" s="683"/>
      <c r="Z30" s="718">
        <v>
0.4</v>
      </c>
      <c r="AA30" s="718"/>
      <c r="AB30" s="718"/>
      <c r="AC30" s="718"/>
      <c r="AD30" s="719" t="s">
        <v>
128</v>
      </c>
      <c r="AE30" s="719"/>
      <c r="AF30" s="719"/>
      <c r="AG30" s="719"/>
      <c r="AH30" s="719"/>
      <c r="AI30" s="719"/>
      <c r="AJ30" s="719"/>
      <c r="AK30" s="719"/>
      <c r="AL30" s="684" t="s">
        <v>
235</v>
      </c>
      <c r="AM30" s="685"/>
      <c r="AN30" s="685"/>
      <c r="AO30" s="720"/>
      <c r="AP30" s="742" t="s">
        <v>
223</v>
      </c>
      <c r="AQ30" s="743"/>
      <c r="AR30" s="743"/>
      <c r="AS30" s="743"/>
      <c r="AT30" s="743"/>
      <c r="AU30" s="743"/>
      <c r="AV30" s="743"/>
      <c r="AW30" s="743"/>
      <c r="AX30" s="743"/>
      <c r="AY30" s="743"/>
      <c r="AZ30" s="743"/>
      <c r="BA30" s="743"/>
      <c r="BB30" s="743"/>
      <c r="BC30" s="743"/>
      <c r="BD30" s="743"/>
      <c r="BE30" s="743"/>
      <c r="BF30" s="744"/>
      <c r="BG30" s="742" t="s">
        <v>
308</v>
      </c>
      <c r="BH30" s="755"/>
      <c r="BI30" s="755"/>
      <c r="BJ30" s="755"/>
      <c r="BK30" s="755"/>
      <c r="BL30" s="755"/>
      <c r="BM30" s="755"/>
      <c r="BN30" s="755"/>
      <c r="BO30" s="755"/>
      <c r="BP30" s="755"/>
      <c r="BQ30" s="756"/>
      <c r="BR30" s="742" t="s">
        <v>
309</v>
      </c>
      <c r="BS30" s="755"/>
      <c r="BT30" s="755"/>
      <c r="BU30" s="755"/>
      <c r="BV30" s="755"/>
      <c r="BW30" s="755"/>
      <c r="BX30" s="755"/>
      <c r="BY30" s="755"/>
      <c r="BZ30" s="755"/>
      <c r="CA30" s="755"/>
      <c r="CB30" s="756"/>
      <c r="CD30" s="768"/>
      <c r="CE30" s="769"/>
      <c r="CF30" s="714" t="s">
        <v>
310</v>
      </c>
      <c r="CG30" s="715"/>
      <c r="CH30" s="715"/>
      <c r="CI30" s="715"/>
      <c r="CJ30" s="715"/>
      <c r="CK30" s="715"/>
      <c r="CL30" s="715"/>
      <c r="CM30" s="715"/>
      <c r="CN30" s="715"/>
      <c r="CO30" s="715"/>
      <c r="CP30" s="715"/>
      <c r="CQ30" s="716"/>
      <c r="CR30" s="681">
        <v>
3769713</v>
      </c>
      <c r="CS30" s="682"/>
      <c r="CT30" s="682"/>
      <c r="CU30" s="682"/>
      <c r="CV30" s="682"/>
      <c r="CW30" s="682"/>
      <c r="CX30" s="682"/>
      <c r="CY30" s="683"/>
      <c r="CZ30" s="684">
        <v>
1.7</v>
      </c>
      <c r="DA30" s="702"/>
      <c r="DB30" s="702"/>
      <c r="DC30" s="703"/>
      <c r="DD30" s="687">
        <v>
3769713</v>
      </c>
      <c r="DE30" s="682"/>
      <c r="DF30" s="682"/>
      <c r="DG30" s="682"/>
      <c r="DH30" s="682"/>
      <c r="DI30" s="682"/>
      <c r="DJ30" s="682"/>
      <c r="DK30" s="683"/>
      <c r="DL30" s="687">
        <v>
3769713</v>
      </c>
      <c r="DM30" s="682"/>
      <c r="DN30" s="682"/>
      <c r="DO30" s="682"/>
      <c r="DP30" s="682"/>
      <c r="DQ30" s="682"/>
      <c r="DR30" s="682"/>
      <c r="DS30" s="682"/>
      <c r="DT30" s="682"/>
      <c r="DU30" s="682"/>
      <c r="DV30" s="683"/>
      <c r="DW30" s="684">
        <v>
2.7</v>
      </c>
      <c r="DX30" s="702"/>
      <c r="DY30" s="702"/>
      <c r="DZ30" s="702"/>
      <c r="EA30" s="702"/>
      <c r="EB30" s="702"/>
      <c r="EC30" s="717"/>
    </row>
    <row r="31" spans="2:133" ht="11.25" customHeight="1" x14ac:dyDescent="0.2">
      <c r="B31" s="678" t="s">
        <v>
311</v>
      </c>
      <c r="C31" s="679"/>
      <c r="D31" s="679"/>
      <c r="E31" s="679"/>
      <c r="F31" s="679"/>
      <c r="G31" s="679"/>
      <c r="H31" s="679"/>
      <c r="I31" s="679"/>
      <c r="J31" s="679"/>
      <c r="K31" s="679"/>
      <c r="L31" s="679"/>
      <c r="M31" s="679"/>
      <c r="N31" s="679"/>
      <c r="O31" s="679"/>
      <c r="P31" s="679"/>
      <c r="Q31" s="680"/>
      <c r="R31" s="681">
        <v>
48272112</v>
      </c>
      <c r="S31" s="682"/>
      <c r="T31" s="682"/>
      <c r="U31" s="682"/>
      <c r="V31" s="682"/>
      <c r="W31" s="682"/>
      <c r="X31" s="682"/>
      <c r="Y31" s="683"/>
      <c r="Z31" s="718">
        <v>
21.4</v>
      </c>
      <c r="AA31" s="718"/>
      <c r="AB31" s="718"/>
      <c r="AC31" s="718"/>
      <c r="AD31" s="719" t="s">
        <v>
128</v>
      </c>
      <c r="AE31" s="719"/>
      <c r="AF31" s="719"/>
      <c r="AG31" s="719"/>
      <c r="AH31" s="719"/>
      <c r="AI31" s="719"/>
      <c r="AJ31" s="719"/>
      <c r="AK31" s="719"/>
      <c r="AL31" s="684" t="s">
        <v>
128</v>
      </c>
      <c r="AM31" s="685"/>
      <c r="AN31" s="685"/>
      <c r="AO31" s="720"/>
      <c r="AP31" s="757" t="s">
        <v>
312</v>
      </c>
      <c r="AQ31" s="758"/>
      <c r="AR31" s="758"/>
      <c r="AS31" s="758"/>
      <c r="AT31" s="763" t="s">
        <v>
313</v>
      </c>
      <c r="AU31" s="231"/>
      <c r="AV31" s="231"/>
      <c r="AW31" s="231"/>
      <c r="AX31" s="747" t="s">
        <v>
187</v>
      </c>
      <c r="AY31" s="748"/>
      <c r="AZ31" s="748"/>
      <c r="BA31" s="748"/>
      <c r="BB31" s="748"/>
      <c r="BC31" s="748"/>
      <c r="BD31" s="748"/>
      <c r="BE31" s="748"/>
      <c r="BF31" s="749"/>
      <c r="BG31" s="750">
        <v>
98.6</v>
      </c>
      <c r="BH31" s="751"/>
      <c r="BI31" s="751"/>
      <c r="BJ31" s="751"/>
      <c r="BK31" s="751"/>
      <c r="BL31" s="751"/>
      <c r="BM31" s="752">
        <v>
97.5</v>
      </c>
      <c r="BN31" s="751"/>
      <c r="BO31" s="751"/>
      <c r="BP31" s="751"/>
      <c r="BQ31" s="753"/>
      <c r="BR31" s="750">
        <v>
98.6</v>
      </c>
      <c r="BS31" s="751"/>
      <c r="BT31" s="751"/>
      <c r="BU31" s="751"/>
      <c r="BV31" s="751"/>
      <c r="BW31" s="751"/>
      <c r="BX31" s="752">
        <v>
97</v>
      </c>
      <c r="BY31" s="751"/>
      <c r="BZ31" s="751"/>
      <c r="CA31" s="751"/>
      <c r="CB31" s="753"/>
      <c r="CD31" s="768"/>
      <c r="CE31" s="769"/>
      <c r="CF31" s="714" t="s">
        <v>
314</v>
      </c>
      <c r="CG31" s="715"/>
      <c r="CH31" s="715"/>
      <c r="CI31" s="715"/>
      <c r="CJ31" s="715"/>
      <c r="CK31" s="715"/>
      <c r="CL31" s="715"/>
      <c r="CM31" s="715"/>
      <c r="CN31" s="715"/>
      <c r="CO31" s="715"/>
      <c r="CP31" s="715"/>
      <c r="CQ31" s="716"/>
      <c r="CR31" s="681">
        <v>
270247</v>
      </c>
      <c r="CS31" s="700"/>
      <c r="CT31" s="700"/>
      <c r="CU31" s="700"/>
      <c r="CV31" s="700"/>
      <c r="CW31" s="700"/>
      <c r="CX31" s="700"/>
      <c r="CY31" s="701"/>
      <c r="CZ31" s="684">
        <v>
0.1</v>
      </c>
      <c r="DA31" s="702"/>
      <c r="DB31" s="702"/>
      <c r="DC31" s="703"/>
      <c r="DD31" s="687">
        <v>
270247</v>
      </c>
      <c r="DE31" s="700"/>
      <c r="DF31" s="700"/>
      <c r="DG31" s="700"/>
      <c r="DH31" s="700"/>
      <c r="DI31" s="700"/>
      <c r="DJ31" s="700"/>
      <c r="DK31" s="701"/>
      <c r="DL31" s="687">
        <v>
270247</v>
      </c>
      <c r="DM31" s="700"/>
      <c r="DN31" s="700"/>
      <c r="DO31" s="700"/>
      <c r="DP31" s="700"/>
      <c r="DQ31" s="700"/>
      <c r="DR31" s="700"/>
      <c r="DS31" s="700"/>
      <c r="DT31" s="700"/>
      <c r="DU31" s="700"/>
      <c r="DV31" s="701"/>
      <c r="DW31" s="684">
        <v>
0.2</v>
      </c>
      <c r="DX31" s="702"/>
      <c r="DY31" s="702"/>
      <c r="DZ31" s="702"/>
      <c r="EA31" s="702"/>
      <c r="EB31" s="702"/>
      <c r="EC31" s="717"/>
    </row>
    <row r="32" spans="2:133" ht="11.25" customHeight="1" x14ac:dyDescent="0.2">
      <c r="B32" s="772" t="s">
        <v>
315</v>
      </c>
      <c r="C32" s="773"/>
      <c r="D32" s="773"/>
      <c r="E32" s="773"/>
      <c r="F32" s="773"/>
      <c r="G32" s="773"/>
      <c r="H32" s="773"/>
      <c r="I32" s="773"/>
      <c r="J32" s="773"/>
      <c r="K32" s="773"/>
      <c r="L32" s="773"/>
      <c r="M32" s="773"/>
      <c r="N32" s="773"/>
      <c r="O32" s="773"/>
      <c r="P32" s="773"/>
      <c r="Q32" s="774"/>
      <c r="R32" s="681">
        <v>
75824939</v>
      </c>
      <c r="S32" s="682"/>
      <c r="T32" s="682"/>
      <c r="U32" s="682"/>
      <c r="V32" s="682"/>
      <c r="W32" s="682"/>
      <c r="X32" s="682"/>
      <c r="Y32" s="683"/>
      <c r="Z32" s="718">
        <v>
33.6</v>
      </c>
      <c r="AA32" s="718"/>
      <c r="AB32" s="718"/>
      <c r="AC32" s="718"/>
      <c r="AD32" s="719">
        <v>
74310911</v>
      </c>
      <c r="AE32" s="719"/>
      <c r="AF32" s="719"/>
      <c r="AG32" s="719"/>
      <c r="AH32" s="719"/>
      <c r="AI32" s="719"/>
      <c r="AJ32" s="719"/>
      <c r="AK32" s="719"/>
      <c r="AL32" s="684">
        <v>
54</v>
      </c>
      <c r="AM32" s="685"/>
      <c r="AN32" s="685"/>
      <c r="AO32" s="720"/>
      <c r="AP32" s="759"/>
      <c r="AQ32" s="760"/>
      <c r="AR32" s="760"/>
      <c r="AS32" s="760"/>
      <c r="AT32" s="764"/>
      <c r="AU32" s="230" t="s">
        <v>
316</v>
      </c>
      <c r="AV32" s="230"/>
      <c r="AW32" s="230"/>
      <c r="AX32" s="678" t="s">
        <v>
317</v>
      </c>
      <c r="AY32" s="679"/>
      <c r="AZ32" s="679"/>
      <c r="BA32" s="679"/>
      <c r="BB32" s="679"/>
      <c r="BC32" s="679"/>
      <c r="BD32" s="679"/>
      <c r="BE32" s="679"/>
      <c r="BF32" s="680"/>
      <c r="BG32" s="754">
        <v>
98.5</v>
      </c>
      <c r="BH32" s="700"/>
      <c r="BI32" s="700"/>
      <c r="BJ32" s="700"/>
      <c r="BK32" s="700"/>
      <c r="BL32" s="700"/>
      <c r="BM32" s="685">
        <v>
97.3</v>
      </c>
      <c r="BN32" s="746"/>
      <c r="BO32" s="746"/>
      <c r="BP32" s="746"/>
      <c r="BQ32" s="724"/>
      <c r="BR32" s="754">
        <v>
98.5</v>
      </c>
      <c r="BS32" s="700"/>
      <c r="BT32" s="700"/>
      <c r="BU32" s="700"/>
      <c r="BV32" s="700"/>
      <c r="BW32" s="700"/>
      <c r="BX32" s="685">
        <v>
96.8</v>
      </c>
      <c r="BY32" s="746"/>
      <c r="BZ32" s="746"/>
      <c r="CA32" s="746"/>
      <c r="CB32" s="724"/>
      <c r="CD32" s="770"/>
      <c r="CE32" s="771"/>
      <c r="CF32" s="714" t="s">
        <v>
318</v>
      </c>
      <c r="CG32" s="715"/>
      <c r="CH32" s="715"/>
      <c r="CI32" s="715"/>
      <c r="CJ32" s="715"/>
      <c r="CK32" s="715"/>
      <c r="CL32" s="715"/>
      <c r="CM32" s="715"/>
      <c r="CN32" s="715"/>
      <c r="CO32" s="715"/>
      <c r="CP32" s="715"/>
      <c r="CQ32" s="716"/>
      <c r="CR32" s="681" t="s">
        <v>
128</v>
      </c>
      <c r="CS32" s="682"/>
      <c r="CT32" s="682"/>
      <c r="CU32" s="682"/>
      <c r="CV32" s="682"/>
      <c r="CW32" s="682"/>
      <c r="CX32" s="682"/>
      <c r="CY32" s="683"/>
      <c r="CZ32" s="684" t="s">
        <v>
235</v>
      </c>
      <c r="DA32" s="702"/>
      <c r="DB32" s="702"/>
      <c r="DC32" s="703"/>
      <c r="DD32" s="687" t="s">
        <v>
128</v>
      </c>
      <c r="DE32" s="682"/>
      <c r="DF32" s="682"/>
      <c r="DG32" s="682"/>
      <c r="DH32" s="682"/>
      <c r="DI32" s="682"/>
      <c r="DJ32" s="682"/>
      <c r="DK32" s="683"/>
      <c r="DL32" s="687" t="s">
        <v>
235</v>
      </c>
      <c r="DM32" s="682"/>
      <c r="DN32" s="682"/>
      <c r="DO32" s="682"/>
      <c r="DP32" s="682"/>
      <c r="DQ32" s="682"/>
      <c r="DR32" s="682"/>
      <c r="DS32" s="682"/>
      <c r="DT32" s="682"/>
      <c r="DU32" s="682"/>
      <c r="DV32" s="683"/>
      <c r="DW32" s="684" t="s">
        <v>
235</v>
      </c>
      <c r="DX32" s="702"/>
      <c r="DY32" s="702"/>
      <c r="DZ32" s="702"/>
      <c r="EA32" s="702"/>
      <c r="EB32" s="702"/>
      <c r="EC32" s="717"/>
    </row>
    <row r="33" spans="2:133" ht="11.25" customHeight="1" x14ac:dyDescent="0.2">
      <c r="B33" s="678" t="s">
        <v>
319</v>
      </c>
      <c r="C33" s="679"/>
      <c r="D33" s="679"/>
      <c r="E33" s="679"/>
      <c r="F33" s="679"/>
      <c r="G33" s="679"/>
      <c r="H33" s="679"/>
      <c r="I33" s="679"/>
      <c r="J33" s="679"/>
      <c r="K33" s="679"/>
      <c r="L33" s="679"/>
      <c r="M33" s="679"/>
      <c r="N33" s="679"/>
      <c r="O33" s="679"/>
      <c r="P33" s="679"/>
      <c r="Q33" s="680"/>
      <c r="R33" s="681">
        <v>
16410494</v>
      </c>
      <c r="S33" s="682"/>
      <c r="T33" s="682"/>
      <c r="U33" s="682"/>
      <c r="V33" s="682"/>
      <c r="W33" s="682"/>
      <c r="X33" s="682"/>
      <c r="Y33" s="683"/>
      <c r="Z33" s="718">
        <v>
7.3</v>
      </c>
      <c r="AA33" s="718"/>
      <c r="AB33" s="718"/>
      <c r="AC33" s="718"/>
      <c r="AD33" s="719" t="s">
        <v>
128</v>
      </c>
      <c r="AE33" s="719"/>
      <c r="AF33" s="719"/>
      <c r="AG33" s="719"/>
      <c r="AH33" s="719"/>
      <c r="AI33" s="719"/>
      <c r="AJ33" s="719"/>
      <c r="AK33" s="719"/>
      <c r="AL33" s="684" t="s">
        <v>
235</v>
      </c>
      <c r="AM33" s="685"/>
      <c r="AN33" s="685"/>
      <c r="AO33" s="720"/>
      <c r="AP33" s="761"/>
      <c r="AQ33" s="762"/>
      <c r="AR33" s="762"/>
      <c r="AS33" s="762"/>
      <c r="AT33" s="765"/>
      <c r="AU33" s="232"/>
      <c r="AV33" s="232"/>
      <c r="AW33" s="232"/>
      <c r="AX33" s="662" t="s">
        <v>
320</v>
      </c>
      <c r="AY33" s="663"/>
      <c r="AZ33" s="663"/>
      <c r="BA33" s="663"/>
      <c r="BB33" s="663"/>
      <c r="BC33" s="663"/>
      <c r="BD33" s="663"/>
      <c r="BE33" s="663"/>
      <c r="BF33" s="664"/>
      <c r="BG33" s="745" t="s">
        <v>
235</v>
      </c>
      <c r="BH33" s="666"/>
      <c r="BI33" s="666"/>
      <c r="BJ33" s="666"/>
      <c r="BK33" s="666"/>
      <c r="BL33" s="666"/>
      <c r="BM33" s="709" t="s">
        <v>
128</v>
      </c>
      <c r="BN33" s="666"/>
      <c r="BO33" s="666"/>
      <c r="BP33" s="666"/>
      <c r="BQ33" s="730"/>
      <c r="BR33" s="745" t="s">
        <v>
235</v>
      </c>
      <c r="BS33" s="666"/>
      <c r="BT33" s="666"/>
      <c r="BU33" s="666"/>
      <c r="BV33" s="666"/>
      <c r="BW33" s="666"/>
      <c r="BX33" s="709" t="s">
        <v>
128</v>
      </c>
      <c r="BY33" s="666"/>
      <c r="BZ33" s="666"/>
      <c r="CA33" s="666"/>
      <c r="CB33" s="730"/>
      <c r="CD33" s="714" t="s">
        <v>
321</v>
      </c>
      <c r="CE33" s="715"/>
      <c r="CF33" s="715"/>
      <c r="CG33" s="715"/>
      <c r="CH33" s="715"/>
      <c r="CI33" s="715"/>
      <c r="CJ33" s="715"/>
      <c r="CK33" s="715"/>
      <c r="CL33" s="715"/>
      <c r="CM33" s="715"/>
      <c r="CN33" s="715"/>
      <c r="CO33" s="715"/>
      <c r="CP33" s="715"/>
      <c r="CQ33" s="716"/>
      <c r="CR33" s="681">
        <v>
85092064</v>
      </c>
      <c r="CS33" s="700"/>
      <c r="CT33" s="700"/>
      <c r="CU33" s="700"/>
      <c r="CV33" s="700"/>
      <c r="CW33" s="700"/>
      <c r="CX33" s="700"/>
      <c r="CY33" s="701"/>
      <c r="CZ33" s="684">
        <v>
38.700000000000003</v>
      </c>
      <c r="DA33" s="702"/>
      <c r="DB33" s="702"/>
      <c r="DC33" s="703"/>
      <c r="DD33" s="687">
        <v>
73303039</v>
      </c>
      <c r="DE33" s="700"/>
      <c r="DF33" s="700"/>
      <c r="DG33" s="700"/>
      <c r="DH33" s="700"/>
      <c r="DI33" s="700"/>
      <c r="DJ33" s="700"/>
      <c r="DK33" s="701"/>
      <c r="DL33" s="687">
        <v>
45391724</v>
      </c>
      <c r="DM33" s="700"/>
      <c r="DN33" s="700"/>
      <c r="DO33" s="700"/>
      <c r="DP33" s="700"/>
      <c r="DQ33" s="700"/>
      <c r="DR33" s="700"/>
      <c r="DS33" s="700"/>
      <c r="DT33" s="700"/>
      <c r="DU33" s="700"/>
      <c r="DV33" s="701"/>
      <c r="DW33" s="684">
        <v>
33</v>
      </c>
      <c r="DX33" s="702"/>
      <c r="DY33" s="702"/>
      <c r="DZ33" s="702"/>
      <c r="EA33" s="702"/>
      <c r="EB33" s="702"/>
      <c r="EC33" s="717"/>
    </row>
    <row r="34" spans="2:133" ht="11.25" customHeight="1" x14ac:dyDescent="0.2">
      <c r="B34" s="678" t="s">
        <v>
322</v>
      </c>
      <c r="C34" s="679"/>
      <c r="D34" s="679"/>
      <c r="E34" s="679"/>
      <c r="F34" s="679"/>
      <c r="G34" s="679"/>
      <c r="H34" s="679"/>
      <c r="I34" s="679"/>
      <c r="J34" s="679"/>
      <c r="K34" s="679"/>
      <c r="L34" s="679"/>
      <c r="M34" s="679"/>
      <c r="N34" s="679"/>
      <c r="O34" s="679"/>
      <c r="P34" s="679"/>
      <c r="Q34" s="680"/>
      <c r="R34" s="681">
        <v>
245116</v>
      </c>
      <c r="S34" s="682"/>
      <c r="T34" s="682"/>
      <c r="U34" s="682"/>
      <c r="V34" s="682"/>
      <c r="W34" s="682"/>
      <c r="X34" s="682"/>
      <c r="Y34" s="683"/>
      <c r="Z34" s="718">
        <v>
0.1</v>
      </c>
      <c r="AA34" s="718"/>
      <c r="AB34" s="718"/>
      <c r="AC34" s="718"/>
      <c r="AD34" s="719">
        <v>
145025</v>
      </c>
      <c r="AE34" s="719"/>
      <c r="AF34" s="719"/>
      <c r="AG34" s="719"/>
      <c r="AH34" s="719"/>
      <c r="AI34" s="719"/>
      <c r="AJ34" s="719"/>
      <c r="AK34" s="719"/>
      <c r="AL34" s="684">
        <v>
0.1</v>
      </c>
      <c r="AM34" s="685"/>
      <c r="AN34" s="685"/>
      <c r="AO34" s="72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4" t="s">
        <v>
323</v>
      </c>
      <c r="CE34" s="715"/>
      <c r="CF34" s="715"/>
      <c r="CG34" s="715"/>
      <c r="CH34" s="715"/>
      <c r="CI34" s="715"/>
      <c r="CJ34" s="715"/>
      <c r="CK34" s="715"/>
      <c r="CL34" s="715"/>
      <c r="CM34" s="715"/>
      <c r="CN34" s="715"/>
      <c r="CO34" s="715"/>
      <c r="CP34" s="715"/>
      <c r="CQ34" s="716"/>
      <c r="CR34" s="681">
        <v>
36120474</v>
      </c>
      <c r="CS34" s="682"/>
      <c r="CT34" s="682"/>
      <c r="CU34" s="682"/>
      <c r="CV34" s="682"/>
      <c r="CW34" s="682"/>
      <c r="CX34" s="682"/>
      <c r="CY34" s="683"/>
      <c r="CZ34" s="684">
        <v>
16.399999999999999</v>
      </c>
      <c r="DA34" s="702"/>
      <c r="DB34" s="702"/>
      <c r="DC34" s="703"/>
      <c r="DD34" s="687">
        <v>
30491378</v>
      </c>
      <c r="DE34" s="682"/>
      <c r="DF34" s="682"/>
      <c r="DG34" s="682"/>
      <c r="DH34" s="682"/>
      <c r="DI34" s="682"/>
      <c r="DJ34" s="682"/>
      <c r="DK34" s="683"/>
      <c r="DL34" s="687">
        <v>
27611265</v>
      </c>
      <c r="DM34" s="682"/>
      <c r="DN34" s="682"/>
      <c r="DO34" s="682"/>
      <c r="DP34" s="682"/>
      <c r="DQ34" s="682"/>
      <c r="DR34" s="682"/>
      <c r="DS34" s="682"/>
      <c r="DT34" s="682"/>
      <c r="DU34" s="682"/>
      <c r="DV34" s="683"/>
      <c r="DW34" s="684">
        <v>
20.100000000000001</v>
      </c>
      <c r="DX34" s="702"/>
      <c r="DY34" s="702"/>
      <c r="DZ34" s="702"/>
      <c r="EA34" s="702"/>
      <c r="EB34" s="702"/>
      <c r="EC34" s="717"/>
    </row>
    <row r="35" spans="2:133" ht="11.25" customHeight="1" x14ac:dyDescent="0.2">
      <c r="B35" s="678" t="s">
        <v>
324</v>
      </c>
      <c r="C35" s="679"/>
      <c r="D35" s="679"/>
      <c r="E35" s="679"/>
      <c r="F35" s="679"/>
      <c r="G35" s="679"/>
      <c r="H35" s="679"/>
      <c r="I35" s="679"/>
      <c r="J35" s="679"/>
      <c r="K35" s="679"/>
      <c r="L35" s="679"/>
      <c r="M35" s="679"/>
      <c r="N35" s="679"/>
      <c r="O35" s="679"/>
      <c r="P35" s="679"/>
      <c r="Q35" s="680"/>
      <c r="R35" s="681">
        <v>
22435</v>
      </c>
      <c r="S35" s="682"/>
      <c r="T35" s="682"/>
      <c r="U35" s="682"/>
      <c r="V35" s="682"/>
      <c r="W35" s="682"/>
      <c r="X35" s="682"/>
      <c r="Y35" s="683"/>
      <c r="Z35" s="718">
        <v>
0</v>
      </c>
      <c r="AA35" s="718"/>
      <c r="AB35" s="718"/>
      <c r="AC35" s="718"/>
      <c r="AD35" s="719" t="s">
        <v>
128</v>
      </c>
      <c r="AE35" s="719"/>
      <c r="AF35" s="719"/>
      <c r="AG35" s="719"/>
      <c r="AH35" s="719"/>
      <c r="AI35" s="719"/>
      <c r="AJ35" s="719"/>
      <c r="AK35" s="719"/>
      <c r="AL35" s="684" t="s">
        <v>
128</v>
      </c>
      <c r="AM35" s="685"/>
      <c r="AN35" s="685"/>
      <c r="AO35" s="720"/>
      <c r="AP35" s="235"/>
      <c r="AQ35" s="742" t="s">
        <v>
325</v>
      </c>
      <c r="AR35" s="743"/>
      <c r="AS35" s="743"/>
      <c r="AT35" s="743"/>
      <c r="AU35" s="743"/>
      <c r="AV35" s="743"/>
      <c r="AW35" s="743"/>
      <c r="AX35" s="743"/>
      <c r="AY35" s="743"/>
      <c r="AZ35" s="743"/>
      <c r="BA35" s="743"/>
      <c r="BB35" s="743"/>
      <c r="BC35" s="743"/>
      <c r="BD35" s="743"/>
      <c r="BE35" s="743"/>
      <c r="BF35" s="744"/>
      <c r="BG35" s="742" t="s">
        <v>
326</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14" t="s">
        <v>
327</v>
      </c>
      <c r="CE35" s="715"/>
      <c r="CF35" s="715"/>
      <c r="CG35" s="715"/>
      <c r="CH35" s="715"/>
      <c r="CI35" s="715"/>
      <c r="CJ35" s="715"/>
      <c r="CK35" s="715"/>
      <c r="CL35" s="715"/>
      <c r="CM35" s="715"/>
      <c r="CN35" s="715"/>
      <c r="CO35" s="715"/>
      <c r="CP35" s="715"/>
      <c r="CQ35" s="716"/>
      <c r="CR35" s="681">
        <v>
1040059</v>
      </c>
      <c r="CS35" s="700"/>
      <c r="CT35" s="700"/>
      <c r="CU35" s="700"/>
      <c r="CV35" s="700"/>
      <c r="CW35" s="700"/>
      <c r="CX35" s="700"/>
      <c r="CY35" s="701"/>
      <c r="CZ35" s="684">
        <v>
0.5</v>
      </c>
      <c r="DA35" s="702"/>
      <c r="DB35" s="702"/>
      <c r="DC35" s="703"/>
      <c r="DD35" s="687">
        <v>
988149</v>
      </c>
      <c r="DE35" s="700"/>
      <c r="DF35" s="700"/>
      <c r="DG35" s="700"/>
      <c r="DH35" s="700"/>
      <c r="DI35" s="700"/>
      <c r="DJ35" s="700"/>
      <c r="DK35" s="701"/>
      <c r="DL35" s="687">
        <v>
942522</v>
      </c>
      <c r="DM35" s="700"/>
      <c r="DN35" s="700"/>
      <c r="DO35" s="700"/>
      <c r="DP35" s="700"/>
      <c r="DQ35" s="700"/>
      <c r="DR35" s="700"/>
      <c r="DS35" s="700"/>
      <c r="DT35" s="700"/>
      <c r="DU35" s="700"/>
      <c r="DV35" s="701"/>
      <c r="DW35" s="684">
        <v>
0.7</v>
      </c>
      <c r="DX35" s="702"/>
      <c r="DY35" s="702"/>
      <c r="DZ35" s="702"/>
      <c r="EA35" s="702"/>
      <c r="EB35" s="702"/>
      <c r="EC35" s="717"/>
    </row>
    <row r="36" spans="2:133" ht="11.25" customHeight="1" x14ac:dyDescent="0.2">
      <c r="B36" s="678" t="s">
        <v>
328</v>
      </c>
      <c r="C36" s="679"/>
      <c r="D36" s="679"/>
      <c r="E36" s="679"/>
      <c r="F36" s="679"/>
      <c r="G36" s="679"/>
      <c r="H36" s="679"/>
      <c r="I36" s="679"/>
      <c r="J36" s="679"/>
      <c r="K36" s="679"/>
      <c r="L36" s="679"/>
      <c r="M36" s="679"/>
      <c r="N36" s="679"/>
      <c r="O36" s="679"/>
      <c r="P36" s="679"/>
      <c r="Q36" s="680"/>
      <c r="R36" s="681">
        <v>
7680391</v>
      </c>
      <c r="S36" s="682"/>
      <c r="T36" s="682"/>
      <c r="U36" s="682"/>
      <c r="V36" s="682"/>
      <c r="W36" s="682"/>
      <c r="X36" s="682"/>
      <c r="Y36" s="683"/>
      <c r="Z36" s="718">
        <v>
3.4</v>
      </c>
      <c r="AA36" s="718"/>
      <c r="AB36" s="718"/>
      <c r="AC36" s="718"/>
      <c r="AD36" s="719" t="s">
        <v>
128</v>
      </c>
      <c r="AE36" s="719"/>
      <c r="AF36" s="719"/>
      <c r="AG36" s="719"/>
      <c r="AH36" s="719"/>
      <c r="AI36" s="719"/>
      <c r="AJ36" s="719"/>
      <c r="AK36" s="719"/>
      <c r="AL36" s="684" t="s">
        <v>
235</v>
      </c>
      <c r="AM36" s="685"/>
      <c r="AN36" s="685"/>
      <c r="AO36" s="720"/>
      <c r="AP36" s="235"/>
      <c r="AQ36" s="733" t="s">
        <v>
329</v>
      </c>
      <c r="AR36" s="734"/>
      <c r="AS36" s="734"/>
      <c r="AT36" s="734"/>
      <c r="AU36" s="734"/>
      <c r="AV36" s="734"/>
      <c r="AW36" s="734"/>
      <c r="AX36" s="734"/>
      <c r="AY36" s="735"/>
      <c r="AZ36" s="736">
        <v>
19716978</v>
      </c>
      <c r="BA36" s="737"/>
      <c r="BB36" s="737"/>
      <c r="BC36" s="737"/>
      <c r="BD36" s="737"/>
      <c r="BE36" s="737"/>
      <c r="BF36" s="738"/>
      <c r="BG36" s="739" t="s">
        <v>
330</v>
      </c>
      <c r="BH36" s="740"/>
      <c r="BI36" s="740"/>
      <c r="BJ36" s="740"/>
      <c r="BK36" s="740"/>
      <c r="BL36" s="740"/>
      <c r="BM36" s="740"/>
      <c r="BN36" s="740"/>
      <c r="BO36" s="740"/>
      <c r="BP36" s="740"/>
      <c r="BQ36" s="740"/>
      <c r="BR36" s="740"/>
      <c r="BS36" s="740"/>
      <c r="BT36" s="740"/>
      <c r="BU36" s="741"/>
      <c r="BV36" s="736">
        <v>
995374</v>
      </c>
      <c r="BW36" s="737"/>
      <c r="BX36" s="737"/>
      <c r="BY36" s="737"/>
      <c r="BZ36" s="737"/>
      <c r="CA36" s="737"/>
      <c r="CB36" s="738"/>
      <c r="CD36" s="714" t="s">
        <v>
331</v>
      </c>
      <c r="CE36" s="715"/>
      <c r="CF36" s="715"/>
      <c r="CG36" s="715"/>
      <c r="CH36" s="715"/>
      <c r="CI36" s="715"/>
      <c r="CJ36" s="715"/>
      <c r="CK36" s="715"/>
      <c r="CL36" s="715"/>
      <c r="CM36" s="715"/>
      <c r="CN36" s="715"/>
      <c r="CO36" s="715"/>
      <c r="CP36" s="715"/>
      <c r="CQ36" s="716"/>
      <c r="CR36" s="681">
        <v>
9194053</v>
      </c>
      <c r="CS36" s="682"/>
      <c r="CT36" s="682"/>
      <c r="CU36" s="682"/>
      <c r="CV36" s="682"/>
      <c r="CW36" s="682"/>
      <c r="CX36" s="682"/>
      <c r="CY36" s="683"/>
      <c r="CZ36" s="684">
        <v>
4.2</v>
      </c>
      <c r="DA36" s="702"/>
      <c r="DB36" s="702"/>
      <c r="DC36" s="703"/>
      <c r="DD36" s="687">
        <v>
6276511</v>
      </c>
      <c r="DE36" s="682"/>
      <c r="DF36" s="682"/>
      <c r="DG36" s="682"/>
      <c r="DH36" s="682"/>
      <c r="DI36" s="682"/>
      <c r="DJ36" s="682"/>
      <c r="DK36" s="683"/>
      <c r="DL36" s="687">
        <v>
3916473</v>
      </c>
      <c r="DM36" s="682"/>
      <c r="DN36" s="682"/>
      <c r="DO36" s="682"/>
      <c r="DP36" s="682"/>
      <c r="DQ36" s="682"/>
      <c r="DR36" s="682"/>
      <c r="DS36" s="682"/>
      <c r="DT36" s="682"/>
      <c r="DU36" s="682"/>
      <c r="DV36" s="683"/>
      <c r="DW36" s="684">
        <v>
2.8</v>
      </c>
      <c r="DX36" s="702"/>
      <c r="DY36" s="702"/>
      <c r="DZ36" s="702"/>
      <c r="EA36" s="702"/>
      <c r="EB36" s="702"/>
      <c r="EC36" s="717"/>
    </row>
    <row r="37" spans="2:133" ht="11.25" customHeight="1" x14ac:dyDescent="0.2">
      <c r="B37" s="678" t="s">
        <v>
332</v>
      </c>
      <c r="C37" s="679"/>
      <c r="D37" s="679"/>
      <c r="E37" s="679"/>
      <c r="F37" s="679"/>
      <c r="G37" s="679"/>
      <c r="H37" s="679"/>
      <c r="I37" s="679"/>
      <c r="J37" s="679"/>
      <c r="K37" s="679"/>
      <c r="L37" s="679"/>
      <c r="M37" s="679"/>
      <c r="N37" s="679"/>
      <c r="O37" s="679"/>
      <c r="P37" s="679"/>
      <c r="Q37" s="680"/>
      <c r="R37" s="681">
        <v>
4606836</v>
      </c>
      <c r="S37" s="682"/>
      <c r="T37" s="682"/>
      <c r="U37" s="682"/>
      <c r="V37" s="682"/>
      <c r="W37" s="682"/>
      <c r="X37" s="682"/>
      <c r="Y37" s="683"/>
      <c r="Z37" s="718">
        <v>
2</v>
      </c>
      <c r="AA37" s="718"/>
      <c r="AB37" s="718"/>
      <c r="AC37" s="718"/>
      <c r="AD37" s="719" t="s">
        <v>
235</v>
      </c>
      <c r="AE37" s="719"/>
      <c r="AF37" s="719"/>
      <c r="AG37" s="719"/>
      <c r="AH37" s="719"/>
      <c r="AI37" s="719"/>
      <c r="AJ37" s="719"/>
      <c r="AK37" s="719"/>
      <c r="AL37" s="684" t="s">
        <v>
128</v>
      </c>
      <c r="AM37" s="685"/>
      <c r="AN37" s="685"/>
      <c r="AO37" s="720"/>
      <c r="AQ37" s="721" t="s">
        <v>
333</v>
      </c>
      <c r="AR37" s="722"/>
      <c r="AS37" s="722"/>
      <c r="AT37" s="722"/>
      <c r="AU37" s="722"/>
      <c r="AV37" s="722"/>
      <c r="AW37" s="722"/>
      <c r="AX37" s="722"/>
      <c r="AY37" s="723"/>
      <c r="AZ37" s="681">
        <v>
87578</v>
      </c>
      <c r="BA37" s="682"/>
      <c r="BB37" s="682"/>
      <c r="BC37" s="682"/>
      <c r="BD37" s="700"/>
      <c r="BE37" s="700"/>
      <c r="BF37" s="724"/>
      <c r="BG37" s="714" t="s">
        <v>
334</v>
      </c>
      <c r="BH37" s="715"/>
      <c r="BI37" s="715"/>
      <c r="BJ37" s="715"/>
      <c r="BK37" s="715"/>
      <c r="BL37" s="715"/>
      <c r="BM37" s="715"/>
      <c r="BN37" s="715"/>
      <c r="BO37" s="715"/>
      <c r="BP37" s="715"/>
      <c r="BQ37" s="715"/>
      <c r="BR37" s="715"/>
      <c r="BS37" s="715"/>
      <c r="BT37" s="715"/>
      <c r="BU37" s="716"/>
      <c r="BV37" s="681">
        <v>
995374</v>
      </c>
      <c r="BW37" s="682"/>
      <c r="BX37" s="682"/>
      <c r="BY37" s="682"/>
      <c r="BZ37" s="682"/>
      <c r="CA37" s="682"/>
      <c r="CB37" s="725"/>
      <c r="CD37" s="714" t="s">
        <v>
335</v>
      </c>
      <c r="CE37" s="715"/>
      <c r="CF37" s="715"/>
      <c r="CG37" s="715"/>
      <c r="CH37" s="715"/>
      <c r="CI37" s="715"/>
      <c r="CJ37" s="715"/>
      <c r="CK37" s="715"/>
      <c r="CL37" s="715"/>
      <c r="CM37" s="715"/>
      <c r="CN37" s="715"/>
      <c r="CO37" s="715"/>
      <c r="CP37" s="715"/>
      <c r="CQ37" s="716"/>
      <c r="CR37" s="681">
        <v>
2064085</v>
      </c>
      <c r="CS37" s="700"/>
      <c r="CT37" s="700"/>
      <c r="CU37" s="700"/>
      <c r="CV37" s="700"/>
      <c r="CW37" s="700"/>
      <c r="CX37" s="700"/>
      <c r="CY37" s="701"/>
      <c r="CZ37" s="684">
        <v>
0.9</v>
      </c>
      <c r="DA37" s="702"/>
      <c r="DB37" s="702"/>
      <c r="DC37" s="703"/>
      <c r="DD37" s="687">
        <v>
2064085</v>
      </c>
      <c r="DE37" s="700"/>
      <c r="DF37" s="700"/>
      <c r="DG37" s="700"/>
      <c r="DH37" s="700"/>
      <c r="DI37" s="700"/>
      <c r="DJ37" s="700"/>
      <c r="DK37" s="701"/>
      <c r="DL37" s="687">
        <v>
1452401</v>
      </c>
      <c r="DM37" s="700"/>
      <c r="DN37" s="700"/>
      <c r="DO37" s="700"/>
      <c r="DP37" s="700"/>
      <c r="DQ37" s="700"/>
      <c r="DR37" s="700"/>
      <c r="DS37" s="700"/>
      <c r="DT37" s="700"/>
      <c r="DU37" s="700"/>
      <c r="DV37" s="701"/>
      <c r="DW37" s="684">
        <v>
1.1000000000000001</v>
      </c>
      <c r="DX37" s="702"/>
      <c r="DY37" s="702"/>
      <c r="DZ37" s="702"/>
      <c r="EA37" s="702"/>
      <c r="EB37" s="702"/>
      <c r="EC37" s="717"/>
    </row>
    <row r="38" spans="2:133" ht="11.25" customHeight="1" x14ac:dyDescent="0.2">
      <c r="B38" s="678" t="s">
        <v>
336</v>
      </c>
      <c r="C38" s="679"/>
      <c r="D38" s="679"/>
      <c r="E38" s="679"/>
      <c r="F38" s="679"/>
      <c r="G38" s="679"/>
      <c r="H38" s="679"/>
      <c r="I38" s="679"/>
      <c r="J38" s="679"/>
      <c r="K38" s="679"/>
      <c r="L38" s="679"/>
      <c r="M38" s="679"/>
      <c r="N38" s="679"/>
      <c r="O38" s="679"/>
      <c r="P38" s="679"/>
      <c r="Q38" s="680"/>
      <c r="R38" s="681">
        <v>
2391915</v>
      </c>
      <c r="S38" s="682"/>
      <c r="T38" s="682"/>
      <c r="U38" s="682"/>
      <c r="V38" s="682"/>
      <c r="W38" s="682"/>
      <c r="X38" s="682"/>
      <c r="Y38" s="683"/>
      <c r="Z38" s="718">
        <v>
1.1000000000000001</v>
      </c>
      <c r="AA38" s="718"/>
      <c r="AB38" s="718"/>
      <c r="AC38" s="718"/>
      <c r="AD38" s="719">
        <v>
655</v>
      </c>
      <c r="AE38" s="719"/>
      <c r="AF38" s="719"/>
      <c r="AG38" s="719"/>
      <c r="AH38" s="719"/>
      <c r="AI38" s="719"/>
      <c r="AJ38" s="719"/>
      <c r="AK38" s="719"/>
      <c r="AL38" s="684">
        <v>
0</v>
      </c>
      <c r="AM38" s="685"/>
      <c r="AN38" s="685"/>
      <c r="AO38" s="720"/>
      <c r="AQ38" s="721" t="s">
        <v>
337</v>
      </c>
      <c r="AR38" s="722"/>
      <c r="AS38" s="722"/>
      <c r="AT38" s="722"/>
      <c r="AU38" s="722"/>
      <c r="AV38" s="722"/>
      <c r="AW38" s="722"/>
      <c r="AX38" s="722"/>
      <c r="AY38" s="723"/>
      <c r="AZ38" s="681" t="s">
        <v>
128</v>
      </c>
      <c r="BA38" s="682"/>
      <c r="BB38" s="682"/>
      <c r="BC38" s="682"/>
      <c r="BD38" s="700"/>
      <c r="BE38" s="700"/>
      <c r="BF38" s="724"/>
      <c r="BG38" s="714" t="s">
        <v>
338</v>
      </c>
      <c r="BH38" s="715"/>
      <c r="BI38" s="715"/>
      <c r="BJ38" s="715"/>
      <c r="BK38" s="715"/>
      <c r="BL38" s="715"/>
      <c r="BM38" s="715"/>
      <c r="BN38" s="715"/>
      <c r="BO38" s="715"/>
      <c r="BP38" s="715"/>
      <c r="BQ38" s="715"/>
      <c r="BR38" s="715"/>
      <c r="BS38" s="715"/>
      <c r="BT38" s="715"/>
      <c r="BU38" s="716"/>
      <c r="BV38" s="681">
        <v>
87863</v>
      </c>
      <c r="BW38" s="682"/>
      <c r="BX38" s="682"/>
      <c r="BY38" s="682"/>
      <c r="BZ38" s="682"/>
      <c r="CA38" s="682"/>
      <c r="CB38" s="725"/>
      <c r="CD38" s="714" t="s">
        <v>
339</v>
      </c>
      <c r="CE38" s="715"/>
      <c r="CF38" s="715"/>
      <c r="CG38" s="715"/>
      <c r="CH38" s="715"/>
      <c r="CI38" s="715"/>
      <c r="CJ38" s="715"/>
      <c r="CK38" s="715"/>
      <c r="CL38" s="715"/>
      <c r="CM38" s="715"/>
      <c r="CN38" s="715"/>
      <c r="CO38" s="715"/>
      <c r="CP38" s="715"/>
      <c r="CQ38" s="716"/>
      <c r="CR38" s="681">
        <v>
19716978</v>
      </c>
      <c r="CS38" s="682"/>
      <c r="CT38" s="682"/>
      <c r="CU38" s="682"/>
      <c r="CV38" s="682"/>
      <c r="CW38" s="682"/>
      <c r="CX38" s="682"/>
      <c r="CY38" s="683"/>
      <c r="CZ38" s="684">
        <v>
9</v>
      </c>
      <c r="DA38" s="702"/>
      <c r="DB38" s="702"/>
      <c r="DC38" s="703"/>
      <c r="DD38" s="687">
        <v>
16588062</v>
      </c>
      <c r="DE38" s="682"/>
      <c r="DF38" s="682"/>
      <c r="DG38" s="682"/>
      <c r="DH38" s="682"/>
      <c r="DI38" s="682"/>
      <c r="DJ38" s="682"/>
      <c r="DK38" s="683"/>
      <c r="DL38" s="687">
        <v>
12921464</v>
      </c>
      <c r="DM38" s="682"/>
      <c r="DN38" s="682"/>
      <c r="DO38" s="682"/>
      <c r="DP38" s="682"/>
      <c r="DQ38" s="682"/>
      <c r="DR38" s="682"/>
      <c r="DS38" s="682"/>
      <c r="DT38" s="682"/>
      <c r="DU38" s="682"/>
      <c r="DV38" s="683"/>
      <c r="DW38" s="684">
        <v>
9.4</v>
      </c>
      <c r="DX38" s="702"/>
      <c r="DY38" s="702"/>
      <c r="DZ38" s="702"/>
      <c r="EA38" s="702"/>
      <c r="EB38" s="702"/>
      <c r="EC38" s="717"/>
    </row>
    <row r="39" spans="2:133" ht="11.25" customHeight="1" x14ac:dyDescent="0.2">
      <c r="B39" s="678" t="s">
        <v>
340</v>
      </c>
      <c r="C39" s="679"/>
      <c r="D39" s="679"/>
      <c r="E39" s="679"/>
      <c r="F39" s="679"/>
      <c r="G39" s="679"/>
      <c r="H39" s="679"/>
      <c r="I39" s="679"/>
      <c r="J39" s="679"/>
      <c r="K39" s="679"/>
      <c r="L39" s="679"/>
      <c r="M39" s="679"/>
      <c r="N39" s="679"/>
      <c r="O39" s="679"/>
      <c r="P39" s="679"/>
      <c r="Q39" s="680"/>
      <c r="R39" s="681">
        <v>
1378700</v>
      </c>
      <c r="S39" s="682"/>
      <c r="T39" s="682"/>
      <c r="U39" s="682"/>
      <c r="V39" s="682"/>
      <c r="W39" s="682"/>
      <c r="X39" s="682"/>
      <c r="Y39" s="683"/>
      <c r="Z39" s="718">
        <v>
0.6</v>
      </c>
      <c r="AA39" s="718"/>
      <c r="AB39" s="718"/>
      <c r="AC39" s="718"/>
      <c r="AD39" s="719" t="s">
        <v>
235</v>
      </c>
      <c r="AE39" s="719"/>
      <c r="AF39" s="719"/>
      <c r="AG39" s="719"/>
      <c r="AH39" s="719"/>
      <c r="AI39" s="719"/>
      <c r="AJ39" s="719"/>
      <c r="AK39" s="719"/>
      <c r="AL39" s="684" t="s">
        <v>
128</v>
      </c>
      <c r="AM39" s="685"/>
      <c r="AN39" s="685"/>
      <c r="AO39" s="720"/>
      <c r="AQ39" s="721" t="s">
        <v>
341</v>
      </c>
      <c r="AR39" s="722"/>
      <c r="AS39" s="722"/>
      <c r="AT39" s="722"/>
      <c r="AU39" s="722"/>
      <c r="AV39" s="722"/>
      <c r="AW39" s="722"/>
      <c r="AX39" s="722"/>
      <c r="AY39" s="723"/>
      <c r="AZ39" s="681" t="s">
        <v>
128</v>
      </c>
      <c r="BA39" s="682"/>
      <c r="BB39" s="682"/>
      <c r="BC39" s="682"/>
      <c r="BD39" s="700"/>
      <c r="BE39" s="700"/>
      <c r="BF39" s="724"/>
      <c r="BG39" s="714" t="s">
        <v>
342</v>
      </c>
      <c r="BH39" s="715"/>
      <c r="BI39" s="715"/>
      <c r="BJ39" s="715"/>
      <c r="BK39" s="715"/>
      <c r="BL39" s="715"/>
      <c r="BM39" s="715"/>
      <c r="BN39" s="715"/>
      <c r="BO39" s="715"/>
      <c r="BP39" s="715"/>
      <c r="BQ39" s="715"/>
      <c r="BR39" s="715"/>
      <c r="BS39" s="715"/>
      <c r="BT39" s="715"/>
      <c r="BU39" s="716"/>
      <c r="BV39" s="681">
        <v>
120904</v>
      </c>
      <c r="BW39" s="682"/>
      <c r="BX39" s="682"/>
      <c r="BY39" s="682"/>
      <c r="BZ39" s="682"/>
      <c r="CA39" s="682"/>
      <c r="CB39" s="725"/>
      <c r="CD39" s="714" t="s">
        <v>
343</v>
      </c>
      <c r="CE39" s="715"/>
      <c r="CF39" s="715"/>
      <c r="CG39" s="715"/>
      <c r="CH39" s="715"/>
      <c r="CI39" s="715"/>
      <c r="CJ39" s="715"/>
      <c r="CK39" s="715"/>
      <c r="CL39" s="715"/>
      <c r="CM39" s="715"/>
      <c r="CN39" s="715"/>
      <c r="CO39" s="715"/>
      <c r="CP39" s="715"/>
      <c r="CQ39" s="716"/>
      <c r="CR39" s="681">
        <v>
17278474</v>
      </c>
      <c r="CS39" s="700"/>
      <c r="CT39" s="700"/>
      <c r="CU39" s="700"/>
      <c r="CV39" s="700"/>
      <c r="CW39" s="700"/>
      <c r="CX39" s="700"/>
      <c r="CY39" s="701"/>
      <c r="CZ39" s="684">
        <v>
7.9</v>
      </c>
      <c r="DA39" s="702"/>
      <c r="DB39" s="702"/>
      <c r="DC39" s="703"/>
      <c r="DD39" s="687">
        <v>
17228149</v>
      </c>
      <c r="DE39" s="700"/>
      <c r="DF39" s="700"/>
      <c r="DG39" s="700"/>
      <c r="DH39" s="700"/>
      <c r="DI39" s="700"/>
      <c r="DJ39" s="700"/>
      <c r="DK39" s="701"/>
      <c r="DL39" s="687" t="s">
        <v>
128</v>
      </c>
      <c r="DM39" s="700"/>
      <c r="DN39" s="700"/>
      <c r="DO39" s="700"/>
      <c r="DP39" s="700"/>
      <c r="DQ39" s="700"/>
      <c r="DR39" s="700"/>
      <c r="DS39" s="700"/>
      <c r="DT39" s="700"/>
      <c r="DU39" s="700"/>
      <c r="DV39" s="701"/>
      <c r="DW39" s="684" t="s">
        <v>
235</v>
      </c>
      <c r="DX39" s="702"/>
      <c r="DY39" s="702"/>
      <c r="DZ39" s="702"/>
      <c r="EA39" s="702"/>
      <c r="EB39" s="702"/>
      <c r="EC39" s="717"/>
    </row>
    <row r="40" spans="2:133" ht="11.25" customHeight="1" x14ac:dyDescent="0.2">
      <c r="B40" s="678" t="s">
        <v>
344</v>
      </c>
      <c r="C40" s="679"/>
      <c r="D40" s="679"/>
      <c r="E40" s="679"/>
      <c r="F40" s="679"/>
      <c r="G40" s="679"/>
      <c r="H40" s="679"/>
      <c r="I40" s="679"/>
      <c r="J40" s="679"/>
      <c r="K40" s="679"/>
      <c r="L40" s="679"/>
      <c r="M40" s="679"/>
      <c r="N40" s="679"/>
      <c r="O40" s="679"/>
      <c r="P40" s="679"/>
      <c r="Q40" s="680"/>
      <c r="R40" s="681" t="s">
        <v>
235</v>
      </c>
      <c r="S40" s="682"/>
      <c r="T40" s="682"/>
      <c r="U40" s="682"/>
      <c r="V40" s="682"/>
      <c r="W40" s="682"/>
      <c r="X40" s="682"/>
      <c r="Y40" s="683"/>
      <c r="Z40" s="718" t="s">
        <v>
235</v>
      </c>
      <c r="AA40" s="718"/>
      <c r="AB40" s="718"/>
      <c r="AC40" s="718"/>
      <c r="AD40" s="719" t="s">
        <v>
235</v>
      </c>
      <c r="AE40" s="719"/>
      <c r="AF40" s="719"/>
      <c r="AG40" s="719"/>
      <c r="AH40" s="719"/>
      <c r="AI40" s="719"/>
      <c r="AJ40" s="719"/>
      <c r="AK40" s="719"/>
      <c r="AL40" s="684" t="s">
        <v>
235</v>
      </c>
      <c r="AM40" s="685"/>
      <c r="AN40" s="685"/>
      <c r="AO40" s="720"/>
      <c r="AQ40" s="721" t="s">
        <v>
345</v>
      </c>
      <c r="AR40" s="722"/>
      <c r="AS40" s="722"/>
      <c r="AT40" s="722"/>
      <c r="AU40" s="722"/>
      <c r="AV40" s="722"/>
      <c r="AW40" s="722"/>
      <c r="AX40" s="722"/>
      <c r="AY40" s="723"/>
      <c r="AZ40" s="681" t="s">
        <v>
137</v>
      </c>
      <c r="BA40" s="682"/>
      <c r="BB40" s="682"/>
      <c r="BC40" s="682"/>
      <c r="BD40" s="700"/>
      <c r="BE40" s="700"/>
      <c r="BF40" s="724"/>
      <c r="BG40" s="726" t="s">
        <v>
346</v>
      </c>
      <c r="BH40" s="727"/>
      <c r="BI40" s="727"/>
      <c r="BJ40" s="727"/>
      <c r="BK40" s="727"/>
      <c r="BL40" s="236"/>
      <c r="BM40" s="715" t="s">
        <v>
347</v>
      </c>
      <c r="BN40" s="715"/>
      <c r="BO40" s="715"/>
      <c r="BP40" s="715"/>
      <c r="BQ40" s="715"/>
      <c r="BR40" s="715"/>
      <c r="BS40" s="715"/>
      <c r="BT40" s="715"/>
      <c r="BU40" s="716"/>
      <c r="BV40" s="681">
        <v>
112</v>
      </c>
      <c r="BW40" s="682"/>
      <c r="BX40" s="682"/>
      <c r="BY40" s="682"/>
      <c r="BZ40" s="682"/>
      <c r="CA40" s="682"/>
      <c r="CB40" s="725"/>
      <c r="CD40" s="714" t="s">
        <v>
348</v>
      </c>
      <c r="CE40" s="715"/>
      <c r="CF40" s="715"/>
      <c r="CG40" s="715"/>
      <c r="CH40" s="715"/>
      <c r="CI40" s="715"/>
      <c r="CJ40" s="715"/>
      <c r="CK40" s="715"/>
      <c r="CL40" s="715"/>
      <c r="CM40" s="715"/>
      <c r="CN40" s="715"/>
      <c r="CO40" s="715"/>
      <c r="CP40" s="715"/>
      <c r="CQ40" s="716"/>
      <c r="CR40" s="681">
        <v>
1742026</v>
      </c>
      <c r="CS40" s="682"/>
      <c r="CT40" s="682"/>
      <c r="CU40" s="682"/>
      <c r="CV40" s="682"/>
      <c r="CW40" s="682"/>
      <c r="CX40" s="682"/>
      <c r="CY40" s="683"/>
      <c r="CZ40" s="684">
        <v>
0.8</v>
      </c>
      <c r="DA40" s="702"/>
      <c r="DB40" s="702"/>
      <c r="DC40" s="703"/>
      <c r="DD40" s="687">
        <v>
1730790</v>
      </c>
      <c r="DE40" s="682"/>
      <c r="DF40" s="682"/>
      <c r="DG40" s="682"/>
      <c r="DH40" s="682"/>
      <c r="DI40" s="682"/>
      <c r="DJ40" s="682"/>
      <c r="DK40" s="683"/>
      <c r="DL40" s="687" t="s">
        <v>
128</v>
      </c>
      <c r="DM40" s="682"/>
      <c r="DN40" s="682"/>
      <c r="DO40" s="682"/>
      <c r="DP40" s="682"/>
      <c r="DQ40" s="682"/>
      <c r="DR40" s="682"/>
      <c r="DS40" s="682"/>
      <c r="DT40" s="682"/>
      <c r="DU40" s="682"/>
      <c r="DV40" s="683"/>
      <c r="DW40" s="684" t="s">
        <v>
128</v>
      </c>
      <c r="DX40" s="702"/>
      <c r="DY40" s="702"/>
      <c r="DZ40" s="702"/>
      <c r="EA40" s="702"/>
      <c r="EB40" s="702"/>
      <c r="EC40" s="717"/>
    </row>
    <row r="41" spans="2:133" ht="11.25" customHeight="1" x14ac:dyDescent="0.2">
      <c r="B41" s="678" t="s">
        <v>
349</v>
      </c>
      <c r="C41" s="679"/>
      <c r="D41" s="679"/>
      <c r="E41" s="679"/>
      <c r="F41" s="679"/>
      <c r="G41" s="679"/>
      <c r="H41" s="679"/>
      <c r="I41" s="679"/>
      <c r="J41" s="679"/>
      <c r="K41" s="679"/>
      <c r="L41" s="679"/>
      <c r="M41" s="679"/>
      <c r="N41" s="679"/>
      <c r="O41" s="679"/>
      <c r="P41" s="679"/>
      <c r="Q41" s="680"/>
      <c r="R41" s="681" t="s">
        <v>
128</v>
      </c>
      <c r="S41" s="682"/>
      <c r="T41" s="682"/>
      <c r="U41" s="682"/>
      <c r="V41" s="682"/>
      <c r="W41" s="682"/>
      <c r="X41" s="682"/>
      <c r="Y41" s="683"/>
      <c r="Z41" s="718" t="s">
        <v>
235</v>
      </c>
      <c r="AA41" s="718"/>
      <c r="AB41" s="718"/>
      <c r="AC41" s="718"/>
      <c r="AD41" s="719" t="s">
        <v>
235</v>
      </c>
      <c r="AE41" s="719"/>
      <c r="AF41" s="719"/>
      <c r="AG41" s="719"/>
      <c r="AH41" s="719"/>
      <c r="AI41" s="719"/>
      <c r="AJ41" s="719"/>
      <c r="AK41" s="719"/>
      <c r="AL41" s="684" t="s">
        <v>
128</v>
      </c>
      <c r="AM41" s="685"/>
      <c r="AN41" s="685"/>
      <c r="AO41" s="720"/>
      <c r="AQ41" s="721" t="s">
        <v>
350</v>
      </c>
      <c r="AR41" s="722"/>
      <c r="AS41" s="722"/>
      <c r="AT41" s="722"/>
      <c r="AU41" s="722"/>
      <c r="AV41" s="722"/>
      <c r="AW41" s="722"/>
      <c r="AX41" s="722"/>
      <c r="AY41" s="723"/>
      <c r="AZ41" s="681">
        <v>
6530556</v>
      </c>
      <c r="BA41" s="682"/>
      <c r="BB41" s="682"/>
      <c r="BC41" s="682"/>
      <c r="BD41" s="700"/>
      <c r="BE41" s="700"/>
      <c r="BF41" s="724"/>
      <c r="BG41" s="726"/>
      <c r="BH41" s="727"/>
      <c r="BI41" s="727"/>
      <c r="BJ41" s="727"/>
      <c r="BK41" s="727"/>
      <c r="BL41" s="236"/>
      <c r="BM41" s="715" t="s">
        <v>
351</v>
      </c>
      <c r="BN41" s="715"/>
      <c r="BO41" s="715"/>
      <c r="BP41" s="715"/>
      <c r="BQ41" s="715"/>
      <c r="BR41" s="715"/>
      <c r="BS41" s="715"/>
      <c r="BT41" s="715"/>
      <c r="BU41" s="716"/>
      <c r="BV41" s="681" t="s">
        <v>
235</v>
      </c>
      <c r="BW41" s="682"/>
      <c r="BX41" s="682"/>
      <c r="BY41" s="682"/>
      <c r="BZ41" s="682"/>
      <c r="CA41" s="682"/>
      <c r="CB41" s="725"/>
      <c r="CD41" s="714" t="s">
        <v>
352</v>
      </c>
      <c r="CE41" s="715"/>
      <c r="CF41" s="715"/>
      <c r="CG41" s="715"/>
      <c r="CH41" s="715"/>
      <c r="CI41" s="715"/>
      <c r="CJ41" s="715"/>
      <c r="CK41" s="715"/>
      <c r="CL41" s="715"/>
      <c r="CM41" s="715"/>
      <c r="CN41" s="715"/>
      <c r="CO41" s="715"/>
      <c r="CP41" s="715"/>
      <c r="CQ41" s="716"/>
      <c r="CR41" s="681" t="s">
        <v>
137</v>
      </c>
      <c r="CS41" s="700"/>
      <c r="CT41" s="700"/>
      <c r="CU41" s="700"/>
      <c r="CV41" s="700"/>
      <c r="CW41" s="700"/>
      <c r="CX41" s="700"/>
      <c r="CY41" s="701"/>
      <c r="CZ41" s="684" t="s">
        <v>
128</v>
      </c>
      <c r="DA41" s="702"/>
      <c r="DB41" s="702"/>
      <c r="DC41" s="703"/>
      <c r="DD41" s="687" t="s">
        <v>
128</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2">
      <c r="B42" s="662" t="s">
        <v>
353</v>
      </c>
      <c r="C42" s="663"/>
      <c r="D42" s="663"/>
      <c r="E42" s="663"/>
      <c r="F42" s="663"/>
      <c r="G42" s="663"/>
      <c r="H42" s="663"/>
      <c r="I42" s="663"/>
      <c r="J42" s="663"/>
      <c r="K42" s="663"/>
      <c r="L42" s="663"/>
      <c r="M42" s="663"/>
      <c r="N42" s="663"/>
      <c r="O42" s="663"/>
      <c r="P42" s="663"/>
      <c r="Q42" s="664"/>
      <c r="R42" s="665">
        <v>
225645770</v>
      </c>
      <c r="S42" s="704"/>
      <c r="T42" s="704"/>
      <c r="U42" s="704"/>
      <c r="V42" s="704"/>
      <c r="W42" s="704"/>
      <c r="X42" s="704"/>
      <c r="Y42" s="706"/>
      <c r="Z42" s="707">
        <v>
100</v>
      </c>
      <c r="AA42" s="707"/>
      <c r="AB42" s="707"/>
      <c r="AC42" s="707"/>
      <c r="AD42" s="708">
        <v>
137552297</v>
      </c>
      <c r="AE42" s="708"/>
      <c r="AF42" s="708"/>
      <c r="AG42" s="708"/>
      <c r="AH42" s="708"/>
      <c r="AI42" s="708"/>
      <c r="AJ42" s="708"/>
      <c r="AK42" s="708"/>
      <c r="AL42" s="668">
        <v>
100</v>
      </c>
      <c r="AM42" s="709"/>
      <c r="AN42" s="709"/>
      <c r="AO42" s="710"/>
      <c r="AQ42" s="711" t="s">
        <v>
354</v>
      </c>
      <c r="AR42" s="712"/>
      <c r="AS42" s="712"/>
      <c r="AT42" s="712"/>
      <c r="AU42" s="712"/>
      <c r="AV42" s="712"/>
      <c r="AW42" s="712"/>
      <c r="AX42" s="712"/>
      <c r="AY42" s="713"/>
      <c r="AZ42" s="665">
        <v>
13098844</v>
      </c>
      <c r="BA42" s="704"/>
      <c r="BB42" s="704"/>
      <c r="BC42" s="704"/>
      <c r="BD42" s="666"/>
      <c r="BE42" s="666"/>
      <c r="BF42" s="730"/>
      <c r="BG42" s="728"/>
      <c r="BH42" s="729"/>
      <c r="BI42" s="729"/>
      <c r="BJ42" s="729"/>
      <c r="BK42" s="729"/>
      <c r="BL42" s="237"/>
      <c r="BM42" s="731" t="s">
        <v>
355</v>
      </c>
      <c r="BN42" s="731"/>
      <c r="BO42" s="731"/>
      <c r="BP42" s="731"/>
      <c r="BQ42" s="731"/>
      <c r="BR42" s="731"/>
      <c r="BS42" s="731"/>
      <c r="BT42" s="731"/>
      <c r="BU42" s="732"/>
      <c r="BV42" s="665">
        <v>
295</v>
      </c>
      <c r="BW42" s="704"/>
      <c r="BX42" s="704"/>
      <c r="BY42" s="704"/>
      <c r="BZ42" s="704"/>
      <c r="CA42" s="704"/>
      <c r="CB42" s="705"/>
      <c r="CD42" s="678" t="s">
        <v>
356</v>
      </c>
      <c r="CE42" s="679"/>
      <c r="CF42" s="679"/>
      <c r="CG42" s="679"/>
      <c r="CH42" s="679"/>
      <c r="CI42" s="679"/>
      <c r="CJ42" s="679"/>
      <c r="CK42" s="679"/>
      <c r="CL42" s="679"/>
      <c r="CM42" s="679"/>
      <c r="CN42" s="679"/>
      <c r="CO42" s="679"/>
      <c r="CP42" s="679"/>
      <c r="CQ42" s="680"/>
      <c r="CR42" s="681">
        <v>
15213795</v>
      </c>
      <c r="CS42" s="682"/>
      <c r="CT42" s="682"/>
      <c r="CU42" s="682"/>
      <c r="CV42" s="682"/>
      <c r="CW42" s="682"/>
      <c r="CX42" s="682"/>
      <c r="CY42" s="683"/>
      <c r="CZ42" s="684">
        <v>
6.9</v>
      </c>
      <c r="DA42" s="685"/>
      <c r="DB42" s="685"/>
      <c r="DC42" s="686"/>
      <c r="DD42" s="687">
        <v>
7814501</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2">
      <c r="BV43" s="238"/>
      <c r="BW43" s="238"/>
      <c r="BX43" s="238"/>
      <c r="BY43" s="238"/>
      <c r="BZ43" s="238"/>
      <c r="CA43" s="238"/>
      <c r="CB43" s="238"/>
      <c r="CD43" s="678" t="s">
        <v>
357</v>
      </c>
      <c r="CE43" s="679"/>
      <c r="CF43" s="679"/>
      <c r="CG43" s="679"/>
      <c r="CH43" s="679"/>
      <c r="CI43" s="679"/>
      <c r="CJ43" s="679"/>
      <c r="CK43" s="679"/>
      <c r="CL43" s="679"/>
      <c r="CM43" s="679"/>
      <c r="CN43" s="679"/>
      <c r="CO43" s="679"/>
      <c r="CP43" s="679"/>
      <c r="CQ43" s="680"/>
      <c r="CR43" s="681">
        <v>
728778</v>
      </c>
      <c r="CS43" s="700"/>
      <c r="CT43" s="700"/>
      <c r="CU43" s="700"/>
      <c r="CV43" s="700"/>
      <c r="CW43" s="700"/>
      <c r="CX43" s="700"/>
      <c r="CY43" s="701"/>
      <c r="CZ43" s="684">
        <v>
0.3</v>
      </c>
      <c r="DA43" s="702"/>
      <c r="DB43" s="702"/>
      <c r="DC43" s="703"/>
      <c r="DD43" s="687">
        <v>
670477</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2">
      <c r="CD44" s="694" t="s">
        <v>
305</v>
      </c>
      <c r="CE44" s="695"/>
      <c r="CF44" s="678" t="s">
        <v>
358</v>
      </c>
      <c r="CG44" s="679"/>
      <c r="CH44" s="679"/>
      <c r="CI44" s="679"/>
      <c r="CJ44" s="679"/>
      <c r="CK44" s="679"/>
      <c r="CL44" s="679"/>
      <c r="CM44" s="679"/>
      <c r="CN44" s="679"/>
      <c r="CO44" s="679"/>
      <c r="CP44" s="679"/>
      <c r="CQ44" s="680"/>
      <c r="CR44" s="681">
        <v>
15213795</v>
      </c>
      <c r="CS44" s="682"/>
      <c r="CT44" s="682"/>
      <c r="CU44" s="682"/>
      <c r="CV44" s="682"/>
      <c r="CW44" s="682"/>
      <c r="CX44" s="682"/>
      <c r="CY44" s="683"/>
      <c r="CZ44" s="684">
        <v>
6.9</v>
      </c>
      <c r="DA44" s="685"/>
      <c r="DB44" s="685"/>
      <c r="DC44" s="686"/>
      <c r="DD44" s="687">
        <v>
7814501</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2">
      <c r="CD45" s="696"/>
      <c r="CE45" s="697"/>
      <c r="CF45" s="678" t="s">
        <v>
359</v>
      </c>
      <c r="CG45" s="679"/>
      <c r="CH45" s="679"/>
      <c r="CI45" s="679"/>
      <c r="CJ45" s="679"/>
      <c r="CK45" s="679"/>
      <c r="CL45" s="679"/>
      <c r="CM45" s="679"/>
      <c r="CN45" s="679"/>
      <c r="CO45" s="679"/>
      <c r="CP45" s="679"/>
      <c r="CQ45" s="680"/>
      <c r="CR45" s="681">
        <v>
2672209</v>
      </c>
      <c r="CS45" s="700"/>
      <c r="CT45" s="700"/>
      <c r="CU45" s="700"/>
      <c r="CV45" s="700"/>
      <c r="CW45" s="700"/>
      <c r="CX45" s="700"/>
      <c r="CY45" s="701"/>
      <c r="CZ45" s="684">
        <v>
1.2</v>
      </c>
      <c r="DA45" s="702"/>
      <c r="DB45" s="702"/>
      <c r="DC45" s="703"/>
      <c r="DD45" s="687">
        <v>
410224</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2">
      <c r="B46" s="230" t="s">
        <v>
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6"/>
      <c r="CE46" s="697"/>
      <c r="CF46" s="678" t="s">
        <v>
361</v>
      </c>
      <c r="CG46" s="679"/>
      <c r="CH46" s="679"/>
      <c r="CI46" s="679"/>
      <c r="CJ46" s="679"/>
      <c r="CK46" s="679"/>
      <c r="CL46" s="679"/>
      <c r="CM46" s="679"/>
      <c r="CN46" s="679"/>
      <c r="CO46" s="679"/>
      <c r="CP46" s="679"/>
      <c r="CQ46" s="680"/>
      <c r="CR46" s="681">
        <v>
12541586</v>
      </c>
      <c r="CS46" s="682"/>
      <c r="CT46" s="682"/>
      <c r="CU46" s="682"/>
      <c r="CV46" s="682"/>
      <c r="CW46" s="682"/>
      <c r="CX46" s="682"/>
      <c r="CY46" s="683"/>
      <c r="CZ46" s="684">
        <v>
5.7</v>
      </c>
      <c r="DA46" s="685"/>
      <c r="DB46" s="685"/>
      <c r="DC46" s="686"/>
      <c r="DD46" s="687">
        <v>
7404277</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2">
      <c r="B47" s="240" t="s">
        <v>
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6"/>
      <c r="CE47" s="697"/>
      <c r="CF47" s="678" t="s">
        <v>
363</v>
      </c>
      <c r="CG47" s="679"/>
      <c r="CH47" s="679"/>
      <c r="CI47" s="679"/>
      <c r="CJ47" s="679"/>
      <c r="CK47" s="679"/>
      <c r="CL47" s="679"/>
      <c r="CM47" s="679"/>
      <c r="CN47" s="679"/>
      <c r="CO47" s="679"/>
      <c r="CP47" s="679"/>
      <c r="CQ47" s="680"/>
      <c r="CR47" s="681" t="s">
        <v>
128</v>
      </c>
      <c r="CS47" s="700"/>
      <c r="CT47" s="700"/>
      <c r="CU47" s="700"/>
      <c r="CV47" s="700"/>
      <c r="CW47" s="700"/>
      <c r="CX47" s="700"/>
      <c r="CY47" s="701"/>
      <c r="CZ47" s="684" t="s">
        <v>
235</v>
      </c>
      <c r="DA47" s="702"/>
      <c r="DB47" s="702"/>
      <c r="DC47" s="703"/>
      <c r="DD47" s="687" t="s">
        <v>
235</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ht="10.8" x14ac:dyDescent="0.2">
      <c r="B48" s="241" t="s">
        <v>
364</v>
      </c>
      <c r="CD48" s="698"/>
      <c r="CE48" s="699"/>
      <c r="CF48" s="678" t="s">
        <v>
365</v>
      </c>
      <c r="CG48" s="679"/>
      <c r="CH48" s="679"/>
      <c r="CI48" s="679"/>
      <c r="CJ48" s="679"/>
      <c r="CK48" s="679"/>
      <c r="CL48" s="679"/>
      <c r="CM48" s="679"/>
      <c r="CN48" s="679"/>
      <c r="CO48" s="679"/>
      <c r="CP48" s="679"/>
      <c r="CQ48" s="680"/>
      <c r="CR48" s="681" t="s">
        <v>
128</v>
      </c>
      <c r="CS48" s="682"/>
      <c r="CT48" s="682"/>
      <c r="CU48" s="682"/>
      <c r="CV48" s="682"/>
      <c r="CW48" s="682"/>
      <c r="CX48" s="682"/>
      <c r="CY48" s="683"/>
      <c r="CZ48" s="684" t="s">
        <v>
128</v>
      </c>
      <c r="DA48" s="685"/>
      <c r="DB48" s="685"/>
      <c r="DC48" s="686"/>
      <c r="DD48" s="687" t="s">
        <v>
235</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82:133" ht="11.25" customHeight="1" x14ac:dyDescent="0.2">
      <c r="CD49" s="662" t="s">
        <v>
366</v>
      </c>
      <c r="CE49" s="663"/>
      <c r="CF49" s="663"/>
      <c r="CG49" s="663"/>
      <c r="CH49" s="663"/>
      <c r="CI49" s="663"/>
      <c r="CJ49" s="663"/>
      <c r="CK49" s="663"/>
      <c r="CL49" s="663"/>
      <c r="CM49" s="663"/>
      <c r="CN49" s="663"/>
      <c r="CO49" s="663"/>
      <c r="CP49" s="663"/>
      <c r="CQ49" s="664"/>
      <c r="CR49" s="665">
        <v>
219948483</v>
      </c>
      <c r="CS49" s="666"/>
      <c r="CT49" s="666"/>
      <c r="CU49" s="666"/>
      <c r="CV49" s="666"/>
      <c r="CW49" s="666"/>
      <c r="CX49" s="666"/>
      <c r="CY49" s="667"/>
      <c r="CZ49" s="668">
        <v>
100</v>
      </c>
      <c r="DA49" s="669"/>
      <c r="DB49" s="669"/>
      <c r="DC49" s="670"/>
      <c r="DD49" s="671">
        <v>
144978160</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KdEiehYdIaK8VsuoM6FLpEZOfHTngZhAWmyjB6d5eFBzWE7eypRnLgQ16byOpLOAP9c4G9VivS2OGpoKmEXHkA==" saltValue="tEgker+oAYMRLNXBTYJ1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24" t="s">
        <v>
368</v>
      </c>
      <c r="DK2" s="1225"/>
      <c r="DL2" s="1225"/>
      <c r="DM2" s="1225"/>
      <c r="DN2" s="1225"/>
      <c r="DO2" s="1226"/>
      <c r="DP2" s="250"/>
      <c r="DQ2" s="1224" t="s">
        <v>
369</v>
      </c>
      <c r="DR2" s="1225"/>
      <c r="DS2" s="1225"/>
      <c r="DT2" s="1225"/>
      <c r="DU2" s="1225"/>
      <c r="DV2" s="1225"/>
      <c r="DW2" s="1225"/>
      <c r="DX2" s="1225"/>
      <c r="DY2" s="1225"/>
      <c r="DZ2" s="122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77" t="s">
        <v>
370</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1177"/>
      <c r="AQ4" s="1177"/>
      <c r="AR4" s="1177"/>
      <c r="AS4" s="1177"/>
      <c r="AT4" s="1177"/>
      <c r="AU4" s="1177"/>
      <c r="AV4" s="1177"/>
      <c r="AW4" s="1177"/>
      <c r="AX4" s="1177"/>
      <c r="AY4" s="1177"/>
      <c r="AZ4" s="253"/>
      <c r="BA4" s="253"/>
      <c r="BB4" s="253"/>
      <c r="BC4" s="253"/>
      <c r="BD4" s="253"/>
      <c r="BE4" s="254"/>
      <c r="BF4" s="254"/>
      <c r="BG4" s="254"/>
      <c r="BH4" s="254"/>
      <c r="BI4" s="254"/>
      <c r="BJ4" s="254"/>
      <c r="BK4" s="254"/>
      <c r="BL4" s="254"/>
      <c r="BM4" s="254"/>
      <c r="BN4" s="254"/>
      <c r="BO4" s="254"/>
      <c r="BP4" s="254"/>
      <c r="BQ4" s="253" t="s">
        <v>
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109" t="s">
        <v>
372</v>
      </c>
      <c r="B5" s="1110"/>
      <c r="C5" s="1110"/>
      <c r="D5" s="1110"/>
      <c r="E5" s="1110"/>
      <c r="F5" s="1110"/>
      <c r="G5" s="1110"/>
      <c r="H5" s="1110"/>
      <c r="I5" s="1110"/>
      <c r="J5" s="1110"/>
      <c r="K5" s="1110"/>
      <c r="L5" s="1110"/>
      <c r="M5" s="1110"/>
      <c r="N5" s="1110"/>
      <c r="O5" s="1110"/>
      <c r="P5" s="1111"/>
      <c r="Q5" s="1115" t="s">
        <v>
373</v>
      </c>
      <c r="R5" s="1116"/>
      <c r="S5" s="1116"/>
      <c r="T5" s="1116"/>
      <c r="U5" s="1117"/>
      <c r="V5" s="1115" t="s">
        <v>
374</v>
      </c>
      <c r="W5" s="1116"/>
      <c r="X5" s="1116"/>
      <c r="Y5" s="1116"/>
      <c r="Z5" s="1117"/>
      <c r="AA5" s="1115" t="s">
        <v>
375</v>
      </c>
      <c r="AB5" s="1116"/>
      <c r="AC5" s="1116"/>
      <c r="AD5" s="1116"/>
      <c r="AE5" s="1116"/>
      <c r="AF5" s="1227" t="s">
        <v>
376</v>
      </c>
      <c r="AG5" s="1116"/>
      <c r="AH5" s="1116"/>
      <c r="AI5" s="1116"/>
      <c r="AJ5" s="1131"/>
      <c r="AK5" s="1116" t="s">
        <v>
377</v>
      </c>
      <c r="AL5" s="1116"/>
      <c r="AM5" s="1116"/>
      <c r="AN5" s="1116"/>
      <c r="AO5" s="1117"/>
      <c r="AP5" s="1115" t="s">
        <v>
378</v>
      </c>
      <c r="AQ5" s="1116"/>
      <c r="AR5" s="1116"/>
      <c r="AS5" s="1116"/>
      <c r="AT5" s="1117"/>
      <c r="AU5" s="1115" t="s">
        <v>
379</v>
      </c>
      <c r="AV5" s="1116"/>
      <c r="AW5" s="1116"/>
      <c r="AX5" s="1116"/>
      <c r="AY5" s="1131"/>
      <c r="AZ5" s="257"/>
      <c r="BA5" s="257"/>
      <c r="BB5" s="257"/>
      <c r="BC5" s="257"/>
      <c r="BD5" s="257"/>
      <c r="BE5" s="258"/>
      <c r="BF5" s="258"/>
      <c r="BG5" s="258"/>
      <c r="BH5" s="258"/>
      <c r="BI5" s="258"/>
      <c r="BJ5" s="258"/>
      <c r="BK5" s="258"/>
      <c r="BL5" s="258"/>
      <c r="BM5" s="258"/>
      <c r="BN5" s="258"/>
      <c r="BO5" s="258"/>
      <c r="BP5" s="258"/>
      <c r="BQ5" s="1109" t="s">
        <v>
380</v>
      </c>
      <c r="BR5" s="1110"/>
      <c r="BS5" s="1110"/>
      <c r="BT5" s="1110"/>
      <c r="BU5" s="1110"/>
      <c r="BV5" s="1110"/>
      <c r="BW5" s="1110"/>
      <c r="BX5" s="1110"/>
      <c r="BY5" s="1110"/>
      <c r="BZ5" s="1110"/>
      <c r="CA5" s="1110"/>
      <c r="CB5" s="1110"/>
      <c r="CC5" s="1110"/>
      <c r="CD5" s="1110"/>
      <c r="CE5" s="1110"/>
      <c r="CF5" s="1110"/>
      <c r="CG5" s="1111"/>
      <c r="CH5" s="1115" t="s">
        <v>
381</v>
      </c>
      <c r="CI5" s="1116"/>
      <c r="CJ5" s="1116"/>
      <c r="CK5" s="1116"/>
      <c r="CL5" s="1117"/>
      <c r="CM5" s="1115" t="s">
        <v>
382</v>
      </c>
      <c r="CN5" s="1116"/>
      <c r="CO5" s="1116"/>
      <c r="CP5" s="1116"/>
      <c r="CQ5" s="1117"/>
      <c r="CR5" s="1115" t="s">
        <v>
383</v>
      </c>
      <c r="CS5" s="1116"/>
      <c r="CT5" s="1116"/>
      <c r="CU5" s="1116"/>
      <c r="CV5" s="1117"/>
      <c r="CW5" s="1115" t="s">
        <v>
384</v>
      </c>
      <c r="CX5" s="1116"/>
      <c r="CY5" s="1116"/>
      <c r="CZ5" s="1116"/>
      <c r="DA5" s="1117"/>
      <c r="DB5" s="1115" t="s">
        <v>
385</v>
      </c>
      <c r="DC5" s="1116"/>
      <c r="DD5" s="1116"/>
      <c r="DE5" s="1116"/>
      <c r="DF5" s="1117"/>
      <c r="DG5" s="1212" t="s">
        <v>
386</v>
      </c>
      <c r="DH5" s="1213"/>
      <c r="DI5" s="1213"/>
      <c r="DJ5" s="1213"/>
      <c r="DK5" s="1214"/>
      <c r="DL5" s="1212" t="s">
        <v>
387</v>
      </c>
      <c r="DM5" s="1213"/>
      <c r="DN5" s="1213"/>
      <c r="DO5" s="1213"/>
      <c r="DP5" s="1214"/>
      <c r="DQ5" s="1115" t="s">
        <v>
388</v>
      </c>
      <c r="DR5" s="1116"/>
      <c r="DS5" s="1116"/>
      <c r="DT5" s="1116"/>
      <c r="DU5" s="1117"/>
      <c r="DV5" s="1115" t="s">
        <v>
379</v>
      </c>
      <c r="DW5" s="1116"/>
      <c r="DX5" s="1116"/>
      <c r="DY5" s="1116"/>
      <c r="DZ5" s="1131"/>
      <c r="EA5" s="255"/>
    </row>
    <row r="6" spans="1:131" s="256" customFormat="1" ht="26.25" customHeight="1" thickBot="1" x14ac:dyDescent="0.25">
      <c r="A6" s="1112"/>
      <c r="B6" s="1113"/>
      <c r="C6" s="1113"/>
      <c r="D6" s="1113"/>
      <c r="E6" s="1113"/>
      <c r="F6" s="1113"/>
      <c r="G6" s="1113"/>
      <c r="H6" s="1113"/>
      <c r="I6" s="1113"/>
      <c r="J6" s="1113"/>
      <c r="K6" s="1113"/>
      <c r="L6" s="1113"/>
      <c r="M6" s="1113"/>
      <c r="N6" s="1113"/>
      <c r="O6" s="1113"/>
      <c r="P6" s="1114"/>
      <c r="Q6" s="1118"/>
      <c r="R6" s="1119"/>
      <c r="S6" s="1119"/>
      <c r="T6" s="1119"/>
      <c r="U6" s="1120"/>
      <c r="V6" s="1118"/>
      <c r="W6" s="1119"/>
      <c r="X6" s="1119"/>
      <c r="Y6" s="1119"/>
      <c r="Z6" s="1120"/>
      <c r="AA6" s="1118"/>
      <c r="AB6" s="1119"/>
      <c r="AC6" s="1119"/>
      <c r="AD6" s="1119"/>
      <c r="AE6" s="1119"/>
      <c r="AF6" s="1228"/>
      <c r="AG6" s="1119"/>
      <c r="AH6" s="1119"/>
      <c r="AI6" s="1119"/>
      <c r="AJ6" s="1132"/>
      <c r="AK6" s="1119"/>
      <c r="AL6" s="1119"/>
      <c r="AM6" s="1119"/>
      <c r="AN6" s="1119"/>
      <c r="AO6" s="1120"/>
      <c r="AP6" s="1118"/>
      <c r="AQ6" s="1119"/>
      <c r="AR6" s="1119"/>
      <c r="AS6" s="1119"/>
      <c r="AT6" s="1120"/>
      <c r="AU6" s="1118"/>
      <c r="AV6" s="1119"/>
      <c r="AW6" s="1119"/>
      <c r="AX6" s="1119"/>
      <c r="AY6" s="1132"/>
      <c r="AZ6" s="253"/>
      <c r="BA6" s="253"/>
      <c r="BB6" s="253"/>
      <c r="BC6" s="253"/>
      <c r="BD6" s="253"/>
      <c r="BE6" s="254"/>
      <c r="BF6" s="254"/>
      <c r="BG6" s="254"/>
      <c r="BH6" s="254"/>
      <c r="BI6" s="254"/>
      <c r="BJ6" s="254"/>
      <c r="BK6" s="254"/>
      <c r="BL6" s="254"/>
      <c r="BM6" s="254"/>
      <c r="BN6" s="254"/>
      <c r="BO6" s="254"/>
      <c r="BP6" s="254"/>
      <c r="BQ6" s="1112"/>
      <c r="BR6" s="1113"/>
      <c r="BS6" s="1113"/>
      <c r="BT6" s="1113"/>
      <c r="BU6" s="1113"/>
      <c r="BV6" s="1113"/>
      <c r="BW6" s="1113"/>
      <c r="BX6" s="1113"/>
      <c r="BY6" s="1113"/>
      <c r="BZ6" s="1113"/>
      <c r="CA6" s="1113"/>
      <c r="CB6" s="1113"/>
      <c r="CC6" s="1113"/>
      <c r="CD6" s="1113"/>
      <c r="CE6" s="1113"/>
      <c r="CF6" s="1113"/>
      <c r="CG6" s="1114"/>
      <c r="CH6" s="1118"/>
      <c r="CI6" s="1119"/>
      <c r="CJ6" s="1119"/>
      <c r="CK6" s="1119"/>
      <c r="CL6" s="1120"/>
      <c r="CM6" s="1118"/>
      <c r="CN6" s="1119"/>
      <c r="CO6" s="1119"/>
      <c r="CP6" s="1119"/>
      <c r="CQ6" s="1120"/>
      <c r="CR6" s="1118"/>
      <c r="CS6" s="1119"/>
      <c r="CT6" s="1119"/>
      <c r="CU6" s="1119"/>
      <c r="CV6" s="1120"/>
      <c r="CW6" s="1118"/>
      <c r="CX6" s="1119"/>
      <c r="CY6" s="1119"/>
      <c r="CZ6" s="1119"/>
      <c r="DA6" s="1120"/>
      <c r="DB6" s="1118"/>
      <c r="DC6" s="1119"/>
      <c r="DD6" s="1119"/>
      <c r="DE6" s="1119"/>
      <c r="DF6" s="1120"/>
      <c r="DG6" s="1215"/>
      <c r="DH6" s="1216"/>
      <c r="DI6" s="1216"/>
      <c r="DJ6" s="1216"/>
      <c r="DK6" s="1217"/>
      <c r="DL6" s="1215"/>
      <c r="DM6" s="1216"/>
      <c r="DN6" s="1216"/>
      <c r="DO6" s="1216"/>
      <c r="DP6" s="1217"/>
      <c r="DQ6" s="1118"/>
      <c r="DR6" s="1119"/>
      <c r="DS6" s="1119"/>
      <c r="DT6" s="1119"/>
      <c r="DU6" s="1120"/>
      <c r="DV6" s="1118"/>
      <c r="DW6" s="1119"/>
      <c r="DX6" s="1119"/>
      <c r="DY6" s="1119"/>
      <c r="DZ6" s="1132"/>
      <c r="EA6" s="255"/>
    </row>
    <row r="7" spans="1:131" s="256" customFormat="1" ht="26.25" customHeight="1" thickTop="1" x14ac:dyDescent="0.2">
      <c r="A7" s="259">
        <v>
1</v>
      </c>
      <c r="B7" s="1164" t="s">
        <v>
568</v>
      </c>
      <c r="C7" s="1165"/>
      <c r="D7" s="1165"/>
      <c r="E7" s="1165"/>
      <c r="F7" s="1165"/>
      <c r="G7" s="1165"/>
      <c r="H7" s="1165"/>
      <c r="I7" s="1165"/>
      <c r="J7" s="1165"/>
      <c r="K7" s="1165"/>
      <c r="L7" s="1165"/>
      <c r="M7" s="1165"/>
      <c r="N7" s="1165"/>
      <c r="O7" s="1165"/>
      <c r="P7" s="1166"/>
      <c r="Q7" s="1218">
        <v>
227055</v>
      </c>
      <c r="R7" s="1219"/>
      <c r="S7" s="1219"/>
      <c r="T7" s="1219"/>
      <c r="U7" s="1219"/>
      <c r="V7" s="1219">
        <v>
221357</v>
      </c>
      <c r="W7" s="1219"/>
      <c r="X7" s="1219"/>
      <c r="Y7" s="1219"/>
      <c r="Z7" s="1219"/>
      <c r="AA7" s="1219">
        <v>
5697</v>
      </c>
      <c r="AB7" s="1219"/>
      <c r="AC7" s="1219"/>
      <c r="AD7" s="1219"/>
      <c r="AE7" s="1220"/>
      <c r="AF7" s="1221">
        <v>
5557</v>
      </c>
      <c r="AG7" s="1222"/>
      <c r="AH7" s="1222"/>
      <c r="AI7" s="1222"/>
      <c r="AJ7" s="1223"/>
      <c r="AK7" s="1205">
        <v>
7664</v>
      </c>
      <c r="AL7" s="1206"/>
      <c r="AM7" s="1206"/>
      <c r="AN7" s="1206"/>
      <c r="AO7" s="1206"/>
      <c r="AP7" s="1206">
        <v>
33727</v>
      </c>
      <c r="AQ7" s="1206"/>
      <c r="AR7" s="1206"/>
      <c r="AS7" s="1206"/>
      <c r="AT7" s="1206"/>
      <c r="AU7" s="1207"/>
      <c r="AV7" s="1207"/>
      <c r="AW7" s="1207"/>
      <c r="AX7" s="1207"/>
      <c r="AY7" s="1208"/>
      <c r="AZ7" s="253"/>
      <c r="BA7" s="253"/>
      <c r="BB7" s="253"/>
      <c r="BC7" s="253"/>
      <c r="BD7" s="253"/>
      <c r="BE7" s="254"/>
      <c r="BF7" s="254"/>
      <c r="BG7" s="254"/>
      <c r="BH7" s="254"/>
      <c r="BI7" s="254"/>
      <c r="BJ7" s="254"/>
      <c r="BK7" s="254"/>
      <c r="BL7" s="254"/>
      <c r="BM7" s="254"/>
      <c r="BN7" s="254"/>
      <c r="BO7" s="254"/>
      <c r="BP7" s="254"/>
      <c r="BQ7" s="260">
        <v>
1</v>
      </c>
      <c r="BR7" s="261" t="s">
        <v>
576</v>
      </c>
      <c r="BS7" s="1209" t="s">
        <v>
577</v>
      </c>
      <c r="BT7" s="1210"/>
      <c r="BU7" s="1210"/>
      <c r="BV7" s="1210"/>
      <c r="BW7" s="1210"/>
      <c r="BX7" s="1210"/>
      <c r="BY7" s="1210"/>
      <c r="BZ7" s="1210"/>
      <c r="CA7" s="1210"/>
      <c r="CB7" s="1210"/>
      <c r="CC7" s="1210"/>
      <c r="CD7" s="1210"/>
      <c r="CE7" s="1210"/>
      <c r="CF7" s="1210"/>
      <c r="CG7" s="1211"/>
      <c r="CH7" s="1202">
        <v>
1</v>
      </c>
      <c r="CI7" s="1203"/>
      <c r="CJ7" s="1203"/>
      <c r="CK7" s="1203"/>
      <c r="CL7" s="1204"/>
      <c r="CM7" s="1202">
        <v>
32</v>
      </c>
      <c r="CN7" s="1203"/>
      <c r="CO7" s="1203"/>
      <c r="CP7" s="1203"/>
      <c r="CQ7" s="1204"/>
      <c r="CR7" s="1202">
        <v>
10</v>
      </c>
      <c r="CS7" s="1203"/>
      <c r="CT7" s="1203"/>
      <c r="CU7" s="1203"/>
      <c r="CV7" s="1204"/>
      <c r="CW7" s="1202" t="s">
        <v>
570</v>
      </c>
      <c r="CX7" s="1203"/>
      <c r="CY7" s="1203"/>
      <c r="CZ7" s="1203"/>
      <c r="DA7" s="1204"/>
      <c r="DB7" s="1202">
        <v>
3483</v>
      </c>
      <c r="DC7" s="1203"/>
      <c r="DD7" s="1203"/>
      <c r="DE7" s="1203"/>
      <c r="DF7" s="1204"/>
      <c r="DG7" s="1202">
        <v>
814</v>
      </c>
      <c r="DH7" s="1203"/>
      <c r="DI7" s="1203"/>
      <c r="DJ7" s="1203"/>
      <c r="DK7" s="1204"/>
      <c r="DL7" s="1202" t="s">
        <v>
570</v>
      </c>
      <c r="DM7" s="1203"/>
      <c r="DN7" s="1203"/>
      <c r="DO7" s="1203"/>
      <c r="DP7" s="1204"/>
      <c r="DQ7" s="1202" t="s">
        <v>
570</v>
      </c>
      <c r="DR7" s="1203"/>
      <c r="DS7" s="1203"/>
      <c r="DT7" s="1203"/>
      <c r="DU7" s="1204"/>
      <c r="DV7" s="1229"/>
      <c r="DW7" s="1230"/>
      <c r="DX7" s="1230"/>
      <c r="DY7" s="1230"/>
      <c r="DZ7" s="1231"/>
      <c r="EA7" s="255"/>
    </row>
    <row r="8" spans="1:131" s="256" customFormat="1" ht="26.25" customHeight="1" x14ac:dyDescent="0.2">
      <c r="A8" s="262">
        <v>
2</v>
      </c>
      <c r="B8" s="1151" t="s">
        <v>
389</v>
      </c>
      <c r="C8" s="1152"/>
      <c r="D8" s="1152"/>
      <c r="E8" s="1152"/>
      <c r="F8" s="1152"/>
      <c r="G8" s="1152"/>
      <c r="H8" s="1152"/>
      <c r="I8" s="1152"/>
      <c r="J8" s="1152"/>
      <c r="K8" s="1152"/>
      <c r="L8" s="1152"/>
      <c r="M8" s="1152"/>
      <c r="N8" s="1152"/>
      <c r="O8" s="1152"/>
      <c r="P8" s="1153"/>
      <c r="Q8" s="1157">
        <v>
20</v>
      </c>
      <c r="R8" s="1158"/>
      <c r="S8" s="1158"/>
      <c r="T8" s="1158"/>
      <c r="U8" s="1158"/>
      <c r="V8" s="1158">
        <v>
20</v>
      </c>
      <c r="W8" s="1158"/>
      <c r="X8" s="1158"/>
      <c r="Y8" s="1158"/>
      <c r="Z8" s="1158"/>
      <c r="AA8" s="1158">
        <v>
0</v>
      </c>
      <c r="AB8" s="1158"/>
      <c r="AC8" s="1158"/>
      <c r="AD8" s="1158"/>
      <c r="AE8" s="1159"/>
      <c r="AF8" s="1133">
        <v>
0</v>
      </c>
      <c r="AG8" s="1134"/>
      <c r="AH8" s="1134"/>
      <c r="AI8" s="1134"/>
      <c r="AJ8" s="1135"/>
      <c r="AK8" s="1200">
        <v>
16</v>
      </c>
      <c r="AL8" s="1201"/>
      <c r="AM8" s="1201"/>
      <c r="AN8" s="1201"/>
      <c r="AO8" s="1201"/>
      <c r="AP8" s="1067" t="s">
        <v>
581</v>
      </c>
      <c r="AQ8" s="1067"/>
      <c r="AR8" s="1067"/>
      <c r="AS8" s="1067"/>
      <c r="AT8" s="1067"/>
      <c r="AU8" s="1198"/>
      <c r="AV8" s="1198"/>
      <c r="AW8" s="1198"/>
      <c r="AX8" s="1198"/>
      <c r="AY8" s="1199"/>
      <c r="AZ8" s="253"/>
      <c r="BA8" s="253"/>
      <c r="BB8" s="253"/>
      <c r="BC8" s="253"/>
      <c r="BD8" s="253"/>
      <c r="BE8" s="254"/>
      <c r="BF8" s="254"/>
      <c r="BG8" s="254"/>
      <c r="BH8" s="254"/>
      <c r="BI8" s="254"/>
      <c r="BJ8" s="254"/>
      <c r="BK8" s="254"/>
      <c r="BL8" s="254"/>
      <c r="BM8" s="254"/>
      <c r="BN8" s="254"/>
      <c r="BO8" s="254"/>
      <c r="BP8" s="254"/>
      <c r="BQ8" s="263">
        <v>
2</v>
      </c>
      <c r="BR8" s="264"/>
      <c r="BS8" s="1128" t="s">
        <v>
578</v>
      </c>
      <c r="BT8" s="1129"/>
      <c r="BU8" s="1129"/>
      <c r="BV8" s="1129"/>
      <c r="BW8" s="1129"/>
      <c r="BX8" s="1129"/>
      <c r="BY8" s="1129"/>
      <c r="BZ8" s="1129"/>
      <c r="CA8" s="1129"/>
      <c r="CB8" s="1129"/>
      <c r="CC8" s="1129"/>
      <c r="CD8" s="1129"/>
      <c r="CE8" s="1129"/>
      <c r="CF8" s="1129"/>
      <c r="CG8" s="1130"/>
      <c r="CH8" s="1103">
        <v>
111</v>
      </c>
      <c r="CI8" s="1104"/>
      <c r="CJ8" s="1104"/>
      <c r="CK8" s="1104"/>
      <c r="CL8" s="1105"/>
      <c r="CM8" s="1103">
        <v>
649</v>
      </c>
      <c r="CN8" s="1104"/>
      <c r="CO8" s="1104"/>
      <c r="CP8" s="1104"/>
      <c r="CQ8" s="1105"/>
      <c r="CR8" s="1103">
        <v>
500</v>
      </c>
      <c r="CS8" s="1104"/>
      <c r="CT8" s="1104"/>
      <c r="CU8" s="1104"/>
      <c r="CV8" s="1105"/>
      <c r="CW8" s="1103">
        <v>
311</v>
      </c>
      <c r="CX8" s="1104"/>
      <c r="CY8" s="1104"/>
      <c r="CZ8" s="1104"/>
      <c r="DA8" s="1105"/>
      <c r="DB8" s="1103" t="s">
        <v>
570</v>
      </c>
      <c r="DC8" s="1104"/>
      <c r="DD8" s="1104"/>
      <c r="DE8" s="1104"/>
      <c r="DF8" s="1105"/>
      <c r="DG8" s="1103" t="s">
        <v>
591</v>
      </c>
      <c r="DH8" s="1104"/>
      <c r="DI8" s="1104"/>
      <c r="DJ8" s="1104"/>
      <c r="DK8" s="1105"/>
      <c r="DL8" s="1103" t="s">
        <v>
570</v>
      </c>
      <c r="DM8" s="1104"/>
      <c r="DN8" s="1104"/>
      <c r="DO8" s="1104"/>
      <c r="DP8" s="1105"/>
      <c r="DQ8" s="1103" t="s">
        <v>
570</v>
      </c>
      <c r="DR8" s="1104"/>
      <c r="DS8" s="1104"/>
      <c r="DT8" s="1104"/>
      <c r="DU8" s="1105"/>
      <c r="DV8" s="1106"/>
      <c r="DW8" s="1107"/>
      <c r="DX8" s="1107"/>
      <c r="DY8" s="1107"/>
      <c r="DZ8" s="1108"/>
      <c r="EA8" s="255"/>
    </row>
    <row r="9" spans="1:131" s="256" customFormat="1" ht="26.25" customHeight="1" x14ac:dyDescent="0.2">
      <c r="A9" s="262">
        <v>
3</v>
      </c>
      <c r="B9" s="1151"/>
      <c r="C9" s="1152"/>
      <c r="D9" s="1152"/>
      <c r="E9" s="1152"/>
      <c r="F9" s="1152"/>
      <c r="G9" s="1152"/>
      <c r="H9" s="1152"/>
      <c r="I9" s="1152"/>
      <c r="J9" s="1152"/>
      <c r="K9" s="1152"/>
      <c r="L9" s="1152"/>
      <c r="M9" s="1152"/>
      <c r="N9" s="1152"/>
      <c r="O9" s="1152"/>
      <c r="P9" s="1153"/>
      <c r="Q9" s="1157"/>
      <c r="R9" s="1158"/>
      <c r="S9" s="1158"/>
      <c r="T9" s="1158"/>
      <c r="U9" s="1158"/>
      <c r="V9" s="1158"/>
      <c r="W9" s="1158"/>
      <c r="X9" s="1158"/>
      <c r="Y9" s="1158"/>
      <c r="Z9" s="1158"/>
      <c r="AA9" s="1158"/>
      <c r="AB9" s="1158"/>
      <c r="AC9" s="1158"/>
      <c r="AD9" s="1158"/>
      <c r="AE9" s="1159"/>
      <c r="AF9" s="1133"/>
      <c r="AG9" s="1134"/>
      <c r="AH9" s="1134"/>
      <c r="AI9" s="1134"/>
      <c r="AJ9" s="1135"/>
      <c r="AK9" s="1200"/>
      <c r="AL9" s="1201"/>
      <c r="AM9" s="1201"/>
      <c r="AN9" s="1201"/>
      <c r="AO9" s="1201"/>
      <c r="AP9" s="1201"/>
      <c r="AQ9" s="1201"/>
      <c r="AR9" s="1201"/>
      <c r="AS9" s="1201"/>
      <c r="AT9" s="1201"/>
      <c r="AU9" s="1198"/>
      <c r="AV9" s="1198"/>
      <c r="AW9" s="1198"/>
      <c r="AX9" s="1198"/>
      <c r="AY9" s="1199"/>
      <c r="AZ9" s="253"/>
      <c r="BA9" s="253"/>
      <c r="BB9" s="253"/>
      <c r="BC9" s="253"/>
      <c r="BD9" s="253"/>
      <c r="BE9" s="254"/>
      <c r="BF9" s="254"/>
      <c r="BG9" s="254"/>
      <c r="BH9" s="254"/>
      <c r="BI9" s="254"/>
      <c r="BJ9" s="254"/>
      <c r="BK9" s="254"/>
      <c r="BL9" s="254"/>
      <c r="BM9" s="254"/>
      <c r="BN9" s="254"/>
      <c r="BO9" s="254"/>
      <c r="BP9" s="254"/>
      <c r="BQ9" s="263">
        <v>
3</v>
      </c>
      <c r="BR9" s="264"/>
      <c r="BS9" s="1128" t="s">
        <v>
579</v>
      </c>
      <c r="BT9" s="1129"/>
      <c r="BU9" s="1129"/>
      <c r="BV9" s="1129"/>
      <c r="BW9" s="1129"/>
      <c r="BX9" s="1129"/>
      <c r="BY9" s="1129"/>
      <c r="BZ9" s="1129"/>
      <c r="CA9" s="1129"/>
      <c r="CB9" s="1129"/>
      <c r="CC9" s="1129"/>
      <c r="CD9" s="1129"/>
      <c r="CE9" s="1129"/>
      <c r="CF9" s="1129"/>
      <c r="CG9" s="1130"/>
      <c r="CH9" s="1103">
        <v>
-9</v>
      </c>
      <c r="CI9" s="1104"/>
      <c r="CJ9" s="1104"/>
      <c r="CK9" s="1104"/>
      <c r="CL9" s="1105"/>
      <c r="CM9" s="1103">
        <v>
835</v>
      </c>
      <c r="CN9" s="1104"/>
      <c r="CO9" s="1104"/>
      <c r="CP9" s="1104"/>
      <c r="CQ9" s="1105"/>
      <c r="CR9" s="1103">
        <v>
200</v>
      </c>
      <c r="CS9" s="1104"/>
      <c r="CT9" s="1104"/>
      <c r="CU9" s="1104"/>
      <c r="CV9" s="1105"/>
      <c r="CW9" s="1103">
        <v>
167</v>
      </c>
      <c r="CX9" s="1104"/>
      <c r="CY9" s="1104"/>
      <c r="CZ9" s="1104"/>
      <c r="DA9" s="1105"/>
      <c r="DB9" s="1103" t="s">
        <v>
570</v>
      </c>
      <c r="DC9" s="1104"/>
      <c r="DD9" s="1104"/>
      <c r="DE9" s="1104"/>
      <c r="DF9" s="1105"/>
      <c r="DG9" s="1103" t="s">
        <v>
570</v>
      </c>
      <c r="DH9" s="1104"/>
      <c r="DI9" s="1104"/>
      <c r="DJ9" s="1104"/>
      <c r="DK9" s="1105"/>
      <c r="DL9" s="1103" t="s">
        <v>
570</v>
      </c>
      <c r="DM9" s="1104"/>
      <c r="DN9" s="1104"/>
      <c r="DO9" s="1104"/>
      <c r="DP9" s="1105"/>
      <c r="DQ9" s="1103" t="s">
        <v>
570</v>
      </c>
      <c r="DR9" s="1104"/>
      <c r="DS9" s="1104"/>
      <c r="DT9" s="1104"/>
      <c r="DU9" s="1105"/>
      <c r="DV9" s="1106"/>
      <c r="DW9" s="1107"/>
      <c r="DX9" s="1107"/>
      <c r="DY9" s="1107"/>
      <c r="DZ9" s="1108"/>
      <c r="EA9" s="255"/>
    </row>
    <row r="10" spans="1:131" s="256" customFormat="1" ht="26.25" customHeight="1" x14ac:dyDescent="0.2">
      <c r="A10" s="262">
        <v>
4</v>
      </c>
      <c r="B10" s="1151"/>
      <c r="C10" s="1152"/>
      <c r="D10" s="1152"/>
      <c r="E10" s="1152"/>
      <c r="F10" s="1152"/>
      <c r="G10" s="1152"/>
      <c r="H10" s="1152"/>
      <c r="I10" s="1152"/>
      <c r="J10" s="1152"/>
      <c r="K10" s="1152"/>
      <c r="L10" s="1152"/>
      <c r="M10" s="1152"/>
      <c r="N10" s="1152"/>
      <c r="O10" s="1152"/>
      <c r="P10" s="1153"/>
      <c r="Q10" s="1157"/>
      <c r="R10" s="1158"/>
      <c r="S10" s="1158"/>
      <c r="T10" s="1158"/>
      <c r="U10" s="1158"/>
      <c r="V10" s="1158"/>
      <c r="W10" s="1158"/>
      <c r="X10" s="1158"/>
      <c r="Y10" s="1158"/>
      <c r="Z10" s="1158"/>
      <c r="AA10" s="1158"/>
      <c r="AB10" s="1158"/>
      <c r="AC10" s="1158"/>
      <c r="AD10" s="1158"/>
      <c r="AE10" s="1159"/>
      <c r="AF10" s="1133"/>
      <c r="AG10" s="1134"/>
      <c r="AH10" s="1134"/>
      <c r="AI10" s="1134"/>
      <c r="AJ10" s="1135"/>
      <c r="AK10" s="1200"/>
      <c r="AL10" s="1201"/>
      <c r="AM10" s="1201"/>
      <c r="AN10" s="1201"/>
      <c r="AO10" s="1201"/>
      <c r="AP10" s="1201"/>
      <c r="AQ10" s="1201"/>
      <c r="AR10" s="1201"/>
      <c r="AS10" s="1201"/>
      <c r="AT10" s="1201"/>
      <c r="AU10" s="1198"/>
      <c r="AV10" s="1198"/>
      <c r="AW10" s="1198"/>
      <c r="AX10" s="1198"/>
      <c r="AY10" s="1199"/>
      <c r="AZ10" s="253"/>
      <c r="BA10" s="253"/>
      <c r="BB10" s="253"/>
      <c r="BC10" s="253"/>
      <c r="BD10" s="253"/>
      <c r="BE10" s="254"/>
      <c r="BF10" s="254"/>
      <c r="BG10" s="254"/>
      <c r="BH10" s="254"/>
      <c r="BI10" s="254"/>
      <c r="BJ10" s="254"/>
      <c r="BK10" s="254"/>
      <c r="BL10" s="254"/>
      <c r="BM10" s="254"/>
      <c r="BN10" s="254"/>
      <c r="BO10" s="254"/>
      <c r="BP10" s="254"/>
      <c r="BQ10" s="263">
        <v>
4</v>
      </c>
      <c r="BR10" s="264"/>
      <c r="BS10" s="1128" t="s">
        <v>
580</v>
      </c>
      <c r="BT10" s="1129"/>
      <c r="BU10" s="1129"/>
      <c r="BV10" s="1129"/>
      <c r="BW10" s="1129"/>
      <c r="BX10" s="1129"/>
      <c r="BY10" s="1129"/>
      <c r="BZ10" s="1129"/>
      <c r="CA10" s="1129"/>
      <c r="CB10" s="1129"/>
      <c r="CC10" s="1129"/>
      <c r="CD10" s="1129"/>
      <c r="CE10" s="1129"/>
      <c r="CF10" s="1129"/>
      <c r="CG10" s="1130"/>
      <c r="CH10" s="1103">
        <v>
9</v>
      </c>
      <c r="CI10" s="1104"/>
      <c r="CJ10" s="1104"/>
      <c r="CK10" s="1104"/>
      <c r="CL10" s="1105"/>
      <c r="CM10" s="1103">
        <v>
666</v>
      </c>
      <c r="CN10" s="1104"/>
      <c r="CO10" s="1104"/>
      <c r="CP10" s="1104"/>
      <c r="CQ10" s="1105"/>
      <c r="CR10" s="1103">
        <v>
600</v>
      </c>
      <c r="CS10" s="1104"/>
      <c r="CT10" s="1104"/>
      <c r="CU10" s="1104"/>
      <c r="CV10" s="1105"/>
      <c r="CW10" s="1103">
        <v>
57</v>
      </c>
      <c r="CX10" s="1104"/>
      <c r="CY10" s="1104"/>
      <c r="CZ10" s="1104"/>
      <c r="DA10" s="1105"/>
      <c r="DB10" s="1103" t="s">
        <v>
570</v>
      </c>
      <c r="DC10" s="1104"/>
      <c r="DD10" s="1104"/>
      <c r="DE10" s="1104"/>
      <c r="DF10" s="1105"/>
      <c r="DG10" s="1103" t="s">
        <v>
591</v>
      </c>
      <c r="DH10" s="1104"/>
      <c r="DI10" s="1104"/>
      <c r="DJ10" s="1104"/>
      <c r="DK10" s="1105"/>
      <c r="DL10" s="1103" t="s">
        <v>
570</v>
      </c>
      <c r="DM10" s="1104"/>
      <c r="DN10" s="1104"/>
      <c r="DO10" s="1104"/>
      <c r="DP10" s="1105"/>
      <c r="DQ10" s="1103" t="s">
        <v>
570</v>
      </c>
      <c r="DR10" s="1104"/>
      <c r="DS10" s="1104"/>
      <c r="DT10" s="1104"/>
      <c r="DU10" s="1105"/>
      <c r="DV10" s="1106"/>
      <c r="DW10" s="1107"/>
      <c r="DX10" s="1107"/>
      <c r="DY10" s="1107"/>
      <c r="DZ10" s="1108"/>
      <c r="EA10" s="255"/>
    </row>
    <row r="11" spans="1:131" s="256" customFormat="1" ht="26.25" customHeight="1" x14ac:dyDescent="0.2">
      <c r="A11" s="262">
        <v>
5</v>
      </c>
      <c r="B11" s="1151"/>
      <c r="C11" s="1152"/>
      <c r="D11" s="1152"/>
      <c r="E11" s="1152"/>
      <c r="F11" s="1152"/>
      <c r="G11" s="1152"/>
      <c r="H11" s="1152"/>
      <c r="I11" s="1152"/>
      <c r="J11" s="1152"/>
      <c r="K11" s="1152"/>
      <c r="L11" s="1152"/>
      <c r="M11" s="1152"/>
      <c r="N11" s="1152"/>
      <c r="O11" s="1152"/>
      <c r="P11" s="1153"/>
      <c r="Q11" s="1157"/>
      <c r="R11" s="1158"/>
      <c r="S11" s="1158"/>
      <c r="T11" s="1158"/>
      <c r="U11" s="1158"/>
      <c r="V11" s="1158"/>
      <c r="W11" s="1158"/>
      <c r="X11" s="1158"/>
      <c r="Y11" s="1158"/>
      <c r="Z11" s="1158"/>
      <c r="AA11" s="1158"/>
      <c r="AB11" s="1158"/>
      <c r="AC11" s="1158"/>
      <c r="AD11" s="1158"/>
      <c r="AE11" s="1159"/>
      <c r="AF11" s="1133"/>
      <c r="AG11" s="1134"/>
      <c r="AH11" s="1134"/>
      <c r="AI11" s="1134"/>
      <c r="AJ11" s="1135"/>
      <c r="AK11" s="1200"/>
      <c r="AL11" s="1201"/>
      <c r="AM11" s="1201"/>
      <c r="AN11" s="1201"/>
      <c r="AO11" s="1201"/>
      <c r="AP11" s="1201"/>
      <c r="AQ11" s="1201"/>
      <c r="AR11" s="1201"/>
      <c r="AS11" s="1201"/>
      <c r="AT11" s="1201"/>
      <c r="AU11" s="1198"/>
      <c r="AV11" s="1198"/>
      <c r="AW11" s="1198"/>
      <c r="AX11" s="1198"/>
      <c r="AY11" s="1199"/>
      <c r="AZ11" s="253"/>
      <c r="BA11" s="253"/>
      <c r="BB11" s="253"/>
      <c r="BC11" s="253"/>
      <c r="BD11" s="253"/>
      <c r="BE11" s="254"/>
      <c r="BF11" s="254"/>
      <c r="BG11" s="254"/>
      <c r="BH11" s="254"/>
      <c r="BI11" s="254"/>
      <c r="BJ11" s="254"/>
      <c r="BK11" s="254"/>
      <c r="BL11" s="254"/>
      <c r="BM11" s="254"/>
      <c r="BN11" s="254"/>
      <c r="BO11" s="254"/>
      <c r="BP11" s="254"/>
      <c r="BQ11" s="263">
        <v>
5</v>
      </c>
      <c r="BR11" s="264"/>
      <c r="BS11" s="1128"/>
      <c r="BT11" s="1129"/>
      <c r="BU11" s="1129"/>
      <c r="BV11" s="1129"/>
      <c r="BW11" s="1129"/>
      <c r="BX11" s="1129"/>
      <c r="BY11" s="1129"/>
      <c r="BZ11" s="1129"/>
      <c r="CA11" s="1129"/>
      <c r="CB11" s="1129"/>
      <c r="CC11" s="1129"/>
      <c r="CD11" s="1129"/>
      <c r="CE11" s="1129"/>
      <c r="CF11" s="1129"/>
      <c r="CG11" s="1130"/>
      <c r="CH11" s="1103"/>
      <c r="CI11" s="1104"/>
      <c r="CJ11" s="1104"/>
      <c r="CK11" s="1104"/>
      <c r="CL11" s="1105"/>
      <c r="CM11" s="1103"/>
      <c r="CN11" s="1104"/>
      <c r="CO11" s="1104"/>
      <c r="CP11" s="1104"/>
      <c r="CQ11" s="1105"/>
      <c r="CR11" s="1103"/>
      <c r="CS11" s="1104"/>
      <c r="CT11" s="1104"/>
      <c r="CU11" s="1104"/>
      <c r="CV11" s="1105"/>
      <c r="CW11" s="1103"/>
      <c r="CX11" s="1104"/>
      <c r="CY11" s="1104"/>
      <c r="CZ11" s="1104"/>
      <c r="DA11" s="1105"/>
      <c r="DB11" s="1103"/>
      <c r="DC11" s="1104"/>
      <c r="DD11" s="1104"/>
      <c r="DE11" s="1104"/>
      <c r="DF11" s="1105"/>
      <c r="DG11" s="1103"/>
      <c r="DH11" s="1104"/>
      <c r="DI11" s="1104"/>
      <c r="DJ11" s="1104"/>
      <c r="DK11" s="1105"/>
      <c r="DL11" s="1103"/>
      <c r="DM11" s="1104"/>
      <c r="DN11" s="1104"/>
      <c r="DO11" s="1104"/>
      <c r="DP11" s="1105"/>
      <c r="DQ11" s="1103"/>
      <c r="DR11" s="1104"/>
      <c r="DS11" s="1104"/>
      <c r="DT11" s="1104"/>
      <c r="DU11" s="1105"/>
      <c r="DV11" s="1106"/>
      <c r="DW11" s="1107"/>
      <c r="DX11" s="1107"/>
      <c r="DY11" s="1107"/>
      <c r="DZ11" s="1108"/>
      <c r="EA11" s="255"/>
    </row>
    <row r="12" spans="1:131" s="256" customFormat="1" ht="26.25" customHeight="1" x14ac:dyDescent="0.2">
      <c r="A12" s="262">
        <v>
6</v>
      </c>
      <c r="B12" s="1151"/>
      <c r="C12" s="1152"/>
      <c r="D12" s="1152"/>
      <c r="E12" s="1152"/>
      <c r="F12" s="1152"/>
      <c r="G12" s="1152"/>
      <c r="H12" s="1152"/>
      <c r="I12" s="1152"/>
      <c r="J12" s="1152"/>
      <c r="K12" s="1152"/>
      <c r="L12" s="1152"/>
      <c r="M12" s="1152"/>
      <c r="N12" s="1152"/>
      <c r="O12" s="1152"/>
      <c r="P12" s="1153"/>
      <c r="Q12" s="1157"/>
      <c r="R12" s="1158"/>
      <c r="S12" s="1158"/>
      <c r="T12" s="1158"/>
      <c r="U12" s="1158"/>
      <c r="V12" s="1158"/>
      <c r="W12" s="1158"/>
      <c r="X12" s="1158"/>
      <c r="Y12" s="1158"/>
      <c r="Z12" s="1158"/>
      <c r="AA12" s="1158"/>
      <c r="AB12" s="1158"/>
      <c r="AC12" s="1158"/>
      <c r="AD12" s="1158"/>
      <c r="AE12" s="1159"/>
      <c r="AF12" s="1133"/>
      <c r="AG12" s="1134"/>
      <c r="AH12" s="1134"/>
      <c r="AI12" s="1134"/>
      <c r="AJ12" s="1135"/>
      <c r="AK12" s="1200"/>
      <c r="AL12" s="1201"/>
      <c r="AM12" s="1201"/>
      <c r="AN12" s="1201"/>
      <c r="AO12" s="1201"/>
      <c r="AP12" s="1201"/>
      <c r="AQ12" s="1201"/>
      <c r="AR12" s="1201"/>
      <c r="AS12" s="1201"/>
      <c r="AT12" s="1201"/>
      <c r="AU12" s="1198"/>
      <c r="AV12" s="1198"/>
      <c r="AW12" s="1198"/>
      <c r="AX12" s="1198"/>
      <c r="AY12" s="1199"/>
      <c r="AZ12" s="253"/>
      <c r="BA12" s="253"/>
      <c r="BB12" s="253"/>
      <c r="BC12" s="253"/>
      <c r="BD12" s="253"/>
      <c r="BE12" s="254"/>
      <c r="BF12" s="254"/>
      <c r="BG12" s="254"/>
      <c r="BH12" s="254"/>
      <c r="BI12" s="254"/>
      <c r="BJ12" s="254"/>
      <c r="BK12" s="254"/>
      <c r="BL12" s="254"/>
      <c r="BM12" s="254"/>
      <c r="BN12" s="254"/>
      <c r="BO12" s="254"/>
      <c r="BP12" s="254"/>
      <c r="BQ12" s="263">
        <v>
6</v>
      </c>
      <c r="BR12" s="264"/>
      <c r="BS12" s="1128"/>
      <c r="BT12" s="1129"/>
      <c r="BU12" s="1129"/>
      <c r="BV12" s="1129"/>
      <c r="BW12" s="1129"/>
      <c r="BX12" s="1129"/>
      <c r="BY12" s="1129"/>
      <c r="BZ12" s="1129"/>
      <c r="CA12" s="1129"/>
      <c r="CB12" s="1129"/>
      <c r="CC12" s="1129"/>
      <c r="CD12" s="1129"/>
      <c r="CE12" s="1129"/>
      <c r="CF12" s="1129"/>
      <c r="CG12" s="1130"/>
      <c r="CH12" s="1103"/>
      <c r="CI12" s="1104"/>
      <c r="CJ12" s="1104"/>
      <c r="CK12" s="1104"/>
      <c r="CL12" s="1105"/>
      <c r="CM12" s="1103"/>
      <c r="CN12" s="1104"/>
      <c r="CO12" s="1104"/>
      <c r="CP12" s="1104"/>
      <c r="CQ12" s="1105"/>
      <c r="CR12" s="1103"/>
      <c r="CS12" s="1104"/>
      <c r="CT12" s="1104"/>
      <c r="CU12" s="1104"/>
      <c r="CV12" s="1105"/>
      <c r="CW12" s="1103"/>
      <c r="CX12" s="1104"/>
      <c r="CY12" s="1104"/>
      <c r="CZ12" s="1104"/>
      <c r="DA12" s="1105"/>
      <c r="DB12" s="1103"/>
      <c r="DC12" s="1104"/>
      <c r="DD12" s="1104"/>
      <c r="DE12" s="1104"/>
      <c r="DF12" s="1105"/>
      <c r="DG12" s="1103"/>
      <c r="DH12" s="1104"/>
      <c r="DI12" s="1104"/>
      <c r="DJ12" s="1104"/>
      <c r="DK12" s="1105"/>
      <c r="DL12" s="1103"/>
      <c r="DM12" s="1104"/>
      <c r="DN12" s="1104"/>
      <c r="DO12" s="1104"/>
      <c r="DP12" s="1105"/>
      <c r="DQ12" s="1103"/>
      <c r="DR12" s="1104"/>
      <c r="DS12" s="1104"/>
      <c r="DT12" s="1104"/>
      <c r="DU12" s="1105"/>
      <c r="DV12" s="1106"/>
      <c r="DW12" s="1107"/>
      <c r="DX12" s="1107"/>
      <c r="DY12" s="1107"/>
      <c r="DZ12" s="1108"/>
      <c r="EA12" s="255"/>
    </row>
    <row r="13" spans="1:131" s="256" customFormat="1" ht="26.25" customHeight="1" x14ac:dyDescent="0.2">
      <c r="A13" s="262">
        <v>
7</v>
      </c>
      <c r="B13" s="1151"/>
      <c r="C13" s="1152"/>
      <c r="D13" s="1152"/>
      <c r="E13" s="1152"/>
      <c r="F13" s="1152"/>
      <c r="G13" s="1152"/>
      <c r="H13" s="1152"/>
      <c r="I13" s="1152"/>
      <c r="J13" s="1152"/>
      <c r="K13" s="1152"/>
      <c r="L13" s="1152"/>
      <c r="M13" s="1152"/>
      <c r="N13" s="1152"/>
      <c r="O13" s="1152"/>
      <c r="P13" s="1153"/>
      <c r="Q13" s="1157"/>
      <c r="R13" s="1158"/>
      <c r="S13" s="1158"/>
      <c r="T13" s="1158"/>
      <c r="U13" s="1158"/>
      <c r="V13" s="1158"/>
      <c r="W13" s="1158"/>
      <c r="X13" s="1158"/>
      <c r="Y13" s="1158"/>
      <c r="Z13" s="1158"/>
      <c r="AA13" s="1158"/>
      <c r="AB13" s="1158"/>
      <c r="AC13" s="1158"/>
      <c r="AD13" s="1158"/>
      <c r="AE13" s="1159"/>
      <c r="AF13" s="1133"/>
      <c r="AG13" s="1134"/>
      <c r="AH13" s="1134"/>
      <c r="AI13" s="1134"/>
      <c r="AJ13" s="1135"/>
      <c r="AK13" s="1200"/>
      <c r="AL13" s="1201"/>
      <c r="AM13" s="1201"/>
      <c r="AN13" s="1201"/>
      <c r="AO13" s="1201"/>
      <c r="AP13" s="1201"/>
      <c r="AQ13" s="1201"/>
      <c r="AR13" s="1201"/>
      <c r="AS13" s="1201"/>
      <c r="AT13" s="1201"/>
      <c r="AU13" s="1198"/>
      <c r="AV13" s="1198"/>
      <c r="AW13" s="1198"/>
      <c r="AX13" s="1198"/>
      <c r="AY13" s="1199"/>
      <c r="AZ13" s="253"/>
      <c r="BA13" s="253"/>
      <c r="BB13" s="253"/>
      <c r="BC13" s="253"/>
      <c r="BD13" s="253"/>
      <c r="BE13" s="254"/>
      <c r="BF13" s="254"/>
      <c r="BG13" s="254"/>
      <c r="BH13" s="254"/>
      <c r="BI13" s="254"/>
      <c r="BJ13" s="254"/>
      <c r="BK13" s="254"/>
      <c r="BL13" s="254"/>
      <c r="BM13" s="254"/>
      <c r="BN13" s="254"/>
      <c r="BO13" s="254"/>
      <c r="BP13" s="254"/>
      <c r="BQ13" s="263">
        <v>
7</v>
      </c>
      <c r="BR13" s="264"/>
      <c r="BS13" s="1128"/>
      <c r="BT13" s="1129"/>
      <c r="BU13" s="1129"/>
      <c r="BV13" s="1129"/>
      <c r="BW13" s="1129"/>
      <c r="BX13" s="1129"/>
      <c r="BY13" s="1129"/>
      <c r="BZ13" s="1129"/>
      <c r="CA13" s="1129"/>
      <c r="CB13" s="1129"/>
      <c r="CC13" s="1129"/>
      <c r="CD13" s="1129"/>
      <c r="CE13" s="1129"/>
      <c r="CF13" s="1129"/>
      <c r="CG13" s="1130"/>
      <c r="CH13" s="1103"/>
      <c r="CI13" s="1104"/>
      <c r="CJ13" s="1104"/>
      <c r="CK13" s="1104"/>
      <c r="CL13" s="1105"/>
      <c r="CM13" s="1103"/>
      <c r="CN13" s="1104"/>
      <c r="CO13" s="1104"/>
      <c r="CP13" s="1104"/>
      <c r="CQ13" s="1105"/>
      <c r="CR13" s="1103"/>
      <c r="CS13" s="1104"/>
      <c r="CT13" s="1104"/>
      <c r="CU13" s="1104"/>
      <c r="CV13" s="1105"/>
      <c r="CW13" s="1103"/>
      <c r="CX13" s="1104"/>
      <c r="CY13" s="1104"/>
      <c r="CZ13" s="1104"/>
      <c r="DA13" s="1105"/>
      <c r="DB13" s="1103"/>
      <c r="DC13" s="1104"/>
      <c r="DD13" s="1104"/>
      <c r="DE13" s="1104"/>
      <c r="DF13" s="1105"/>
      <c r="DG13" s="1103"/>
      <c r="DH13" s="1104"/>
      <c r="DI13" s="1104"/>
      <c r="DJ13" s="1104"/>
      <c r="DK13" s="1105"/>
      <c r="DL13" s="1103"/>
      <c r="DM13" s="1104"/>
      <c r="DN13" s="1104"/>
      <c r="DO13" s="1104"/>
      <c r="DP13" s="1105"/>
      <c r="DQ13" s="1103"/>
      <c r="DR13" s="1104"/>
      <c r="DS13" s="1104"/>
      <c r="DT13" s="1104"/>
      <c r="DU13" s="1105"/>
      <c r="DV13" s="1106"/>
      <c r="DW13" s="1107"/>
      <c r="DX13" s="1107"/>
      <c r="DY13" s="1107"/>
      <c r="DZ13" s="1108"/>
      <c r="EA13" s="255"/>
    </row>
    <row r="14" spans="1:131" s="256" customFormat="1" ht="26.25" customHeight="1" x14ac:dyDescent="0.2">
      <c r="A14" s="262">
        <v>
8</v>
      </c>
      <c r="B14" s="1151"/>
      <c r="C14" s="1152"/>
      <c r="D14" s="1152"/>
      <c r="E14" s="1152"/>
      <c r="F14" s="1152"/>
      <c r="G14" s="1152"/>
      <c r="H14" s="1152"/>
      <c r="I14" s="1152"/>
      <c r="J14" s="1152"/>
      <c r="K14" s="1152"/>
      <c r="L14" s="1152"/>
      <c r="M14" s="1152"/>
      <c r="N14" s="1152"/>
      <c r="O14" s="1152"/>
      <c r="P14" s="1153"/>
      <c r="Q14" s="1157"/>
      <c r="R14" s="1158"/>
      <c r="S14" s="1158"/>
      <c r="T14" s="1158"/>
      <c r="U14" s="1158"/>
      <c r="V14" s="1158"/>
      <c r="W14" s="1158"/>
      <c r="X14" s="1158"/>
      <c r="Y14" s="1158"/>
      <c r="Z14" s="1158"/>
      <c r="AA14" s="1158"/>
      <c r="AB14" s="1158"/>
      <c r="AC14" s="1158"/>
      <c r="AD14" s="1158"/>
      <c r="AE14" s="1159"/>
      <c r="AF14" s="1133"/>
      <c r="AG14" s="1134"/>
      <c r="AH14" s="1134"/>
      <c r="AI14" s="1134"/>
      <c r="AJ14" s="1135"/>
      <c r="AK14" s="1200"/>
      <c r="AL14" s="1201"/>
      <c r="AM14" s="1201"/>
      <c r="AN14" s="1201"/>
      <c r="AO14" s="1201"/>
      <c r="AP14" s="1201"/>
      <c r="AQ14" s="1201"/>
      <c r="AR14" s="1201"/>
      <c r="AS14" s="1201"/>
      <c r="AT14" s="1201"/>
      <c r="AU14" s="1198"/>
      <c r="AV14" s="1198"/>
      <c r="AW14" s="1198"/>
      <c r="AX14" s="1198"/>
      <c r="AY14" s="1199"/>
      <c r="AZ14" s="253"/>
      <c r="BA14" s="253"/>
      <c r="BB14" s="253"/>
      <c r="BC14" s="253"/>
      <c r="BD14" s="253"/>
      <c r="BE14" s="254"/>
      <c r="BF14" s="254"/>
      <c r="BG14" s="254"/>
      <c r="BH14" s="254"/>
      <c r="BI14" s="254"/>
      <c r="BJ14" s="254"/>
      <c r="BK14" s="254"/>
      <c r="BL14" s="254"/>
      <c r="BM14" s="254"/>
      <c r="BN14" s="254"/>
      <c r="BO14" s="254"/>
      <c r="BP14" s="254"/>
      <c r="BQ14" s="263">
        <v>
8</v>
      </c>
      <c r="BR14" s="264"/>
      <c r="BS14" s="1128"/>
      <c r="BT14" s="1129"/>
      <c r="BU14" s="1129"/>
      <c r="BV14" s="1129"/>
      <c r="BW14" s="1129"/>
      <c r="BX14" s="1129"/>
      <c r="BY14" s="1129"/>
      <c r="BZ14" s="1129"/>
      <c r="CA14" s="1129"/>
      <c r="CB14" s="1129"/>
      <c r="CC14" s="1129"/>
      <c r="CD14" s="1129"/>
      <c r="CE14" s="1129"/>
      <c r="CF14" s="1129"/>
      <c r="CG14" s="1130"/>
      <c r="CH14" s="1103"/>
      <c r="CI14" s="1104"/>
      <c r="CJ14" s="1104"/>
      <c r="CK14" s="1104"/>
      <c r="CL14" s="1105"/>
      <c r="CM14" s="1103"/>
      <c r="CN14" s="1104"/>
      <c r="CO14" s="1104"/>
      <c r="CP14" s="1104"/>
      <c r="CQ14" s="1105"/>
      <c r="CR14" s="1103"/>
      <c r="CS14" s="1104"/>
      <c r="CT14" s="1104"/>
      <c r="CU14" s="1104"/>
      <c r="CV14" s="1105"/>
      <c r="CW14" s="1103"/>
      <c r="CX14" s="1104"/>
      <c r="CY14" s="1104"/>
      <c r="CZ14" s="1104"/>
      <c r="DA14" s="1105"/>
      <c r="DB14" s="1103"/>
      <c r="DC14" s="1104"/>
      <c r="DD14" s="1104"/>
      <c r="DE14" s="1104"/>
      <c r="DF14" s="1105"/>
      <c r="DG14" s="1103"/>
      <c r="DH14" s="1104"/>
      <c r="DI14" s="1104"/>
      <c r="DJ14" s="1104"/>
      <c r="DK14" s="1105"/>
      <c r="DL14" s="1103"/>
      <c r="DM14" s="1104"/>
      <c r="DN14" s="1104"/>
      <c r="DO14" s="1104"/>
      <c r="DP14" s="1105"/>
      <c r="DQ14" s="1103"/>
      <c r="DR14" s="1104"/>
      <c r="DS14" s="1104"/>
      <c r="DT14" s="1104"/>
      <c r="DU14" s="1105"/>
      <c r="DV14" s="1106"/>
      <c r="DW14" s="1107"/>
      <c r="DX14" s="1107"/>
      <c r="DY14" s="1107"/>
      <c r="DZ14" s="1108"/>
      <c r="EA14" s="255"/>
    </row>
    <row r="15" spans="1:131" s="256" customFormat="1" ht="26.25" customHeight="1" x14ac:dyDescent="0.2">
      <c r="A15" s="262">
        <v>
9</v>
      </c>
      <c r="B15" s="1151"/>
      <c r="C15" s="1152"/>
      <c r="D15" s="1152"/>
      <c r="E15" s="1152"/>
      <c r="F15" s="1152"/>
      <c r="G15" s="1152"/>
      <c r="H15" s="1152"/>
      <c r="I15" s="1152"/>
      <c r="J15" s="1152"/>
      <c r="K15" s="1152"/>
      <c r="L15" s="1152"/>
      <c r="M15" s="1152"/>
      <c r="N15" s="1152"/>
      <c r="O15" s="1152"/>
      <c r="P15" s="1153"/>
      <c r="Q15" s="1157"/>
      <c r="R15" s="1158"/>
      <c r="S15" s="1158"/>
      <c r="T15" s="1158"/>
      <c r="U15" s="1158"/>
      <c r="V15" s="1158"/>
      <c r="W15" s="1158"/>
      <c r="X15" s="1158"/>
      <c r="Y15" s="1158"/>
      <c r="Z15" s="1158"/>
      <c r="AA15" s="1158"/>
      <c r="AB15" s="1158"/>
      <c r="AC15" s="1158"/>
      <c r="AD15" s="1158"/>
      <c r="AE15" s="1159"/>
      <c r="AF15" s="1133"/>
      <c r="AG15" s="1134"/>
      <c r="AH15" s="1134"/>
      <c r="AI15" s="1134"/>
      <c r="AJ15" s="1135"/>
      <c r="AK15" s="1200"/>
      <c r="AL15" s="1201"/>
      <c r="AM15" s="1201"/>
      <c r="AN15" s="1201"/>
      <c r="AO15" s="1201"/>
      <c r="AP15" s="1201"/>
      <c r="AQ15" s="1201"/>
      <c r="AR15" s="1201"/>
      <c r="AS15" s="1201"/>
      <c r="AT15" s="1201"/>
      <c r="AU15" s="1198"/>
      <c r="AV15" s="1198"/>
      <c r="AW15" s="1198"/>
      <c r="AX15" s="1198"/>
      <c r="AY15" s="1199"/>
      <c r="AZ15" s="253"/>
      <c r="BA15" s="253"/>
      <c r="BB15" s="253"/>
      <c r="BC15" s="253"/>
      <c r="BD15" s="253"/>
      <c r="BE15" s="254"/>
      <c r="BF15" s="254"/>
      <c r="BG15" s="254"/>
      <c r="BH15" s="254"/>
      <c r="BI15" s="254"/>
      <c r="BJ15" s="254"/>
      <c r="BK15" s="254"/>
      <c r="BL15" s="254"/>
      <c r="BM15" s="254"/>
      <c r="BN15" s="254"/>
      <c r="BO15" s="254"/>
      <c r="BP15" s="254"/>
      <c r="BQ15" s="263">
        <v>
9</v>
      </c>
      <c r="BR15" s="264"/>
      <c r="BS15" s="1128"/>
      <c r="BT15" s="1129"/>
      <c r="BU15" s="1129"/>
      <c r="BV15" s="1129"/>
      <c r="BW15" s="1129"/>
      <c r="BX15" s="1129"/>
      <c r="BY15" s="1129"/>
      <c r="BZ15" s="1129"/>
      <c r="CA15" s="1129"/>
      <c r="CB15" s="1129"/>
      <c r="CC15" s="1129"/>
      <c r="CD15" s="1129"/>
      <c r="CE15" s="1129"/>
      <c r="CF15" s="1129"/>
      <c r="CG15" s="1130"/>
      <c r="CH15" s="1103"/>
      <c r="CI15" s="1104"/>
      <c r="CJ15" s="1104"/>
      <c r="CK15" s="1104"/>
      <c r="CL15" s="1105"/>
      <c r="CM15" s="1103"/>
      <c r="CN15" s="1104"/>
      <c r="CO15" s="1104"/>
      <c r="CP15" s="1104"/>
      <c r="CQ15" s="1105"/>
      <c r="CR15" s="1103"/>
      <c r="CS15" s="1104"/>
      <c r="CT15" s="1104"/>
      <c r="CU15" s="1104"/>
      <c r="CV15" s="1105"/>
      <c r="CW15" s="1103"/>
      <c r="CX15" s="1104"/>
      <c r="CY15" s="1104"/>
      <c r="CZ15" s="1104"/>
      <c r="DA15" s="1105"/>
      <c r="DB15" s="1103"/>
      <c r="DC15" s="1104"/>
      <c r="DD15" s="1104"/>
      <c r="DE15" s="1104"/>
      <c r="DF15" s="1105"/>
      <c r="DG15" s="1103"/>
      <c r="DH15" s="1104"/>
      <c r="DI15" s="1104"/>
      <c r="DJ15" s="1104"/>
      <c r="DK15" s="1105"/>
      <c r="DL15" s="1103"/>
      <c r="DM15" s="1104"/>
      <c r="DN15" s="1104"/>
      <c r="DO15" s="1104"/>
      <c r="DP15" s="1105"/>
      <c r="DQ15" s="1103"/>
      <c r="DR15" s="1104"/>
      <c r="DS15" s="1104"/>
      <c r="DT15" s="1104"/>
      <c r="DU15" s="1105"/>
      <c r="DV15" s="1106"/>
      <c r="DW15" s="1107"/>
      <c r="DX15" s="1107"/>
      <c r="DY15" s="1107"/>
      <c r="DZ15" s="1108"/>
      <c r="EA15" s="255"/>
    </row>
    <row r="16" spans="1:131" s="256" customFormat="1" ht="26.25" customHeight="1" x14ac:dyDescent="0.2">
      <c r="A16" s="262">
        <v>
10</v>
      </c>
      <c r="B16" s="1151"/>
      <c r="C16" s="1152"/>
      <c r="D16" s="1152"/>
      <c r="E16" s="1152"/>
      <c r="F16" s="1152"/>
      <c r="G16" s="1152"/>
      <c r="H16" s="1152"/>
      <c r="I16" s="1152"/>
      <c r="J16" s="1152"/>
      <c r="K16" s="1152"/>
      <c r="L16" s="1152"/>
      <c r="M16" s="1152"/>
      <c r="N16" s="1152"/>
      <c r="O16" s="1152"/>
      <c r="P16" s="1153"/>
      <c r="Q16" s="1157"/>
      <c r="R16" s="1158"/>
      <c r="S16" s="1158"/>
      <c r="T16" s="1158"/>
      <c r="U16" s="1158"/>
      <c r="V16" s="1158"/>
      <c r="W16" s="1158"/>
      <c r="X16" s="1158"/>
      <c r="Y16" s="1158"/>
      <c r="Z16" s="1158"/>
      <c r="AA16" s="1158"/>
      <c r="AB16" s="1158"/>
      <c r="AC16" s="1158"/>
      <c r="AD16" s="1158"/>
      <c r="AE16" s="1159"/>
      <c r="AF16" s="1133"/>
      <c r="AG16" s="1134"/>
      <c r="AH16" s="1134"/>
      <c r="AI16" s="1134"/>
      <c r="AJ16" s="1135"/>
      <c r="AK16" s="1200"/>
      <c r="AL16" s="1201"/>
      <c r="AM16" s="1201"/>
      <c r="AN16" s="1201"/>
      <c r="AO16" s="1201"/>
      <c r="AP16" s="1201"/>
      <c r="AQ16" s="1201"/>
      <c r="AR16" s="1201"/>
      <c r="AS16" s="1201"/>
      <c r="AT16" s="1201"/>
      <c r="AU16" s="1198"/>
      <c r="AV16" s="1198"/>
      <c r="AW16" s="1198"/>
      <c r="AX16" s="1198"/>
      <c r="AY16" s="1199"/>
      <c r="AZ16" s="253"/>
      <c r="BA16" s="253"/>
      <c r="BB16" s="253"/>
      <c r="BC16" s="253"/>
      <c r="BD16" s="253"/>
      <c r="BE16" s="254"/>
      <c r="BF16" s="254"/>
      <c r="BG16" s="254"/>
      <c r="BH16" s="254"/>
      <c r="BI16" s="254"/>
      <c r="BJ16" s="254"/>
      <c r="BK16" s="254"/>
      <c r="BL16" s="254"/>
      <c r="BM16" s="254"/>
      <c r="BN16" s="254"/>
      <c r="BO16" s="254"/>
      <c r="BP16" s="254"/>
      <c r="BQ16" s="263">
        <v>
10</v>
      </c>
      <c r="BR16" s="264"/>
      <c r="BS16" s="1128"/>
      <c r="BT16" s="1129"/>
      <c r="BU16" s="1129"/>
      <c r="BV16" s="1129"/>
      <c r="BW16" s="1129"/>
      <c r="BX16" s="1129"/>
      <c r="BY16" s="1129"/>
      <c r="BZ16" s="1129"/>
      <c r="CA16" s="1129"/>
      <c r="CB16" s="1129"/>
      <c r="CC16" s="1129"/>
      <c r="CD16" s="1129"/>
      <c r="CE16" s="1129"/>
      <c r="CF16" s="1129"/>
      <c r="CG16" s="1130"/>
      <c r="CH16" s="1103"/>
      <c r="CI16" s="1104"/>
      <c r="CJ16" s="1104"/>
      <c r="CK16" s="1104"/>
      <c r="CL16" s="1105"/>
      <c r="CM16" s="1103"/>
      <c r="CN16" s="1104"/>
      <c r="CO16" s="1104"/>
      <c r="CP16" s="1104"/>
      <c r="CQ16" s="1105"/>
      <c r="CR16" s="1103"/>
      <c r="CS16" s="1104"/>
      <c r="CT16" s="1104"/>
      <c r="CU16" s="1104"/>
      <c r="CV16" s="1105"/>
      <c r="CW16" s="1103"/>
      <c r="CX16" s="1104"/>
      <c r="CY16" s="1104"/>
      <c r="CZ16" s="1104"/>
      <c r="DA16" s="1105"/>
      <c r="DB16" s="1103"/>
      <c r="DC16" s="1104"/>
      <c r="DD16" s="1104"/>
      <c r="DE16" s="1104"/>
      <c r="DF16" s="1105"/>
      <c r="DG16" s="1103"/>
      <c r="DH16" s="1104"/>
      <c r="DI16" s="1104"/>
      <c r="DJ16" s="1104"/>
      <c r="DK16" s="1105"/>
      <c r="DL16" s="1103"/>
      <c r="DM16" s="1104"/>
      <c r="DN16" s="1104"/>
      <c r="DO16" s="1104"/>
      <c r="DP16" s="1105"/>
      <c r="DQ16" s="1103"/>
      <c r="DR16" s="1104"/>
      <c r="DS16" s="1104"/>
      <c r="DT16" s="1104"/>
      <c r="DU16" s="1105"/>
      <c r="DV16" s="1106"/>
      <c r="DW16" s="1107"/>
      <c r="DX16" s="1107"/>
      <c r="DY16" s="1107"/>
      <c r="DZ16" s="1108"/>
      <c r="EA16" s="255"/>
    </row>
    <row r="17" spans="1:131" s="256" customFormat="1" ht="26.25" customHeight="1" x14ac:dyDescent="0.2">
      <c r="A17" s="262">
        <v>
11</v>
      </c>
      <c r="B17" s="1151"/>
      <c r="C17" s="1152"/>
      <c r="D17" s="1152"/>
      <c r="E17" s="1152"/>
      <c r="F17" s="1152"/>
      <c r="G17" s="1152"/>
      <c r="H17" s="1152"/>
      <c r="I17" s="1152"/>
      <c r="J17" s="1152"/>
      <c r="K17" s="1152"/>
      <c r="L17" s="1152"/>
      <c r="M17" s="1152"/>
      <c r="N17" s="1152"/>
      <c r="O17" s="1152"/>
      <c r="P17" s="1153"/>
      <c r="Q17" s="1157"/>
      <c r="R17" s="1158"/>
      <c r="S17" s="1158"/>
      <c r="T17" s="1158"/>
      <c r="U17" s="1158"/>
      <c r="V17" s="1158"/>
      <c r="W17" s="1158"/>
      <c r="X17" s="1158"/>
      <c r="Y17" s="1158"/>
      <c r="Z17" s="1158"/>
      <c r="AA17" s="1158"/>
      <c r="AB17" s="1158"/>
      <c r="AC17" s="1158"/>
      <c r="AD17" s="1158"/>
      <c r="AE17" s="1159"/>
      <c r="AF17" s="1133"/>
      <c r="AG17" s="1134"/>
      <c r="AH17" s="1134"/>
      <c r="AI17" s="1134"/>
      <c r="AJ17" s="1135"/>
      <c r="AK17" s="1200"/>
      <c r="AL17" s="1201"/>
      <c r="AM17" s="1201"/>
      <c r="AN17" s="1201"/>
      <c r="AO17" s="1201"/>
      <c r="AP17" s="1201"/>
      <c r="AQ17" s="1201"/>
      <c r="AR17" s="1201"/>
      <c r="AS17" s="1201"/>
      <c r="AT17" s="1201"/>
      <c r="AU17" s="1198"/>
      <c r="AV17" s="1198"/>
      <c r="AW17" s="1198"/>
      <c r="AX17" s="1198"/>
      <c r="AY17" s="1199"/>
      <c r="AZ17" s="253"/>
      <c r="BA17" s="253"/>
      <c r="BB17" s="253"/>
      <c r="BC17" s="253"/>
      <c r="BD17" s="253"/>
      <c r="BE17" s="254"/>
      <c r="BF17" s="254"/>
      <c r="BG17" s="254"/>
      <c r="BH17" s="254"/>
      <c r="BI17" s="254"/>
      <c r="BJ17" s="254"/>
      <c r="BK17" s="254"/>
      <c r="BL17" s="254"/>
      <c r="BM17" s="254"/>
      <c r="BN17" s="254"/>
      <c r="BO17" s="254"/>
      <c r="BP17" s="254"/>
      <c r="BQ17" s="263">
        <v>
11</v>
      </c>
      <c r="BR17" s="264"/>
      <c r="BS17" s="1128"/>
      <c r="BT17" s="1129"/>
      <c r="BU17" s="1129"/>
      <c r="BV17" s="1129"/>
      <c r="BW17" s="1129"/>
      <c r="BX17" s="1129"/>
      <c r="BY17" s="1129"/>
      <c r="BZ17" s="1129"/>
      <c r="CA17" s="1129"/>
      <c r="CB17" s="1129"/>
      <c r="CC17" s="1129"/>
      <c r="CD17" s="1129"/>
      <c r="CE17" s="1129"/>
      <c r="CF17" s="1129"/>
      <c r="CG17" s="1130"/>
      <c r="CH17" s="1103"/>
      <c r="CI17" s="1104"/>
      <c r="CJ17" s="1104"/>
      <c r="CK17" s="1104"/>
      <c r="CL17" s="1105"/>
      <c r="CM17" s="1103"/>
      <c r="CN17" s="1104"/>
      <c r="CO17" s="1104"/>
      <c r="CP17" s="1104"/>
      <c r="CQ17" s="1105"/>
      <c r="CR17" s="1103"/>
      <c r="CS17" s="1104"/>
      <c r="CT17" s="1104"/>
      <c r="CU17" s="1104"/>
      <c r="CV17" s="1105"/>
      <c r="CW17" s="1103"/>
      <c r="CX17" s="1104"/>
      <c r="CY17" s="1104"/>
      <c r="CZ17" s="1104"/>
      <c r="DA17" s="1105"/>
      <c r="DB17" s="1103"/>
      <c r="DC17" s="1104"/>
      <c r="DD17" s="1104"/>
      <c r="DE17" s="1104"/>
      <c r="DF17" s="1105"/>
      <c r="DG17" s="1103"/>
      <c r="DH17" s="1104"/>
      <c r="DI17" s="1104"/>
      <c r="DJ17" s="1104"/>
      <c r="DK17" s="1105"/>
      <c r="DL17" s="1103"/>
      <c r="DM17" s="1104"/>
      <c r="DN17" s="1104"/>
      <c r="DO17" s="1104"/>
      <c r="DP17" s="1105"/>
      <c r="DQ17" s="1103"/>
      <c r="DR17" s="1104"/>
      <c r="DS17" s="1104"/>
      <c r="DT17" s="1104"/>
      <c r="DU17" s="1105"/>
      <c r="DV17" s="1106"/>
      <c r="DW17" s="1107"/>
      <c r="DX17" s="1107"/>
      <c r="DY17" s="1107"/>
      <c r="DZ17" s="1108"/>
      <c r="EA17" s="255"/>
    </row>
    <row r="18" spans="1:131" s="256" customFormat="1" ht="26.25" customHeight="1" x14ac:dyDescent="0.2">
      <c r="A18" s="262">
        <v>
12</v>
      </c>
      <c r="B18" s="1151"/>
      <c r="C18" s="1152"/>
      <c r="D18" s="1152"/>
      <c r="E18" s="1152"/>
      <c r="F18" s="1152"/>
      <c r="G18" s="1152"/>
      <c r="H18" s="1152"/>
      <c r="I18" s="1152"/>
      <c r="J18" s="1152"/>
      <c r="K18" s="1152"/>
      <c r="L18" s="1152"/>
      <c r="M18" s="1152"/>
      <c r="N18" s="1152"/>
      <c r="O18" s="1152"/>
      <c r="P18" s="1153"/>
      <c r="Q18" s="1157"/>
      <c r="R18" s="1158"/>
      <c r="S18" s="1158"/>
      <c r="T18" s="1158"/>
      <c r="U18" s="1158"/>
      <c r="V18" s="1158"/>
      <c r="W18" s="1158"/>
      <c r="X18" s="1158"/>
      <c r="Y18" s="1158"/>
      <c r="Z18" s="1158"/>
      <c r="AA18" s="1158"/>
      <c r="AB18" s="1158"/>
      <c r="AC18" s="1158"/>
      <c r="AD18" s="1158"/>
      <c r="AE18" s="1159"/>
      <c r="AF18" s="1133"/>
      <c r="AG18" s="1134"/>
      <c r="AH18" s="1134"/>
      <c r="AI18" s="1134"/>
      <c r="AJ18" s="1135"/>
      <c r="AK18" s="1200"/>
      <c r="AL18" s="1201"/>
      <c r="AM18" s="1201"/>
      <c r="AN18" s="1201"/>
      <c r="AO18" s="1201"/>
      <c r="AP18" s="1201"/>
      <c r="AQ18" s="1201"/>
      <c r="AR18" s="1201"/>
      <c r="AS18" s="1201"/>
      <c r="AT18" s="1201"/>
      <c r="AU18" s="1198"/>
      <c r="AV18" s="1198"/>
      <c r="AW18" s="1198"/>
      <c r="AX18" s="1198"/>
      <c r="AY18" s="1199"/>
      <c r="AZ18" s="253"/>
      <c r="BA18" s="253"/>
      <c r="BB18" s="253"/>
      <c r="BC18" s="253"/>
      <c r="BD18" s="253"/>
      <c r="BE18" s="254"/>
      <c r="BF18" s="254"/>
      <c r="BG18" s="254"/>
      <c r="BH18" s="254"/>
      <c r="BI18" s="254"/>
      <c r="BJ18" s="254"/>
      <c r="BK18" s="254"/>
      <c r="BL18" s="254"/>
      <c r="BM18" s="254"/>
      <c r="BN18" s="254"/>
      <c r="BO18" s="254"/>
      <c r="BP18" s="254"/>
      <c r="BQ18" s="263">
        <v>
12</v>
      </c>
      <c r="BR18" s="264"/>
      <c r="BS18" s="1128"/>
      <c r="BT18" s="1129"/>
      <c r="BU18" s="1129"/>
      <c r="BV18" s="1129"/>
      <c r="BW18" s="1129"/>
      <c r="BX18" s="1129"/>
      <c r="BY18" s="1129"/>
      <c r="BZ18" s="1129"/>
      <c r="CA18" s="1129"/>
      <c r="CB18" s="1129"/>
      <c r="CC18" s="1129"/>
      <c r="CD18" s="1129"/>
      <c r="CE18" s="1129"/>
      <c r="CF18" s="1129"/>
      <c r="CG18" s="1130"/>
      <c r="CH18" s="1103"/>
      <c r="CI18" s="1104"/>
      <c r="CJ18" s="1104"/>
      <c r="CK18" s="1104"/>
      <c r="CL18" s="1105"/>
      <c r="CM18" s="1103"/>
      <c r="CN18" s="1104"/>
      <c r="CO18" s="1104"/>
      <c r="CP18" s="1104"/>
      <c r="CQ18" s="1105"/>
      <c r="CR18" s="1103"/>
      <c r="CS18" s="1104"/>
      <c r="CT18" s="1104"/>
      <c r="CU18" s="1104"/>
      <c r="CV18" s="1105"/>
      <c r="CW18" s="1103"/>
      <c r="CX18" s="1104"/>
      <c r="CY18" s="1104"/>
      <c r="CZ18" s="1104"/>
      <c r="DA18" s="1105"/>
      <c r="DB18" s="1103"/>
      <c r="DC18" s="1104"/>
      <c r="DD18" s="1104"/>
      <c r="DE18" s="1104"/>
      <c r="DF18" s="1105"/>
      <c r="DG18" s="1103"/>
      <c r="DH18" s="1104"/>
      <c r="DI18" s="1104"/>
      <c r="DJ18" s="1104"/>
      <c r="DK18" s="1105"/>
      <c r="DL18" s="1103"/>
      <c r="DM18" s="1104"/>
      <c r="DN18" s="1104"/>
      <c r="DO18" s="1104"/>
      <c r="DP18" s="1105"/>
      <c r="DQ18" s="1103"/>
      <c r="DR18" s="1104"/>
      <c r="DS18" s="1104"/>
      <c r="DT18" s="1104"/>
      <c r="DU18" s="1105"/>
      <c r="DV18" s="1106"/>
      <c r="DW18" s="1107"/>
      <c r="DX18" s="1107"/>
      <c r="DY18" s="1107"/>
      <c r="DZ18" s="1108"/>
      <c r="EA18" s="255"/>
    </row>
    <row r="19" spans="1:131" s="256" customFormat="1" ht="26.25" customHeight="1" x14ac:dyDescent="0.2">
      <c r="A19" s="262">
        <v>
13</v>
      </c>
      <c r="B19" s="1151"/>
      <c r="C19" s="1152"/>
      <c r="D19" s="1152"/>
      <c r="E19" s="1152"/>
      <c r="F19" s="1152"/>
      <c r="G19" s="1152"/>
      <c r="H19" s="1152"/>
      <c r="I19" s="1152"/>
      <c r="J19" s="1152"/>
      <c r="K19" s="1152"/>
      <c r="L19" s="1152"/>
      <c r="M19" s="1152"/>
      <c r="N19" s="1152"/>
      <c r="O19" s="1152"/>
      <c r="P19" s="1153"/>
      <c r="Q19" s="1157"/>
      <c r="R19" s="1158"/>
      <c r="S19" s="1158"/>
      <c r="T19" s="1158"/>
      <c r="U19" s="1158"/>
      <c r="V19" s="1158"/>
      <c r="W19" s="1158"/>
      <c r="X19" s="1158"/>
      <c r="Y19" s="1158"/>
      <c r="Z19" s="1158"/>
      <c r="AA19" s="1158"/>
      <c r="AB19" s="1158"/>
      <c r="AC19" s="1158"/>
      <c r="AD19" s="1158"/>
      <c r="AE19" s="1159"/>
      <c r="AF19" s="1133"/>
      <c r="AG19" s="1134"/>
      <c r="AH19" s="1134"/>
      <c r="AI19" s="1134"/>
      <c r="AJ19" s="1135"/>
      <c r="AK19" s="1200"/>
      <c r="AL19" s="1201"/>
      <c r="AM19" s="1201"/>
      <c r="AN19" s="1201"/>
      <c r="AO19" s="1201"/>
      <c r="AP19" s="1201"/>
      <c r="AQ19" s="1201"/>
      <c r="AR19" s="1201"/>
      <c r="AS19" s="1201"/>
      <c r="AT19" s="1201"/>
      <c r="AU19" s="1198"/>
      <c r="AV19" s="1198"/>
      <c r="AW19" s="1198"/>
      <c r="AX19" s="1198"/>
      <c r="AY19" s="1199"/>
      <c r="AZ19" s="253"/>
      <c r="BA19" s="253"/>
      <c r="BB19" s="253"/>
      <c r="BC19" s="253"/>
      <c r="BD19" s="253"/>
      <c r="BE19" s="254"/>
      <c r="BF19" s="254"/>
      <c r="BG19" s="254"/>
      <c r="BH19" s="254"/>
      <c r="BI19" s="254"/>
      <c r="BJ19" s="254"/>
      <c r="BK19" s="254"/>
      <c r="BL19" s="254"/>
      <c r="BM19" s="254"/>
      <c r="BN19" s="254"/>
      <c r="BO19" s="254"/>
      <c r="BP19" s="254"/>
      <c r="BQ19" s="263">
        <v>
13</v>
      </c>
      <c r="BR19" s="264"/>
      <c r="BS19" s="1128"/>
      <c r="BT19" s="1129"/>
      <c r="BU19" s="1129"/>
      <c r="BV19" s="1129"/>
      <c r="BW19" s="1129"/>
      <c r="BX19" s="1129"/>
      <c r="BY19" s="1129"/>
      <c r="BZ19" s="1129"/>
      <c r="CA19" s="1129"/>
      <c r="CB19" s="1129"/>
      <c r="CC19" s="1129"/>
      <c r="CD19" s="1129"/>
      <c r="CE19" s="1129"/>
      <c r="CF19" s="1129"/>
      <c r="CG19" s="1130"/>
      <c r="CH19" s="1103"/>
      <c r="CI19" s="1104"/>
      <c r="CJ19" s="1104"/>
      <c r="CK19" s="1104"/>
      <c r="CL19" s="1105"/>
      <c r="CM19" s="1103"/>
      <c r="CN19" s="1104"/>
      <c r="CO19" s="1104"/>
      <c r="CP19" s="1104"/>
      <c r="CQ19" s="1105"/>
      <c r="CR19" s="1103"/>
      <c r="CS19" s="1104"/>
      <c r="CT19" s="1104"/>
      <c r="CU19" s="1104"/>
      <c r="CV19" s="1105"/>
      <c r="CW19" s="1103"/>
      <c r="CX19" s="1104"/>
      <c r="CY19" s="1104"/>
      <c r="CZ19" s="1104"/>
      <c r="DA19" s="1105"/>
      <c r="DB19" s="1103"/>
      <c r="DC19" s="1104"/>
      <c r="DD19" s="1104"/>
      <c r="DE19" s="1104"/>
      <c r="DF19" s="1105"/>
      <c r="DG19" s="1103"/>
      <c r="DH19" s="1104"/>
      <c r="DI19" s="1104"/>
      <c r="DJ19" s="1104"/>
      <c r="DK19" s="1105"/>
      <c r="DL19" s="1103"/>
      <c r="DM19" s="1104"/>
      <c r="DN19" s="1104"/>
      <c r="DO19" s="1104"/>
      <c r="DP19" s="1105"/>
      <c r="DQ19" s="1103"/>
      <c r="DR19" s="1104"/>
      <c r="DS19" s="1104"/>
      <c r="DT19" s="1104"/>
      <c r="DU19" s="1105"/>
      <c r="DV19" s="1106"/>
      <c r="DW19" s="1107"/>
      <c r="DX19" s="1107"/>
      <c r="DY19" s="1107"/>
      <c r="DZ19" s="1108"/>
      <c r="EA19" s="255"/>
    </row>
    <row r="20" spans="1:131" s="256" customFormat="1" ht="26.25" customHeight="1" x14ac:dyDescent="0.2">
      <c r="A20" s="262">
        <v>
14</v>
      </c>
      <c r="B20" s="1151"/>
      <c r="C20" s="1152"/>
      <c r="D20" s="1152"/>
      <c r="E20" s="1152"/>
      <c r="F20" s="1152"/>
      <c r="G20" s="1152"/>
      <c r="H20" s="1152"/>
      <c r="I20" s="1152"/>
      <c r="J20" s="1152"/>
      <c r="K20" s="1152"/>
      <c r="L20" s="1152"/>
      <c r="M20" s="1152"/>
      <c r="N20" s="1152"/>
      <c r="O20" s="1152"/>
      <c r="P20" s="1153"/>
      <c r="Q20" s="1157"/>
      <c r="R20" s="1158"/>
      <c r="S20" s="1158"/>
      <c r="T20" s="1158"/>
      <c r="U20" s="1158"/>
      <c r="V20" s="1158"/>
      <c r="W20" s="1158"/>
      <c r="X20" s="1158"/>
      <c r="Y20" s="1158"/>
      <c r="Z20" s="1158"/>
      <c r="AA20" s="1158"/>
      <c r="AB20" s="1158"/>
      <c r="AC20" s="1158"/>
      <c r="AD20" s="1158"/>
      <c r="AE20" s="1159"/>
      <c r="AF20" s="1133"/>
      <c r="AG20" s="1134"/>
      <c r="AH20" s="1134"/>
      <c r="AI20" s="1134"/>
      <c r="AJ20" s="1135"/>
      <c r="AK20" s="1200"/>
      <c r="AL20" s="1201"/>
      <c r="AM20" s="1201"/>
      <c r="AN20" s="1201"/>
      <c r="AO20" s="1201"/>
      <c r="AP20" s="1201"/>
      <c r="AQ20" s="1201"/>
      <c r="AR20" s="1201"/>
      <c r="AS20" s="1201"/>
      <c r="AT20" s="1201"/>
      <c r="AU20" s="1198"/>
      <c r="AV20" s="1198"/>
      <c r="AW20" s="1198"/>
      <c r="AX20" s="1198"/>
      <c r="AY20" s="1199"/>
      <c r="AZ20" s="253"/>
      <c r="BA20" s="253"/>
      <c r="BB20" s="253"/>
      <c r="BC20" s="253"/>
      <c r="BD20" s="253"/>
      <c r="BE20" s="254"/>
      <c r="BF20" s="254"/>
      <c r="BG20" s="254"/>
      <c r="BH20" s="254"/>
      <c r="BI20" s="254"/>
      <c r="BJ20" s="254"/>
      <c r="BK20" s="254"/>
      <c r="BL20" s="254"/>
      <c r="BM20" s="254"/>
      <c r="BN20" s="254"/>
      <c r="BO20" s="254"/>
      <c r="BP20" s="254"/>
      <c r="BQ20" s="263">
        <v>
14</v>
      </c>
      <c r="BR20" s="264"/>
      <c r="BS20" s="1128"/>
      <c r="BT20" s="1129"/>
      <c r="BU20" s="1129"/>
      <c r="BV20" s="1129"/>
      <c r="BW20" s="1129"/>
      <c r="BX20" s="1129"/>
      <c r="BY20" s="1129"/>
      <c r="BZ20" s="1129"/>
      <c r="CA20" s="1129"/>
      <c r="CB20" s="1129"/>
      <c r="CC20" s="1129"/>
      <c r="CD20" s="1129"/>
      <c r="CE20" s="1129"/>
      <c r="CF20" s="1129"/>
      <c r="CG20" s="1130"/>
      <c r="CH20" s="1103"/>
      <c r="CI20" s="1104"/>
      <c r="CJ20" s="1104"/>
      <c r="CK20" s="1104"/>
      <c r="CL20" s="1105"/>
      <c r="CM20" s="1103"/>
      <c r="CN20" s="1104"/>
      <c r="CO20" s="1104"/>
      <c r="CP20" s="1104"/>
      <c r="CQ20" s="1105"/>
      <c r="CR20" s="1103"/>
      <c r="CS20" s="1104"/>
      <c r="CT20" s="1104"/>
      <c r="CU20" s="1104"/>
      <c r="CV20" s="1105"/>
      <c r="CW20" s="1103"/>
      <c r="CX20" s="1104"/>
      <c r="CY20" s="1104"/>
      <c r="CZ20" s="1104"/>
      <c r="DA20" s="1105"/>
      <c r="DB20" s="1103"/>
      <c r="DC20" s="1104"/>
      <c r="DD20" s="1104"/>
      <c r="DE20" s="1104"/>
      <c r="DF20" s="1105"/>
      <c r="DG20" s="1103"/>
      <c r="DH20" s="1104"/>
      <c r="DI20" s="1104"/>
      <c r="DJ20" s="1104"/>
      <c r="DK20" s="1105"/>
      <c r="DL20" s="1103"/>
      <c r="DM20" s="1104"/>
      <c r="DN20" s="1104"/>
      <c r="DO20" s="1104"/>
      <c r="DP20" s="1105"/>
      <c r="DQ20" s="1103"/>
      <c r="DR20" s="1104"/>
      <c r="DS20" s="1104"/>
      <c r="DT20" s="1104"/>
      <c r="DU20" s="1105"/>
      <c r="DV20" s="1106"/>
      <c r="DW20" s="1107"/>
      <c r="DX20" s="1107"/>
      <c r="DY20" s="1107"/>
      <c r="DZ20" s="1108"/>
      <c r="EA20" s="255"/>
    </row>
    <row r="21" spans="1:131" s="256" customFormat="1" ht="26.25" customHeight="1" thickBot="1" x14ac:dyDescent="0.25">
      <c r="A21" s="262">
        <v>
15</v>
      </c>
      <c r="B21" s="1151"/>
      <c r="C21" s="1152"/>
      <c r="D21" s="1152"/>
      <c r="E21" s="1152"/>
      <c r="F21" s="1152"/>
      <c r="G21" s="1152"/>
      <c r="H21" s="1152"/>
      <c r="I21" s="1152"/>
      <c r="J21" s="1152"/>
      <c r="K21" s="1152"/>
      <c r="L21" s="1152"/>
      <c r="M21" s="1152"/>
      <c r="N21" s="1152"/>
      <c r="O21" s="1152"/>
      <c r="P21" s="1153"/>
      <c r="Q21" s="1157"/>
      <c r="R21" s="1158"/>
      <c r="S21" s="1158"/>
      <c r="T21" s="1158"/>
      <c r="U21" s="1158"/>
      <c r="V21" s="1158"/>
      <c r="W21" s="1158"/>
      <c r="X21" s="1158"/>
      <c r="Y21" s="1158"/>
      <c r="Z21" s="1158"/>
      <c r="AA21" s="1158"/>
      <c r="AB21" s="1158"/>
      <c r="AC21" s="1158"/>
      <c r="AD21" s="1158"/>
      <c r="AE21" s="1159"/>
      <c r="AF21" s="1133"/>
      <c r="AG21" s="1134"/>
      <c r="AH21" s="1134"/>
      <c r="AI21" s="1134"/>
      <c r="AJ21" s="1135"/>
      <c r="AK21" s="1200"/>
      <c r="AL21" s="1201"/>
      <c r="AM21" s="1201"/>
      <c r="AN21" s="1201"/>
      <c r="AO21" s="1201"/>
      <c r="AP21" s="1201"/>
      <c r="AQ21" s="1201"/>
      <c r="AR21" s="1201"/>
      <c r="AS21" s="1201"/>
      <c r="AT21" s="1201"/>
      <c r="AU21" s="1198"/>
      <c r="AV21" s="1198"/>
      <c r="AW21" s="1198"/>
      <c r="AX21" s="1198"/>
      <c r="AY21" s="1199"/>
      <c r="AZ21" s="253"/>
      <c r="BA21" s="253"/>
      <c r="BB21" s="253"/>
      <c r="BC21" s="253"/>
      <c r="BD21" s="253"/>
      <c r="BE21" s="254"/>
      <c r="BF21" s="254"/>
      <c r="BG21" s="254"/>
      <c r="BH21" s="254"/>
      <c r="BI21" s="254"/>
      <c r="BJ21" s="254"/>
      <c r="BK21" s="254"/>
      <c r="BL21" s="254"/>
      <c r="BM21" s="254"/>
      <c r="BN21" s="254"/>
      <c r="BO21" s="254"/>
      <c r="BP21" s="254"/>
      <c r="BQ21" s="263">
        <v>
15</v>
      </c>
      <c r="BR21" s="264"/>
      <c r="BS21" s="1128"/>
      <c r="BT21" s="1129"/>
      <c r="BU21" s="1129"/>
      <c r="BV21" s="1129"/>
      <c r="BW21" s="1129"/>
      <c r="BX21" s="1129"/>
      <c r="BY21" s="1129"/>
      <c r="BZ21" s="1129"/>
      <c r="CA21" s="1129"/>
      <c r="CB21" s="1129"/>
      <c r="CC21" s="1129"/>
      <c r="CD21" s="1129"/>
      <c r="CE21" s="1129"/>
      <c r="CF21" s="1129"/>
      <c r="CG21" s="1130"/>
      <c r="CH21" s="1103"/>
      <c r="CI21" s="1104"/>
      <c r="CJ21" s="1104"/>
      <c r="CK21" s="1104"/>
      <c r="CL21" s="1105"/>
      <c r="CM21" s="1103"/>
      <c r="CN21" s="1104"/>
      <c r="CO21" s="1104"/>
      <c r="CP21" s="1104"/>
      <c r="CQ21" s="1105"/>
      <c r="CR21" s="1103"/>
      <c r="CS21" s="1104"/>
      <c r="CT21" s="1104"/>
      <c r="CU21" s="1104"/>
      <c r="CV21" s="1105"/>
      <c r="CW21" s="1103"/>
      <c r="CX21" s="1104"/>
      <c r="CY21" s="1104"/>
      <c r="CZ21" s="1104"/>
      <c r="DA21" s="1105"/>
      <c r="DB21" s="1103"/>
      <c r="DC21" s="1104"/>
      <c r="DD21" s="1104"/>
      <c r="DE21" s="1104"/>
      <c r="DF21" s="1105"/>
      <c r="DG21" s="1103"/>
      <c r="DH21" s="1104"/>
      <c r="DI21" s="1104"/>
      <c r="DJ21" s="1104"/>
      <c r="DK21" s="1105"/>
      <c r="DL21" s="1103"/>
      <c r="DM21" s="1104"/>
      <c r="DN21" s="1104"/>
      <c r="DO21" s="1104"/>
      <c r="DP21" s="1105"/>
      <c r="DQ21" s="1103"/>
      <c r="DR21" s="1104"/>
      <c r="DS21" s="1104"/>
      <c r="DT21" s="1104"/>
      <c r="DU21" s="1105"/>
      <c r="DV21" s="1106"/>
      <c r="DW21" s="1107"/>
      <c r="DX21" s="1107"/>
      <c r="DY21" s="1107"/>
      <c r="DZ21" s="1108"/>
      <c r="EA21" s="255"/>
    </row>
    <row r="22" spans="1:131" s="256" customFormat="1" ht="26.25" customHeight="1" x14ac:dyDescent="0.2">
      <c r="A22" s="262">
        <v>
16</v>
      </c>
      <c r="B22" s="1151"/>
      <c r="C22" s="1152"/>
      <c r="D22" s="1152"/>
      <c r="E22" s="1152"/>
      <c r="F22" s="1152"/>
      <c r="G22" s="1152"/>
      <c r="H22" s="1152"/>
      <c r="I22" s="1152"/>
      <c r="J22" s="1152"/>
      <c r="K22" s="1152"/>
      <c r="L22" s="1152"/>
      <c r="M22" s="1152"/>
      <c r="N22" s="1152"/>
      <c r="O22" s="1152"/>
      <c r="P22" s="1153"/>
      <c r="Q22" s="1195"/>
      <c r="R22" s="1196"/>
      <c r="S22" s="1196"/>
      <c r="T22" s="1196"/>
      <c r="U22" s="1196"/>
      <c r="V22" s="1196"/>
      <c r="W22" s="1196"/>
      <c r="X22" s="1196"/>
      <c r="Y22" s="1196"/>
      <c r="Z22" s="1196"/>
      <c r="AA22" s="1196"/>
      <c r="AB22" s="1196"/>
      <c r="AC22" s="1196"/>
      <c r="AD22" s="1196"/>
      <c r="AE22" s="1197"/>
      <c r="AF22" s="1133"/>
      <c r="AG22" s="1134"/>
      <c r="AH22" s="1134"/>
      <c r="AI22" s="1134"/>
      <c r="AJ22" s="1135"/>
      <c r="AK22" s="1191"/>
      <c r="AL22" s="1192"/>
      <c r="AM22" s="1192"/>
      <c r="AN22" s="1192"/>
      <c r="AO22" s="1192"/>
      <c r="AP22" s="1192"/>
      <c r="AQ22" s="1192"/>
      <c r="AR22" s="1192"/>
      <c r="AS22" s="1192"/>
      <c r="AT22" s="1192"/>
      <c r="AU22" s="1193"/>
      <c r="AV22" s="1193"/>
      <c r="AW22" s="1193"/>
      <c r="AX22" s="1193"/>
      <c r="AY22" s="1194"/>
      <c r="AZ22" s="1149" t="s">
        <v>
390</v>
      </c>
      <c r="BA22" s="1149"/>
      <c r="BB22" s="1149"/>
      <c r="BC22" s="1149"/>
      <c r="BD22" s="1150"/>
      <c r="BE22" s="254"/>
      <c r="BF22" s="254"/>
      <c r="BG22" s="254"/>
      <c r="BH22" s="254"/>
      <c r="BI22" s="254"/>
      <c r="BJ22" s="254"/>
      <c r="BK22" s="254"/>
      <c r="BL22" s="254"/>
      <c r="BM22" s="254"/>
      <c r="BN22" s="254"/>
      <c r="BO22" s="254"/>
      <c r="BP22" s="254"/>
      <c r="BQ22" s="263">
        <v>
16</v>
      </c>
      <c r="BR22" s="264"/>
      <c r="BS22" s="1128"/>
      <c r="BT22" s="1129"/>
      <c r="BU22" s="1129"/>
      <c r="BV22" s="1129"/>
      <c r="BW22" s="1129"/>
      <c r="BX22" s="1129"/>
      <c r="BY22" s="1129"/>
      <c r="BZ22" s="1129"/>
      <c r="CA22" s="1129"/>
      <c r="CB22" s="1129"/>
      <c r="CC22" s="1129"/>
      <c r="CD22" s="1129"/>
      <c r="CE22" s="1129"/>
      <c r="CF22" s="1129"/>
      <c r="CG22" s="1130"/>
      <c r="CH22" s="1103"/>
      <c r="CI22" s="1104"/>
      <c r="CJ22" s="1104"/>
      <c r="CK22" s="1104"/>
      <c r="CL22" s="1105"/>
      <c r="CM22" s="1103"/>
      <c r="CN22" s="1104"/>
      <c r="CO22" s="1104"/>
      <c r="CP22" s="1104"/>
      <c r="CQ22" s="1105"/>
      <c r="CR22" s="1103"/>
      <c r="CS22" s="1104"/>
      <c r="CT22" s="1104"/>
      <c r="CU22" s="1104"/>
      <c r="CV22" s="1105"/>
      <c r="CW22" s="1103"/>
      <c r="CX22" s="1104"/>
      <c r="CY22" s="1104"/>
      <c r="CZ22" s="1104"/>
      <c r="DA22" s="1105"/>
      <c r="DB22" s="1103"/>
      <c r="DC22" s="1104"/>
      <c r="DD22" s="1104"/>
      <c r="DE22" s="1104"/>
      <c r="DF22" s="1105"/>
      <c r="DG22" s="1103"/>
      <c r="DH22" s="1104"/>
      <c r="DI22" s="1104"/>
      <c r="DJ22" s="1104"/>
      <c r="DK22" s="1105"/>
      <c r="DL22" s="1103"/>
      <c r="DM22" s="1104"/>
      <c r="DN22" s="1104"/>
      <c r="DO22" s="1104"/>
      <c r="DP22" s="1105"/>
      <c r="DQ22" s="1103"/>
      <c r="DR22" s="1104"/>
      <c r="DS22" s="1104"/>
      <c r="DT22" s="1104"/>
      <c r="DU22" s="1105"/>
      <c r="DV22" s="1106"/>
      <c r="DW22" s="1107"/>
      <c r="DX22" s="1107"/>
      <c r="DY22" s="1107"/>
      <c r="DZ22" s="1108"/>
      <c r="EA22" s="255"/>
    </row>
    <row r="23" spans="1:131" s="256" customFormat="1" ht="26.25" customHeight="1" thickBot="1" x14ac:dyDescent="0.25">
      <c r="A23" s="265" t="s">
        <v>
391</v>
      </c>
      <c r="B23" s="1040" t="s">
        <v>
392</v>
      </c>
      <c r="C23" s="1041"/>
      <c r="D23" s="1041"/>
      <c r="E23" s="1041"/>
      <c r="F23" s="1041"/>
      <c r="G23" s="1041"/>
      <c r="H23" s="1041"/>
      <c r="I23" s="1041"/>
      <c r="J23" s="1041"/>
      <c r="K23" s="1041"/>
      <c r="L23" s="1041"/>
      <c r="M23" s="1041"/>
      <c r="N23" s="1041"/>
      <c r="O23" s="1041"/>
      <c r="P23" s="1042"/>
      <c r="Q23" s="1182">
        <v>
225646</v>
      </c>
      <c r="R23" s="1183"/>
      <c r="S23" s="1183"/>
      <c r="T23" s="1183"/>
      <c r="U23" s="1183"/>
      <c r="V23" s="1183">
        <v>
219948</v>
      </c>
      <c r="W23" s="1183"/>
      <c r="X23" s="1183"/>
      <c r="Y23" s="1183"/>
      <c r="Z23" s="1183"/>
      <c r="AA23" s="1183">
        <v>
5698</v>
      </c>
      <c r="AB23" s="1183"/>
      <c r="AC23" s="1183"/>
      <c r="AD23" s="1183"/>
      <c r="AE23" s="1184"/>
      <c r="AF23" s="1185">
        <v>
5557</v>
      </c>
      <c r="AG23" s="1183"/>
      <c r="AH23" s="1183"/>
      <c r="AI23" s="1183"/>
      <c r="AJ23" s="1186"/>
      <c r="AK23" s="1187"/>
      <c r="AL23" s="1188"/>
      <c r="AM23" s="1188"/>
      <c r="AN23" s="1188"/>
      <c r="AO23" s="1188"/>
      <c r="AP23" s="1183">
        <v>
33727</v>
      </c>
      <c r="AQ23" s="1183"/>
      <c r="AR23" s="1183"/>
      <c r="AS23" s="1183"/>
      <c r="AT23" s="1183"/>
      <c r="AU23" s="1189"/>
      <c r="AV23" s="1189"/>
      <c r="AW23" s="1189"/>
      <c r="AX23" s="1189"/>
      <c r="AY23" s="1190"/>
      <c r="AZ23" s="1179" t="s">
        <v>
128</v>
      </c>
      <c r="BA23" s="1180"/>
      <c r="BB23" s="1180"/>
      <c r="BC23" s="1180"/>
      <c r="BD23" s="1181"/>
      <c r="BE23" s="254"/>
      <c r="BF23" s="254"/>
      <c r="BG23" s="254"/>
      <c r="BH23" s="254"/>
      <c r="BI23" s="254"/>
      <c r="BJ23" s="254"/>
      <c r="BK23" s="254"/>
      <c r="BL23" s="254"/>
      <c r="BM23" s="254"/>
      <c r="BN23" s="254"/>
      <c r="BO23" s="254"/>
      <c r="BP23" s="254"/>
      <c r="BQ23" s="263">
        <v>
17</v>
      </c>
      <c r="BR23" s="264"/>
      <c r="BS23" s="1128"/>
      <c r="BT23" s="1129"/>
      <c r="BU23" s="1129"/>
      <c r="BV23" s="1129"/>
      <c r="BW23" s="1129"/>
      <c r="BX23" s="1129"/>
      <c r="BY23" s="1129"/>
      <c r="BZ23" s="1129"/>
      <c r="CA23" s="1129"/>
      <c r="CB23" s="1129"/>
      <c r="CC23" s="1129"/>
      <c r="CD23" s="1129"/>
      <c r="CE23" s="1129"/>
      <c r="CF23" s="1129"/>
      <c r="CG23" s="1130"/>
      <c r="CH23" s="1103"/>
      <c r="CI23" s="1104"/>
      <c r="CJ23" s="1104"/>
      <c r="CK23" s="1104"/>
      <c r="CL23" s="1105"/>
      <c r="CM23" s="1103"/>
      <c r="CN23" s="1104"/>
      <c r="CO23" s="1104"/>
      <c r="CP23" s="1104"/>
      <c r="CQ23" s="1105"/>
      <c r="CR23" s="1103"/>
      <c r="CS23" s="1104"/>
      <c r="CT23" s="1104"/>
      <c r="CU23" s="1104"/>
      <c r="CV23" s="1105"/>
      <c r="CW23" s="1103"/>
      <c r="CX23" s="1104"/>
      <c r="CY23" s="1104"/>
      <c r="CZ23" s="1104"/>
      <c r="DA23" s="1105"/>
      <c r="DB23" s="1103"/>
      <c r="DC23" s="1104"/>
      <c r="DD23" s="1104"/>
      <c r="DE23" s="1104"/>
      <c r="DF23" s="1105"/>
      <c r="DG23" s="1103"/>
      <c r="DH23" s="1104"/>
      <c r="DI23" s="1104"/>
      <c r="DJ23" s="1104"/>
      <c r="DK23" s="1105"/>
      <c r="DL23" s="1103"/>
      <c r="DM23" s="1104"/>
      <c r="DN23" s="1104"/>
      <c r="DO23" s="1104"/>
      <c r="DP23" s="1105"/>
      <c r="DQ23" s="1103"/>
      <c r="DR23" s="1104"/>
      <c r="DS23" s="1104"/>
      <c r="DT23" s="1104"/>
      <c r="DU23" s="1105"/>
      <c r="DV23" s="1106"/>
      <c r="DW23" s="1107"/>
      <c r="DX23" s="1107"/>
      <c r="DY23" s="1107"/>
      <c r="DZ23" s="1108"/>
      <c r="EA23" s="255"/>
    </row>
    <row r="24" spans="1:131" s="256" customFormat="1" ht="26.25" customHeight="1" x14ac:dyDescent="0.2">
      <c r="A24" s="1178" t="s">
        <v>
393</v>
      </c>
      <c r="B24" s="1178"/>
      <c r="C24" s="1178"/>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178"/>
      <c r="AS24" s="1178"/>
      <c r="AT24" s="1178"/>
      <c r="AU24" s="1178"/>
      <c r="AV24" s="1178"/>
      <c r="AW24" s="1178"/>
      <c r="AX24" s="1178"/>
      <c r="AY24" s="1178"/>
      <c r="AZ24" s="253"/>
      <c r="BA24" s="253"/>
      <c r="BB24" s="253"/>
      <c r="BC24" s="253"/>
      <c r="BD24" s="253"/>
      <c r="BE24" s="254"/>
      <c r="BF24" s="254"/>
      <c r="BG24" s="254"/>
      <c r="BH24" s="254"/>
      <c r="BI24" s="254"/>
      <c r="BJ24" s="254"/>
      <c r="BK24" s="254"/>
      <c r="BL24" s="254"/>
      <c r="BM24" s="254"/>
      <c r="BN24" s="254"/>
      <c r="BO24" s="254"/>
      <c r="BP24" s="254"/>
      <c r="BQ24" s="263">
        <v>
18</v>
      </c>
      <c r="BR24" s="264"/>
      <c r="BS24" s="1128"/>
      <c r="BT24" s="1129"/>
      <c r="BU24" s="1129"/>
      <c r="BV24" s="1129"/>
      <c r="BW24" s="1129"/>
      <c r="BX24" s="1129"/>
      <c r="BY24" s="1129"/>
      <c r="BZ24" s="1129"/>
      <c r="CA24" s="1129"/>
      <c r="CB24" s="1129"/>
      <c r="CC24" s="1129"/>
      <c r="CD24" s="1129"/>
      <c r="CE24" s="1129"/>
      <c r="CF24" s="1129"/>
      <c r="CG24" s="1130"/>
      <c r="CH24" s="1103"/>
      <c r="CI24" s="1104"/>
      <c r="CJ24" s="1104"/>
      <c r="CK24" s="1104"/>
      <c r="CL24" s="1105"/>
      <c r="CM24" s="1103"/>
      <c r="CN24" s="1104"/>
      <c r="CO24" s="1104"/>
      <c r="CP24" s="1104"/>
      <c r="CQ24" s="1105"/>
      <c r="CR24" s="1103"/>
      <c r="CS24" s="1104"/>
      <c r="CT24" s="1104"/>
      <c r="CU24" s="1104"/>
      <c r="CV24" s="1105"/>
      <c r="CW24" s="1103"/>
      <c r="CX24" s="1104"/>
      <c r="CY24" s="1104"/>
      <c r="CZ24" s="1104"/>
      <c r="DA24" s="1105"/>
      <c r="DB24" s="1103"/>
      <c r="DC24" s="1104"/>
      <c r="DD24" s="1104"/>
      <c r="DE24" s="1104"/>
      <c r="DF24" s="1105"/>
      <c r="DG24" s="1103"/>
      <c r="DH24" s="1104"/>
      <c r="DI24" s="1104"/>
      <c r="DJ24" s="1104"/>
      <c r="DK24" s="1105"/>
      <c r="DL24" s="1103"/>
      <c r="DM24" s="1104"/>
      <c r="DN24" s="1104"/>
      <c r="DO24" s="1104"/>
      <c r="DP24" s="1105"/>
      <c r="DQ24" s="1103"/>
      <c r="DR24" s="1104"/>
      <c r="DS24" s="1104"/>
      <c r="DT24" s="1104"/>
      <c r="DU24" s="1105"/>
      <c r="DV24" s="1106"/>
      <c r="DW24" s="1107"/>
      <c r="DX24" s="1107"/>
      <c r="DY24" s="1107"/>
      <c r="DZ24" s="1108"/>
      <c r="EA24" s="255"/>
    </row>
    <row r="25" spans="1:131" s="248" customFormat="1" ht="26.25" customHeight="1" thickBot="1" x14ac:dyDescent="0.25">
      <c r="A25" s="1177" t="s">
        <v>
394</v>
      </c>
      <c r="B25" s="1177"/>
      <c r="C25" s="1177"/>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177"/>
      <c r="AM25" s="1177"/>
      <c r="AN25" s="1177"/>
      <c r="AO25" s="1177"/>
      <c r="AP25" s="1177"/>
      <c r="AQ25" s="1177"/>
      <c r="AR25" s="1177"/>
      <c r="AS25" s="1177"/>
      <c r="AT25" s="1177"/>
      <c r="AU25" s="1177"/>
      <c r="AV25" s="1177"/>
      <c r="AW25" s="1177"/>
      <c r="AX25" s="1177"/>
      <c r="AY25" s="1177"/>
      <c r="AZ25" s="1177"/>
      <c r="BA25" s="1177"/>
      <c r="BB25" s="1177"/>
      <c r="BC25" s="1177"/>
      <c r="BD25" s="1177"/>
      <c r="BE25" s="1177"/>
      <c r="BF25" s="1177"/>
      <c r="BG25" s="1177"/>
      <c r="BH25" s="1177"/>
      <c r="BI25" s="1177"/>
      <c r="BJ25" s="253"/>
      <c r="BK25" s="253"/>
      <c r="BL25" s="253"/>
      <c r="BM25" s="253"/>
      <c r="BN25" s="253"/>
      <c r="BO25" s="266"/>
      <c r="BP25" s="266"/>
      <c r="BQ25" s="263">
        <v>
19</v>
      </c>
      <c r="BR25" s="264"/>
      <c r="BS25" s="1128"/>
      <c r="BT25" s="1129"/>
      <c r="BU25" s="1129"/>
      <c r="BV25" s="1129"/>
      <c r="BW25" s="1129"/>
      <c r="BX25" s="1129"/>
      <c r="BY25" s="1129"/>
      <c r="BZ25" s="1129"/>
      <c r="CA25" s="1129"/>
      <c r="CB25" s="1129"/>
      <c r="CC25" s="1129"/>
      <c r="CD25" s="1129"/>
      <c r="CE25" s="1129"/>
      <c r="CF25" s="1129"/>
      <c r="CG25" s="1130"/>
      <c r="CH25" s="1103"/>
      <c r="CI25" s="1104"/>
      <c r="CJ25" s="1104"/>
      <c r="CK25" s="1104"/>
      <c r="CL25" s="1105"/>
      <c r="CM25" s="1103"/>
      <c r="CN25" s="1104"/>
      <c r="CO25" s="1104"/>
      <c r="CP25" s="1104"/>
      <c r="CQ25" s="1105"/>
      <c r="CR25" s="1103"/>
      <c r="CS25" s="1104"/>
      <c r="CT25" s="1104"/>
      <c r="CU25" s="1104"/>
      <c r="CV25" s="1105"/>
      <c r="CW25" s="1103"/>
      <c r="CX25" s="1104"/>
      <c r="CY25" s="1104"/>
      <c r="CZ25" s="1104"/>
      <c r="DA25" s="1105"/>
      <c r="DB25" s="1103"/>
      <c r="DC25" s="1104"/>
      <c r="DD25" s="1104"/>
      <c r="DE25" s="1104"/>
      <c r="DF25" s="1105"/>
      <c r="DG25" s="1103"/>
      <c r="DH25" s="1104"/>
      <c r="DI25" s="1104"/>
      <c r="DJ25" s="1104"/>
      <c r="DK25" s="1105"/>
      <c r="DL25" s="1103"/>
      <c r="DM25" s="1104"/>
      <c r="DN25" s="1104"/>
      <c r="DO25" s="1104"/>
      <c r="DP25" s="1105"/>
      <c r="DQ25" s="1103"/>
      <c r="DR25" s="1104"/>
      <c r="DS25" s="1104"/>
      <c r="DT25" s="1104"/>
      <c r="DU25" s="1105"/>
      <c r="DV25" s="1106"/>
      <c r="DW25" s="1107"/>
      <c r="DX25" s="1107"/>
      <c r="DY25" s="1107"/>
      <c r="DZ25" s="1108"/>
      <c r="EA25" s="247"/>
    </row>
    <row r="26" spans="1:131" s="248" customFormat="1" ht="26.25" customHeight="1" x14ac:dyDescent="0.2">
      <c r="A26" s="1109" t="s">
        <v>
372</v>
      </c>
      <c r="B26" s="1110"/>
      <c r="C26" s="1110"/>
      <c r="D26" s="1110"/>
      <c r="E26" s="1110"/>
      <c r="F26" s="1110"/>
      <c r="G26" s="1110"/>
      <c r="H26" s="1110"/>
      <c r="I26" s="1110"/>
      <c r="J26" s="1110"/>
      <c r="K26" s="1110"/>
      <c r="L26" s="1110"/>
      <c r="M26" s="1110"/>
      <c r="N26" s="1110"/>
      <c r="O26" s="1110"/>
      <c r="P26" s="1111"/>
      <c r="Q26" s="1115" t="s">
        <v>
395</v>
      </c>
      <c r="R26" s="1116"/>
      <c r="S26" s="1116"/>
      <c r="T26" s="1116"/>
      <c r="U26" s="1117"/>
      <c r="V26" s="1115" t="s">
        <v>
396</v>
      </c>
      <c r="W26" s="1116"/>
      <c r="X26" s="1116"/>
      <c r="Y26" s="1116"/>
      <c r="Z26" s="1117"/>
      <c r="AA26" s="1115" t="s">
        <v>
397</v>
      </c>
      <c r="AB26" s="1116"/>
      <c r="AC26" s="1116"/>
      <c r="AD26" s="1116"/>
      <c r="AE26" s="1116"/>
      <c r="AF26" s="1173" t="s">
        <v>
398</v>
      </c>
      <c r="AG26" s="1122"/>
      <c r="AH26" s="1122"/>
      <c r="AI26" s="1122"/>
      <c r="AJ26" s="1174"/>
      <c r="AK26" s="1116" t="s">
        <v>
399</v>
      </c>
      <c r="AL26" s="1116"/>
      <c r="AM26" s="1116"/>
      <c r="AN26" s="1116"/>
      <c r="AO26" s="1117"/>
      <c r="AP26" s="1115" t="s">
        <v>
400</v>
      </c>
      <c r="AQ26" s="1116"/>
      <c r="AR26" s="1116"/>
      <c r="AS26" s="1116"/>
      <c r="AT26" s="1117"/>
      <c r="AU26" s="1115" t="s">
        <v>
401</v>
      </c>
      <c r="AV26" s="1116"/>
      <c r="AW26" s="1116"/>
      <c r="AX26" s="1116"/>
      <c r="AY26" s="1117"/>
      <c r="AZ26" s="1115" t="s">
        <v>
402</v>
      </c>
      <c r="BA26" s="1116"/>
      <c r="BB26" s="1116"/>
      <c r="BC26" s="1116"/>
      <c r="BD26" s="1117"/>
      <c r="BE26" s="1115" t="s">
        <v>
379</v>
      </c>
      <c r="BF26" s="1116"/>
      <c r="BG26" s="1116"/>
      <c r="BH26" s="1116"/>
      <c r="BI26" s="1131"/>
      <c r="BJ26" s="253"/>
      <c r="BK26" s="253"/>
      <c r="BL26" s="253"/>
      <c r="BM26" s="253"/>
      <c r="BN26" s="253"/>
      <c r="BO26" s="266"/>
      <c r="BP26" s="266"/>
      <c r="BQ26" s="263">
        <v>
20</v>
      </c>
      <c r="BR26" s="264"/>
      <c r="BS26" s="1128"/>
      <c r="BT26" s="1129"/>
      <c r="BU26" s="1129"/>
      <c r="BV26" s="1129"/>
      <c r="BW26" s="1129"/>
      <c r="BX26" s="1129"/>
      <c r="BY26" s="1129"/>
      <c r="BZ26" s="1129"/>
      <c r="CA26" s="1129"/>
      <c r="CB26" s="1129"/>
      <c r="CC26" s="1129"/>
      <c r="CD26" s="1129"/>
      <c r="CE26" s="1129"/>
      <c r="CF26" s="1129"/>
      <c r="CG26" s="1130"/>
      <c r="CH26" s="1103"/>
      <c r="CI26" s="1104"/>
      <c r="CJ26" s="1104"/>
      <c r="CK26" s="1104"/>
      <c r="CL26" s="1105"/>
      <c r="CM26" s="1103"/>
      <c r="CN26" s="1104"/>
      <c r="CO26" s="1104"/>
      <c r="CP26" s="1104"/>
      <c r="CQ26" s="1105"/>
      <c r="CR26" s="1103"/>
      <c r="CS26" s="1104"/>
      <c r="CT26" s="1104"/>
      <c r="CU26" s="1104"/>
      <c r="CV26" s="1105"/>
      <c r="CW26" s="1103"/>
      <c r="CX26" s="1104"/>
      <c r="CY26" s="1104"/>
      <c r="CZ26" s="1104"/>
      <c r="DA26" s="1105"/>
      <c r="DB26" s="1103"/>
      <c r="DC26" s="1104"/>
      <c r="DD26" s="1104"/>
      <c r="DE26" s="1104"/>
      <c r="DF26" s="1105"/>
      <c r="DG26" s="1103"/>
      <c r="DH26" s="1104"/>
      <c r="DI26" s="1104"/>
      <c r="DJ26" s="1104"/>
      <c r="DK26" s="1105"/>
      <c r="DL26" s="1103"/>
      <c r="DM26" s="1104"/>
      <c r="DN26" s="1104"/>
      <c r="DO26" s="1104"/>
      <c r="DP26" s="1105"/>
      <c r="DQ26" s="1103"/>
      <c r="DR26" s="1104"/>
      <c r="DS26" s="1104"/>
      <c r="DT26" s="1104"/>
      <c r="DU26" s="1105"/>
      <c r="DV26" s="1106"/>
      <c r="DW26" s="1107"/>
      <c r="DX26" s="1107"/>
      <c r="DY26" s="1107"/>
      <c r="DZ26" s="1108"/>
      <c r="EA26" s="247"/>
    </row>
    <row r="27" spans="1:131" s="248" customFormat="1" ht="26.25" customHeight="1" thickBot="1" x14ac:dyDescent="0.25">
      <c r="A27" s="1112"/>
      <c r="B27" s="1113"/>
      <c r="C27" s="1113"/>
      <c r="D27" s="1113"/>
      <c r="E27" s="1113"/>
      <c r="F27" s="1113"/>
      <c r="G27" s="1113"/>
      <c r="H27" s="1113"/>
      <c r="I27" s="1113"/>
      <c r="J27" s="1113"/>
      <c r="K27" s="1113"/>
      <c r="L27" s="1113"/>
      <c r="M27" s="1113"/>
      <c r="N27" s="1113"/>
      <c r="O27" s="1113"/>
      <c r="P27" s="1114"/>
      <c r="Q27" s="1118"/>
      <c r="R27" s="1119"/>
      <c r="S27" s="1119"/>
      <c r="T27" s="1119"/>
      <c r="U27" s="1120"/>
      <c r="V27" s="1118"/>
      <c r="W27" s="1119"/>
      <c r="X27" s="1119"/>
      <c r="Y27" s="1119"/>
      <c r="Z27" s="1120"/>
      <c r="AA27" s="1118"/>
      <c r="AB27" s="1119"/>
      <c r="AC27" s="1119"/>
      <c r="AD27" s="1119"/>
      <c r="AE27" s="1119"/>
      <c r="AF27" s="1175"/>
      <c r="AG27" s="1125"/>
      <c r="AH27" s="1125"/>
      <c r="AI27" s="1125"/>
      <c r="AJ27" s="1176"/>
      <c r="AK27" s="1119"/>
      <c r="AL27" s="1119"/>
      <c r="AM27" s="1119"/>
      <c r="AN27" s="1119"/>
      <c r="AO27" s="1120"/>
      <c r="AP27" s="1118"/>
      <c r="AQ27" s="1119"/>
      <c r="AR27" s="1119"/>
      <c r="AS27" s="1119"/>
      <c r="AT27" s="1120"/>
      <c r="AU27" s="1118"/>
      <c r="AV27" s="1119"/>
      <c r="AW27" s="1119"/>
      <c r="AX27" s="1119"/>
      <c r="AY27" s="1120"/>
      <c r="AZ27" s="1118"/>
      <c r="BA27" s="1119"/>
      <c r="BB27" s="1119"/>
      <c r="BC27" s="1119"/>
      <c r="BD27" s="1120"/>
      <c r="BE27" s="1118"/>
      <c r="BF27" s="1119"/>
      <c r="BG27" s="1119"/>
      <c r="BH27" s="1119"/>
      <c r="BI27" s="1132"/>
      <c r="BJ27" s="253"/>
      <c r="BK27" s="253"/>
      <c r="BL27" s="253"/>
      <c r="BM27" s="253"/>
      <c r="BN27" s="253"/>
      <c r="BO27" s="266"/>
      <c r="BP27" s="266"/>
      <c r="BQ27" s="263">
        <v>
21</v>
      </c>
      <c r="BR27" s="264"/>
      <c r="BS27" s="1128"/>
      <c r="BT27" s="1129"/>
      <c r="BU27" s="1129"/>
      <c r="BV27" s="1129"/>
      <c r="BW27" s="1129"/>
      <c r="BX27" s="1129"/>
      <c r="BY27" s="1129"/>
      <c r="BZ27" s="1129"/>
      <c r="CA27" s="1129"/>
      <c r="CB27" s="1129"/>
      <c r="CC27" s="1129"/>
      <c r="CD27" s="1129"/>
      <c r="CE27" s="1129"/>
      <c r="CF27" s="1129"/>
      <c r="CG27" s="1130"/>
      <c r="CH27" s="1103"/>
      <c r="CI27" s="1104"/>
      <c r="CJ27" s="1104"/>
      <c r="CK27" s="1104"/>
      <c r="CL27" s="1105"/>
      <c r="CM27" s="1103"/>
      <c r="CN27" s="1104"/>
      <c r="CO27" s="1104"/>
      <c r="CP27" s="1104"/>
      <c r="CQ27" s="1105"/>
      <c r="CR27" s="1103"/>
      <c r="CS27" s="1104"/>
      <c r="CT27" s="1104"/>
      <c r="CU27" s="1104"/>
      <c r="CV27" s="1105"/>
      <c r="CW27" s="1103"/>
      <c r="CX27" s="1104"/>
      <c r="CY27" s="1104"/>
      <c r="CZ27" s="1104"/>
      <c r="DA27" s="1105"/>
      <c r="DB27" s="1103"/>
      <c r="DC27" s="1104"/>
      <c r="DD27" s="1104"/>
      <c r="DE27" s="1104"/>
      <c r="DF27" s="1105"/>
      <c r="DG27" s="1103"/>
      <c r="DH27" s="1104"/>
      <c r="DI27" s="1104"/>
      <c r="DJ27" s="1104"/>
      <c r="DK27" s="1105"/>
      <c r="DL27" s="1103"/>
      <c r="DM27" s="1104"/>
      <c r="DN27" s="1104"/>
      <c r="DO27" s="1104"/>
      <c r="DP27" s="1105"/>
      <c r="DQ27" s="1103"/>
      <c r="DR27" s="1104"/>
      <c r="DS27" s="1104"/>
      <c r="DT27" s="1104"/>
      <c r="DU27" s="1105"/>
      <c r="DV27" s="1106"/>
      <c r="DW27" s="1107"/>
      <c r="DX27" s="1107"/>
      <c r="DY27" s="1107"/>
      <c r="DZ27" s="1108"/>
      <c r="EA27" s="247"/>
    </row>
    <row r="28" spans="1:131" s="248" customFormat="1" ht="26.25" customHeight="1" thickTop="1" x14ac:dyDescent="0.2">
      <c r="A28" s="267">
        <v>
1</v>
      </c>
      <c r="B28" s="1164" t="s">
        <v>
403</v>
      </c>
      <c r="C28" s="1165"/>
      <c r="D28" s="1165"/>
      <c r="E28" s="1165"/>
      <c r="F28" s="1165"/>
      <c r="G28" s="1165"/>
      <c r="H28" s="1165"/>
      <c r="I28" s="1165"/>
      <c r="J28" s="1165"/>
      <c r="K28" s="1165"/>
      <c r="L28" s="1165"/>
      <c r="M28" s="1165"/>
      <c r="N28" s="1165"/>
      <c r="O28" s="1165"/>
      <c r="P28" s="1166"/>
      <c r="Q28" s="1167">
        <v>
57357</v>
      </c>
      <c r="R28" s="1168"/>
      <c r="S28" s="1168"/>
      <c r="T28" s="1168"/>
      <c r="U28" s="1168"/>
      <c r="V28" s="1168">
        <v>
56362</v>
      </c>
      <c r="W28" s="1168"/>
      <c r="X28" s="1168"/>
      <c r="Y28" s="1168"/>
      <c r="Z28" s="1168"/>
      <c r="AA28" s="1168">
        <v>
995</v>
      </c>
      <c r="AB28" s="1168"/>
      <c r="AC28" s="1168"/>
      <c r="AD28" s="1168"/>
      <c r="AE28" s="1169"/>
      <c r="AF28" s="1170">
        <v>
995</v>
      </c>
      <c r="AG28" s="1168"/>
      <c r="AH28" s="1168"/>
      <c r="AI28" s="1168"/>
      <c r="AJ28" s="1171"/>
      <c r="AK28" s="1172">
        <v>
6472</v>
      </c>
      <c r="AL28" s="1160"/>
      <c r="AM28" s="1160"/>
      <c r="AN28" s="1160"/>
      <c r="AO28" s="1160"/>
      <c r="AP28" s="1160" t="s">
        <v>
581</v>
      </c>
      <c r="AQ28" s="1160"/>
      <c r="AR28" s="1160"/>
      <c r="AS28" s="1160"/>
      <c r="AT28" s="1160"/>
      <c r="AU28" s="1160" t="s">
        <v>
581</v>
      </c>
      <c r="AV28" s="1160"/>
      <c r="AW28" s="1160"/>
      <c r="AX28" s="1160"/>
      <c r="AY28" s="1160"/>
      <c r="AZ28" s="1161" t="s">
        <v>
582</v>
      </c>
      <c r="BA28" s="1161"/>
      <c r="BB28" s="1161"/>
      <c r="BC28" s="1161"/>
      <c r="BD28" s="1161"/>
      <c r="BE28" s="1162"/>
      <c r="BF28" s="1162"/>
      <c r="BG28" s="1162"/>
      <c r="BH28" s="1162"/>
      <c r="BI28" s="1163"/>
      <c r="BJ28" s="253"/>
      <c r="BK28" s="253"/>
      <c r="BL28" s="253"/>
      <c r="BM28" s="253"/>
      <c r="BN28" s="253"/>
      <c r="BO28" s="266"/>
      <c r="BP28" s="266"/>
      <c r="BQ28" s="263">
        <v>
22</v>
      </c>
      <c r="BR28" s="264"/>
      <c r="BS28" s="1128"/>
      <c r="BT28" s="1129"/>
      <c r="BU28" s="1129"/>
      <c r="BV28" s="1129"/>
      <c r="BW28" s="1129"/>
      <c r="BX28" s="1129"/>
      <c r="BY28" s="1129"/>
      <c r="BZ28" s="1129"/>
      <c r="CA28" s="1129"/>
      <c r="CB28" s="1129"/>
      <c r="CC28" s="1129"/>
      <c r="CD28" s="1129"/>
      <c r="CE28" s="1129"/>
      <c r="CF28" s="1129"/>
      <c r="CG28" s="1130"/>
      <c r="CH28" s="1103"/>
      <c r="CI28" s="1104"/>
      <c r="CJ28" s="1104"/>
      <c r="CK28" s="1104"/>
      <c r="CL28" s="1105"/>
      <c r="CM28" s="1103"/>
      <c r="CN28" s="1104"/>
      <c r="CO28" s="1104"/>
      <c r="CP28" s="1104"/>
      <c r="CQ28" s="1105"/>
      <c r="CR28" s="1103"/>
      <c r="CS28" s="1104"/>
      <c r="CT28" s="1104"/>
      <c r="CU28" s="1104"/>
      <c r="CV28" s="1105"/>
      <c r="CW28" s="1103"/>
      <c r="CX28" s="1104"/>
      <c r="CY28" s="1104"/>
      <c r="CZ28" s="1104"/>
      <c r="DA28" s="1105"/>
      <c r="DB28" s="1103"/>
      <c r="DC28" s="1104"/>
      <c r="DD28" s="1104"/>
      <c r="DE28" s="1104"/>
      <c r="DF28" s="1105"/>
      <c r="DG28" s="1103"/>
      <c r="DH28" s="1104"/>
      <c r="DI28" s="1104"/>
      <c r="DJ28" s="1104"/>
      <c r="DK28" s="1105"/>
      <c r="DL28" s="1103"/>
      <c r="DM28" s="1104"/>
      <c r="DN28" s="1104"/>
      <c r="DO28" s="1104"/>
      <c r="DP28" s="1105"/>
      <c r="DQ28" s="1103"/>
      <c r="DR28" s="1104"/>
      <c r="DS28" s="1104"/>
      <c r="DT28" s="1104"/>
      <c r="DU28" s="1105"/>
      <c r="DV28" s="1106"/>
      <c r="DW28" s="1107"/>
      <c r="DX28" s="1107"/>
      <c r="DY28" s="1107"/>
      <c r="DZ28" s="1108"/>
      <c r="EA28" s="247"/>
    </row>
    <row r="29" spans="1:131" s="248" customFormat="1" ht="26.25" customHeight="1" x14ac:dyDescent="0.2">
      <c r="A29" s="267">
        <v>
2</v>
      </c>
      <c r="B29" s="1151" t="s">
        <v>
404</v>
      </c>
      <c r="C29" s="1152"/>
      <c r="D29" s="1152"/>
      <c r="E29" s="1152"/>
      <c r="F29" s="1152"/>
      <c r="G29" s="1152"/>
      <c r="H29" s="1152"/>
      <c r="I29" s="1152"/>
      <c r="J29" s="1152"/>
      <c r="K29" s="1152"/>
      <c r="L29" s="1152"/>
      <c r="M29" s="1152"/>
      <c r="N29" s="1152"/>
      <c r="O29" s="1152"/>
      <c r="P29" s="1153"/>
      <c r="Q29" s="1157">
        <v>
41955</v>
      </c>
      <c r="R29" s="1158"/>
      <c r="S29" s="1158"/>
      <c r="T29" s="1158"/>
      <c r="U29" s="1158"/>
      <c r="V29" s="1158">
        <v>
40705</v>
      </c>
      <c r="W29" s="1158"/>
      <c r="X29" s="1158"/>
      <c r="Y29" s="1158"/>
      <c r="Z29" s="1158"/>
      <c r="AA29" s="1158">
        <v>
1250</v>
      </c>
      <c r="AB29" s="1158"/>
      <c r="AC29" s="1158"/>
      <c r="AD29" s="1158"/>
      <c r="AE29" s="1159"/>
      <c r="AF29" s="1133">
        <v>
1250</v>
      </c>
      <c r="AG29" s="1134"/>
      <c r="AH29" s="1134"/>
      <c r="AI29" s="1134"/>
      <c r="AJ29" s="1135"/>
      <c r="AK29" s="1076">
        <v>
6079</v>
      </c>
      <c r="AL29" s="1067"/>
      <c r="AM29" s="1067"/>
      <c r="AN29" s="1067"/>
      <c r="AO29" s="1067"/>
      <c r="AP29" s="1067" t="s">
        <v>
581</v>
      </c>
      <c r="AQ29" s="1067"/>
      <c r="AR29" s="1067"/>
      <c r="AS29" s="1067"/>
      <c r="AT29" s="1067"/>
      <c r="AU29" s="1067" t="s">
        <v>
581</v>
      </c>
      <c r="AV29" s="1067"/>
      <c r="AW29" s="1067"/>
      <c r="AX29" s="1067"/>
      <c r="AY29" s="1067"/>
      <c r="AZ29" s="1156" t="s">
        <v>
582</v>
      </c>
      <c r="BA29" s="1156"/>
      <c r="BB29" s="1156"/>
      <c r="BC29" s="1156"/>
      <c r="BD29" s="1156"/>
      <c r="BE29" s="1146"/>
      <c r="BF29" s="1146"/>
      <c r="BG29" s="1146"/>
      <c r="BH29" s="1146"/>
      <c r="BI29" s="1147"/>
      <c r="BJ29" s="253"/>
      <c r="BK29" s="253"/>
      <c r="BL29" s="253"/>
      <c r="BM29" s="253"/>
      <c r="BN29" s="253"/>
      <c r="BO29" s="266"/>
      <c r="BP29" s="266"/>
      <c r="BQ29" s="263">
        <v>
23</v>
      </c>
      <c r="BR29" s="264"/>
      <c r="BS29" s="1128"/>
      <c r="BT29" s="1129"/>
      <c r="BU29" s="1129"/>
      <c r="BV29" s="1129"/>
      <c r="BW29" s="1129"/>
      <c r="BX29" s="1129"/>
      <c r="BY29" s="1129"/>
      <c r="BZ29" s="1129"/>
      <c r="CA29" s="1129"/>
      <c r="CB29" s="1129"/>
      <c r="CC29" s="1129"/>
      <c r="CD29" s="1129"/>
      <c r="CE29" s="1129"/>
      <c r="CF29" s="1129"/>
      <c r="CG29" s="1130"/>
      <c r="CH29" s="1103"/>
      <c r="CI29" s="1104"/>
      <c r="CJ29" s="1104"/>
      <c r="CK29" s="1104"/>
      <c r="CL29" s="1105"/>
      <c r="CM29" s="1103"/>
      <c r="CN29" s="1104"/>
      <c r="CO29" s="1104"/>
      <c r="CP29" s="1104"/>
      <c r="CQ29" s="1105"/>
      <c r="CR29" s="1103"/>
      <c r="CS29" s="1104"/>
      <c r="CT29" s="1104"/>
      <c r="CU29" s="1104"/>
      <c r="CV29" s="1105"/>
      <c r="CW29" s="1103"/>
      <c r="CX29" s="1104"/>
      <c r="CY29" s="1104"/>
      <c r="CZ29" s="1104"/>
      <c r="DA29" s="1105"/>
      <c r="DB29" s="1103"/>
      <c r="DC29" s="1104"/>
      <c r="DD29" s="1104"/>
      <c r="DE29" s="1104"/>
      <c r="DF29" s="1105"/>
      <c r="DG29" s="1103"/>
      <c r="DH29" s="1104"/>
      <c r="DI29" s="1104"/>
      <c r="DJ29" s="1104"/>
      <c r="DK29" s="1105"/>
      <c r="DL29" s="1103"/>
      <c r="DM29" s="1104"/>
      <c r="DN29" s="1104"/>
      <c r="DO29" s="1104"/>
      <c r="DP29" s="1105"/>
      <c r="DQ29" s="1103"/>
      <c r="DR29" s="1104"/>
      <c r="DS29" s="1104"/>
      <c r="DT29" s="1104"/>
      <c r="DU29" s="1105"/>
      <c r="DV29" s="1106"/>
      <c r="DW29" s="1107"/>
      <c r="DX29" s="1107"/>
      <c r="DY29" s="1107"/>
      <c r="DZ29" s="1108"/>
      <c r="EA29" s="247"/>
    </row>
    <row r="30" spans="1:131" s="248" customFormat="1" ht="26.25" customHeight="1" x14ac:dyDescent="0.2">
      <c r="A30" s="267">
        <v>
3</v>
      </c>
      <c r="B30" s="1151" t="s">
        <v>
405</v>
      </c>
      <c r="C30" s="1152"/>
      <c r="D30" s="1152"/>
      <c r="E30" s="1152"/>
      <c r="F30" s="1152"/>
      <c r="G30" s="1152"/>
      <c r="H30" s="1152"/>
      <c r="I30" s="1152"/>
      <c r="J30" s="1152"/>
      <c r="K30" s="1152"/>
      <c r="L30" s="1152"/>
      <c r="M30" s="1152"/>
      <c r="N30" s="1152"/>
      <c r="O30" s="1152"/>
      <c r="P30" s="1153"/>
      <c r="Q30" s="1157">
        <v>
12144</v>
      </c>
      <c r="R30" s="1158"/>
      <c r="S30" s="1158"/>
      <c r="T30" s="1158"/>
      <c r="U30" s="1158"/>
      <c r="V30" s="1158">
        <v>
12016</v>
      </c>
      <c r="W30" s="1158"/>
      <c r="X30" s="1158"/>
      <c r="Y30" s="1158"/>
      <c r="Z30" s="1158"/>
      <c r="AA30" s="1158">
        <v>
128</v>
      </c>
      <c r="AB30" s="1158"/>
      <c r="AC30" s="1158"/>
      <c r="AD30" s="1158"/>
      <c r="AE30" s="1159"/>
      <c r="AF30" s="1133">
        <v>
128</v>
      </c>
      <c r="AG30" s="1134"/>
      <c r="AH30" s="1134"/>
      <c r="AI30" s="1134"/>
      <c r="AJ30" s="1135"/>
      <c r="AK30" s="1076">
        <v>
6106</v>
      </c>
      <c r="AL30" s="1067"/>
      <c r="AM30" s="1067"/>
      <c r="AN30" s="1067"/>
      <c r="AO30" s="1067"/>
      <c r="AP30" s="1067" t="s">
        <v>
581</v>
      </c>
      <c r="AQ30" s="1067"/>
      <c r="AR30" s="1067"/>
      <c r="AS30" s="1067"/>
      <c r="AT30" s="1067"/>
      <c r="AU30" s="1067" t="s">
        <v>
582</v>
      </c>
      <c r="AV30" s="1067"/>
      <c r="AW30" s="1067"/>
      <c r="AX30" s="1067"/>
      <c r="AY30" s="1067"/>
      <c r="AZ30" s="1156" t="s">
        <v>
582</v>
      </c>
      <c r="BA30" s="1156"/>
      <c r="BB30" s="1156"/>
      <c r="BC30" s="1156"/>
      <c r="BD30" s="1156"/>
      <c r="BE30" s="1146"/>
      <c r="BF30" s="1146"/>
      <c r="BG30" s="1146"/>
      <c r="BH30" s="1146"/>
      <c r="BI30" s="1147"/>
      <c r="BJ30" s="253"/>
      <c r="BK30" s="253"/>
      <c r="BL30" s="253"/>
      <c r="BM30" s="253"/>
      <c r="BN30" s="253"/>
      <c r="BO30" s="266"/>
      <c r="BP30" s="266"/>
      <c r="BQ30" s="263">
        <v>
24</v>
      </c>
      <c r="BR30" s="264"/>
      <c r="BS30" s="1128"/>
      <c r="BT30" s="1129"/>
      <c r="BU30" s="1129"/>
      <c r="BV30" s="1129"/>
      <c r="BW30" s="1129"/>
      <c r="BX30" s="1129"/>
      <c r="BY30" s="1129"/>
      <c r="BZ30" s="1129"/>
      <c r="CA30" s="1129"/>
      <c r="CB30" s="1129"/>
      <c r="CC30" s="1129"/>
      <c r="CD30" s="1129"/>
      <c r="CE30" s="1129"/>
      <c r="CF30" s="1129"/>
      <c r="CG30" s="1130"/>
      <c r="CH30" s="1103"/>
      <c r="CI30" s="1104"/>
      <c r="CJ30" s="1104"/>
      <c r="CK30" s="1104"/>
      <c r="CL30" s="1105"/>
      <c r="CM30" s="1103"/>
      <c r="CN30" s="1104"/>
      <c r="CO30" s="1104"/>
      <c r="CP30" s="1104"/>
      <c r="CQ30" s="1105"/>
      <c r="CR30" s="1103"/>
      <c r="CS30" s="1104"/>
      <c r="CT30" s="1104"/>
      <c r="CU30" s="1104"/>
      <c r="CV30" s="1105"/>
      <c r="CW30" s="1103"/>
      <c r="CX30" s="1104"/>
      <c r="CY30" s="1104"/>
      <c r="CZ30" s="1104"/>
      <c r="DA30" s="1105"/>
      <c r="DB30" s="1103"/>
      <c r="DC30" s="1104"/>
      <c r="DD30" s="1104"/>
      <c r="DE30" s="1104"/>
      <c r="DF30" s="1105"/>
      <c r="DG30" s="1103"/>
      <c r="DH30" s="1104"/>
      <c r="DI30" s="1104"/>
      <c r="DJ30" s="1104"/>
      <c r="DK30" s="1105"/>
      <c r="DL30" s="1103"/>
      <c r="DM30" s="1104"/>
      <c r="DN30" s="1104"/>
      <c r="DO30" s="1104"/>
      <c r="DP30" s="1105"/>
      <c r="DQ30" s="1103"/>
      <c r="DR30" s="1104"/>
      <c r="DS30" s="1104"/>
      <c r="DT30" s="1104"/>
      <c r="DU30" s="1105"/>
      <c r="DV30" s="1106"/>
      <c r="DW30" s="1107"/>
      <c r="DX30" s="1107"/>
      <c r="DY30" s="1107"/>
      <c r="DZ30" s="1108"/>
      <c r="EA30" s="247"/>
    </row>
    <row r="31" spans="1:131" s="248" customFormat="1" ht="26.25" customHeight="1" x14ac:dyDescent="0.2">
      <c r="A31" s="267">
        <v>
4</v>
      </c>
      <c r="B31" s="1151"/>
      <c r="C31" s="1152"/>
      <c r="D31" s="1152"/>
      <c r="E31" s="1152"/>
      <c r="F31" s="1152"/>
      <c r="G31" s="1152"/>
      <c r="H31" s="1152"/>
      <c r="I31" s="1152"/>
      <c r="J31" s="1152"/>
      <c r="K31" s="1152"/>
      <c r="L31" s="1152"/>
      <c r="M31" s="1152"/>
      <c r="N31" s="1152"/>
      <c r="O31" s="1152"/>
      <c r="P31" s="1153"/>
      <c r="Q31" s="1157"/>
      <c r="R31" s="1158"/>
      <c r="S31" s="1158"/>
      <c r="T31" s="1158"/>
      <c r="U31" s="1158"/>
      <c r="V31" s="1158"/>
      <c r="W31" s="1158"/>
      <c r="X31" s="1158"/>
      <c r="Y31" s="1158"/>
      <c r="Z31" s="1158"/>
      <c r="AA31" s="1158"/>
      <c r="AB31" s="1158"/>
      <c r="AC31" s="1158"/>
      <c r="AD31" s="1158"/>
      <c r="AE31" s="1159"/>
      <c r="AF31" s="1133"/>
      <c r="AG31" s="1134"/>
      <c r="AH31" s="1134"/>
      <c r="AI31" s="1134"/>
      <c r="AJ31" s="1135"/>
      <c r="AK31" s="1076"/>
      <c r="AL31" s="1067"/>
      <c r="AM31" s="1067"/>
      <c r="AN31" s="1067"/>
      <c r="AO31" s="1067"/>
      <c r="AP31" s="1067"/>
      <c r="AQ31" s="1067"/>
      <c r="AR31" s="1067"/>
      <c r="AS31" s="1067"/>
      <c r="AT31" s="1067"/>
      <c r="AU31" s="1067"/>
      <c r="AV31" s="1067"/>
      <c r="AW31" s="1067"/>
      <c r="AX31" s="1067"/>
      <c r="AY31" s="1067"/>
      <c r="AZ31" s="1156"/>
      <c r="BA31" s="1156"/>
      <c r="BB31" s="1156"/>
      <c r="BC31" s="1156"/>
      <c r="BD31" s="1156"/>
      <c r="BE31" s="1146"/>
      <c r="BF31" s="1146"/>
      <c r="BG31" s="1146"/>
      <c r="BH31" s="1146"/>
      <c r="BI31" s="1147"/>
      <c r="BJ31" s="253"/>
      <c r="BK31" s="253"/>
      <c r="BL31" s="253"/>
      <c r="BM31" s="253"/>
      <c r="BN31" s="253"/>
      <c r="BO31" s="266"/>
      <c r="BP31" s="266"/>
      <c r="BQ31" s="263">
        <v>
25</v>
      </c>
      <c r="BR31" s="264"/>
      <c r="BS31" s="1128"/>
      <c r="BT31" s="1129"/>
      <c r="BU31" s="1129"/>
      <c r="BV31" s="1129"/>
      <c r="BW31" s="1129"/>
      <c r="BX31" s="1129"/>
      <c r="BY31" s="1129"/>
      <c r="BZ31" s="1129"/>
      <c r="CA31" s="1129"/>
      <c r="CB31" s="1129"/>
      <c r="CC31" s="1129"/>
      <c r="CD31" s="1129"/>
      <c r="CE31" s="1129"/>
      <c r="CF31" s="1129"/>
      <c r="CG31" s="1130"/>
      <c r="CH31" s="1103"/>
      <c r="CI31" s="1104"/>
      <c r="CJ31" s="1104"/>
      <c r="CK31" s="1104"/>
      <c r="CL31" s="1105"/>
      <c r="CM31" s="1103"/>
      <c r="CN31" s="1104"/>
      <c r="CO31" s="1104"/>
      <c r="CP31" s="1104"/>
      <c r="CQ31" s="1105"/>
      <c r="CR31" s="1103"/>
      <c r="CS31" s="1104"/>
      <c r="CT31" s="1104"/>
      <c r="CU31" s="1104"/>
      <c r="CV31" s="1105"/>
      <c r="CW31" s="1103"/>
      <c r="CX31" s="1104"/>
      <c r="CY31" s="1104"/>
      <c r="CZ31" s="1104"/>
      <c r="DA31" s="1105"/>
      <c r="DB31" s="1103"/>
      <c r="DC31" s="1104"/>
      <c r="DD31" s="1104"/>
      <c r="DE31" s="1104"/>
      <c r="DF31" s="1105"/>
      <c r="DG31" s="1103"/>
      <c r="DH31" s="1104"/>
      <c r="DI31" s="1104"/>
      <c r="DJ31" s="1104"/>
      <c r="DK31" s="1105"/>
      <c r="DL31" s="1103"/>
      <c r="DM31" s="1104"/>
      <c r="DN31" s="1104"/>
      <c r="DO31" s="1104"/>
      <c r="DP31" s="1105"/>
      <c r="DQ31" s="1103"/>
      <c r="DR31" s="1104"/>
      <c r="DS31" s="1104"/>
      <c r="DT31" s="1104"/>
      <c r="DU31" s="1105"/>
      <c r="DV31" s="1106"/>
      <c r="DW31" s="1107"/>
      <c r="DX31" s="1107"/>
      <c r="DY31" s="1107"/>
      <c r="DZ31" s="1108"/>
      <c r="EA31" s="247"/>
    </row>
    <row r="32" spans="1:131" s="248" customFormat="1" ht="26.25" customHeight="1" x14ac:dyDescent="0.2">
      <c r="A32" s="267">
        <v>
5</v>
      </c>
      <c r="B32" s="1151"/>
      <c r="C32" s="1152"/>
      <c r="D32" s="1152"/>
      <c r="E32" s="1152"/>
      <c r="F32" s="1152"/>
      <c r="G32" s="1152"/>
      <c r="H32" s="1152"/>
      <c r="I32" s="1152"/>
      <c r="J32" s="1152"/>
      <c r="K32" s="1152"/>
      <c r="L32" s="1152"/>
      <c r="M32" s="1152"/>
      <c r="N32" s="1152"/>
      <c r="O32" s="1152"/>
      <c r="P32" s="1153"/>
      <c r="Q32" s="1157"/>
      <c r="R32" s="1158"/>
      <c r="S32" s="1158"/>
      <c r="T32" s="1158"/>
      <c r="U32" s="1158"/>
      <c r="V32" s="1158"/>
      <c r="W32" s="1158"/>
      <c r="X32" s="1158"/>
      <c r="Y32" s="1158"/>
      <c r="Z32" s="1158"/>
      <c r="AA32" s="1158"/>
      <c r="AB32" s="1158"/>
      <c r="AC32" s="1158"/>
      <c r="AD32" s="1158"/>
      <c r="AE32" s="1159"/>
      <c r="AF32" s="1133"/>
      <c r="AG32" s="1134"/>
      <c r="AH32" s="1134"/>
      <c r="AI32" s="1134"/>
      <c r="AJ32" s="1135"/>
      <c r="AK32" s="1076"/>
      <c r="AL32" s="1067"/>
      <c r="AM32" s="1067"/>
      <c r="AN32" s="1067"/>
      <c r="AO32" s="1067"/>
      <c r="AP32" s="1067"/>
      <c r="AQ32" s="1067"/>
      <c r="AR32" s="1067"/>
      <c r="AS32" s="1067"/>
      <c r="AT32" s="1067"/>
      <c r="AU32" s="1067"/>
      <c r="AV32" s="1067"/>
      <c r="AW32" s="1067"/>
      <c r="AX32" s="1067"/>
      <c r="AY32" s="1067"/>
      <c r="AZ32" s="1156"/>
      <c r="BA32" s="1156"/>
      <c r="BB32" s="1156"/>
      <c r="BC32" s="1156"/>
      <c r="BD32" s="1156"/>
      <c r="BE32" s="1146"/>
      <c r="BF32" s="1146"/>
      <c r="BG32" s="1146"/>
      <c r="BH32" s="1146"/>
      <c r="BI32" s="1147"/>
      <c r="BJ32" s="253"/>
      <c r="BK32" s="253"/>
      <c r="BL32" s="253"/>
      <c r="BM32" s="253"/>
      <c r="BN32" s="253"/>
      <c r="BO32" s="266"/>
      <c r="BP32" s="266"/>
      <c r="BQ32" s="263">
        <v>
26</v>
      </c>
      <c r="BR32" s="264"/>
      <c r="BS32" s="1128"/>
      <c r="BT32" s="1129"/>
      <c r="BU32" s="1129"/>
      <c r="BV32" s="1129"/>
      <c r="BW32" s="1129"/>
      <c r="BX32" s="1129"/>
      <c r="BY32" s="1129"/>
      <c r="BZ32" s="1129"/>
      <c r="CA32" s="1129"/>
      <c r="CB32" s="1129"/>
      <c r="CC32" s="1129"/>
      <c r="CD32" s="1129"/>
      <c r="CE32" s="1129"/>
      <c r="CF32" s="1129"/>
      <c r="CG32" s="1130"/>
      <c r="CH32" s="1103"/>
      <c r="CI32" s="1104"/>
      <c r="CJ32" s="1104"/>
      <c r="CK32" s="1104"/>
      <c r="CL32" s="1105"/>
      <c r="CM32" s="1103"/>
      <c r="CN32" s="1104"/>
      <c r="CO32" s="1104"/>
      <c r="CP32" s="1104"/>
      <c r="CQ32" s="1105"/>
      <c r="CR32" s="1103"/>
      <c r="CS32" s="1104"/>
      <c r="CT32" s="1104"/>
      <c r="CU32" s="1104"/>
      <c r="CV32" s="1105"/>
      <c r="CW32" s="1103"/>
      <c r="CX32" s="1104"/>
      <c r="CY32" s="1104"/>
      <c r="CZ32" s="1104"/>
      <c r="DA32" s="1105"/>
      <c r="DB32" s="1103"/>
      <c r="DC32" s="1104"/>
      <c r="DD32" s="1104"/>
      <c r="DE32" s="1104"/>
      <c r="DF32" s="1105"/>
      <c r="DG32" s="1103"/>
      <c r="DH32" s="1104"/>
      <c r="DI32" s="1104"/>
      <c r="DJ32" s="1104"/>
      <c r="DK32" s="1105"/>
      <c r="DL32" s="1103"/>
      <c r="DM32" s="1104"/>
      <c r="DN32" s="1104"/>
      <c r="DO32" s="1104"/>
      <c r="DP32" s="1105"/>
      <c r="DQ32" s="1103"/>
      <c r="DR32" s="1104"/>
      <c r="DS32" s="1104"/>
      <c r="DT32" s="1104"/>
      <c r="DU32" s="1105"/>
      <c r="DV32" s="1106"/>
      <c r="DW32" s="1107"/>
      <c r="DX32" s="1107"/>
      <c r="DY32" s="1107"/>
      <c r="DZ32" s="1108"/>
      <c r="EA32" s="247"/>
    </row>
    <row r="33" spans="1:131" s="248" customFormat="1" ht="26.25" customHeight="1" x14ac:dyDescent="0.2">
      <c r="A33" s="267">
        <v>
6</v>
      </c>
      <c r="B33" s="1151"/>
      <c r="C33" s="1152"/>
      <c r="D33" s="1152"/>
      <c r="E33" s="1152"/>
      <c r="F33" s="1152"/>
      <c r="G33" s="1152"/>
      <c r="H33" s="1152"/>
      <c r="I33" s="1152"/>
      <c r="J33" s="1152"/>
      <c r="K33" s="1152"/>
      <c r="L33" s="1152"/>
      <c r="M33" s="1152"/>
      <c r="N33" s="1152"/>
      <c r="O33" s="1152"/>
      <c r="P33" s="1153"/>
      <c r="Q33" s="1157"/>
      <c r="R33" s="1158"/>
      <c r="S33" s="1158"/>
      <c r="T33" s="1158"/>
      <c r="U33" s="1158"/>
      <c r="V33" s="1158"/>
      <c r="W33" s="1158"/>
      <c r="X33" s="1158"/>
      <c r="Y33" s="1158"/>
      <c r="Z33" s="1158"/>
      <c r="AA33" s="1158"/>
      <c r="AB33" s="1158"/>
      <c r="AC33" s="1158"/>
      <c r="AD33" s="1158"/>
      <c r="AE33" s="1159"/>
      <c r="AF33" s="1133"/>
      <c r="AG33" s="1134"/>
      <c r="AH33" s="1134"/>
      <c r="AI33" s="1134"/>
      <c r="AJ33" s="1135"/>
      <c r="AK33" s="1076"/>
      <c r="AL33" s="1067"/>
      <c r="AM33" s="1067"/>
      <c r="AN33" s="1067"/>
      <c r="AO33" s="1067"/>
      <c r="AP33" s="1067"/>
      <c r="AQ33" s="1067"/>
      <c r="AR33" s="1067"/>
      <c r="AS33" s="1067"/>
      <c r="AT33" s="1067"/>
      <c r="AU33" s="1067"/>
      <c r="AV33" s="1067"/>
      <c r="AW33" s="1067"/>
      <c r="AX33" s="1067"/>
      <c r="AY33" s="1067"/>
      <c r="AZ33" s="1156"/>
      <c r="BA33" s="1156"/>
      <c r="BB33" s="1156"/>
      <c r="BC33" s="1156"/>
      <c r="BD33" s="1156"/>
      <c r="BE33" s="1146"/>
      <c r="BF33" s="1146"/>
      <c r="BG33" s="1146"/>
      <c r="BH33" s="1146"/>
      <c r="BI33" s="1147"/>
      <c r="BJ33" s="253"/>
      <c r="BK33" s="253"/>
      <c r="BL33" s="253"/>
      <c r="BM33" s="253"/>
      <c r="BN33" s="253"/>
      <c r="BO33" s="266"/>
      <c r="BP33" s="266"/>
      <c r="BQ33" s="263">
        <v>
27</v>
      </c>
      <c r="BR33" s="264"/>
      <c r="BS33" s="1128"/>
      <c r="BT33" s="1129"/>
      <c r="BU33" s="1129"/>
      <c r="BV33" s="1129"/>
      <c r="BW33" s="1129"/>
      <c r="BX33" s="1129"/>
      <c r="BY33" s="1129"/>
      <c r="BZ33" s="1129"/>
      <c r="CA33" s="1129"/>
      <c r="CB33" s="1129"/>
      <c r="CC33" s="1129"/>
      <c r="CD33" s="1129"/>
      <c r="CE33" s="1129"/>
      <c r="CF33" s="1129"/>
      <c r="CG33" s="1130"/>
      <c r="CH33" s="1103"/>
      <c r="CI33" s="1104"/>
      <c r="CJ33" s="1104"/>
      <c r="CK33" s="1104"/>
      <c r="CL33" s="1105"/>
      <c r="CM33" s="1103"/>
      <c r="CN33" s="1104"/>
      <c r="CO33" s="1104"/>
      <c r="CP33" s="1104"/>
      <c r="CQ33" s="1105"/>
      <c r="CR33" s="1103"/>
      <c r="CS33" s="1104"/>
      <c r="CT33" s="1104"/>
      <c r="CU33" s="1104"/>
      <c r="CV33" s="1105"/>
      <c r="CW33" s="1103"/>
      <c r="CX33" s="1104"/>
      <c r="CY33" s="1104"/>
      <c r="CZ33" s="1104"/>
      <c r="DA33" s="1105"/>
      <c r="DB33" s="1103"/>
      <c r="DC33" s="1104"/>
      <c r="DD33" s="1104"/>
      <c r="DE33" s="1104"/>
      <c r="DF33" s="1105"/>
      <c r="DG33" s="1103"/>
      <c r="DH33" s="1104"/>
      <c r="DI33" s="1104"/>
      <c r="DJ33" s="1104"/>
      <c r="DK33" s="1105"/>
      <c r="DL33" s="1103"/>
      <c r="DM33" s="1104"/>
      <c r="DN33" s="1104"/>
      <c r="DO33" s="1104"/>
      <c r="DP33" s="1105"/>
      <c r="DQ33" s="1103"/>
      <c r="DR33" s="1104"/>
      <c r="DS33" s="1104"/>
      <c r="DT33" s="1104"/>
      <c r="DU33" s="1105"/>
      <c r="DV33" s="1106"/>
      <c r="DW33" s="1107"/>
      <c r="DX33" s="1107"/>
      <c r="DY33" s="1107"/>
      <c r="DZ33" s="1108"/>
      <c r="EA33" s="247"/>
    </row>
    <row r="34" spans="1:131" s="248" customFormat="1" ht="26.25" customHeight="1" x14ac:dyDescent="0.2">
      <c r="A34" s="267">
        <v>
7</v>
      </c>
      <c r="B34" s="1151"/>
      <c r="C34" s="1152"/>
      <c r="D34" s="1152"/>
      <c r="E34" s="1152"/>
      <c r="F34" s="1152"/>
      <c r="G34" s="1152"/>
      <c r="H34" s="1152"/>
      <c r="I34" s="1152"/>
      <c r="J34" s="1152"/>
      <c r="K34" s="1152"/>
      <c r="L34" s="1152"/>
      <c r="M34" s="1152"/>
      <c r="N34" s="1152"/>
      <c r="O34" s="1152"/>
      <c r="P34" s="1153"/>
      <c r="Q34" s="1157"/>
      <c r="R34" s="1158"/>
      <c r="S34" s="1158"/>
      <c r="T34" s="1158"/>
      <c r="U34" s="1158"/>
      <c r="V34" s="1158"/>
      <c r="W34" s="1158"/>
      <c r="X34" s="1158"/>
      <c r="Y34" s="1158"/>
      <c r="Z34" s="1158"/>
      <c r="AA34" s="1158"/>
      <c r="AB34" s="1158"/>
      <c r="AC34" s="1158"/>
      <c r="AD34" s="1158"/>
      <c r="AE34" s="1159"/>
      <c r="AF34" s="1133"/>
      <c r="AG34" s="1134"/>
      <c r="AH34" s="1134"/>
      <c r="AI34" s="1134"/>
      <c r="AJ34" s="1135"/>
      <c r="AK34" s="1076"/>
      <c r="AL34" s="1067"/>
      <c r="AM34" s="1067"/>
      <c r="AN34" s="1067"/>
      <c r="AO34" s="1067"/>
      <c r="AP34" s="1067"/>
      <c r="AQ34" s="1067"/>
      <c r="AR34" s="1067"/>
      <c r="AS34" s="1067"/>
      <c r="AT34" s="1067"/>
      <c r="AU34" s="1067"/>
      <c r="AV34" s="1067"/>
      <c r="AW34" s="1067"/>
      <c r="AX34" s="1067"/>
      <c r="AY34" s="1067"/>
      <c r="AZ34" s="1156"/>
      <c r="BA34" s="1156"/>
      <c r="BB34" s="1156"/>
      <c r="BC34" s="1156"/>
      <c r="BD34" s="1156"/>
      <c r="BE34" s="1146"/>
      <c r="BF34" s="1146"/>
      <c r="BG34" s="1146"/>
      <c r="BH34" s="1146"/>
      <c r="BI34" s="1147"/>
      <c r="BJ34" s="253"/>
      <c r="BK34" s="253"/>
      <c r="BL34" s="253"/>
      <c r="BM34" s="253"/>
      <c r="BN34" s="253"/>
      <c r="BO34" s="266"/>
      <c r="BP34" s="266"/>
      <c r="BQ34" s="263">
        <v>
28</v>
      </c>
      <c r="BR34" s="264"/>
      <c r="BS34" s="1128"/>
      <c r="BT34" s="1129"/>
      <c r="BU34" s="1129"/>
      <c r="BV34" s="1129"/>
      <c r="BW34" s="1129"/>
      <c r="BX34" s="1129"/>
      <c r="BY34" s="1129"/>
      <c r="BZ34" s="1129"/>
      <c r="CA34" s="1129"/>
      <c r="CB34" s="1129"/>
      <c r="CC34" s="1129"/>
      <c r="CD34" s="1129"/>
      <c r="CE34" s="1129"/>
      <c r="CF34" s="1129"/>
      <c r="CG34" s="1130"/>
      <c r="CH34" s="1103"/>
      <c r="CI34" s="1104"/>
      <c r="CJ34" s="1104"/>
      <c r="CK34" s="1104"/>
      <c r="CL34" s="1105"/>
      <c r="CM34" s="1103"/>
      <c r="CN34" s="1104"/>
      <c r="CO34" s="1104"/>
      <c r="CP34" s="1104"/>
      <c r="CQ34" s="1105"/>
      <c r="CR34" s="1103"/>
      <c r="CS34" s="1104"/>
      <c r="CT34" s="1104"/>
      <c r="CU34" s="1104"/>
      <c r="CV34" s="1105"/>
      <c r="CW34" s="1103"/>
      <c r="CX34" s="1104"/>
      <c r="CY34" s="1104"/>
      <c r="CZ34" s="1104"/>
      <c r="DA34" s="1105"/>
      <c r="DB34" s="1103"/>
      <c r="DC34" s="1104"/>
      <c r="DD34" s="1104"/>
      <c r="DE34" s="1104"/>
      <c r="DF34" s="1105"/>
      <c r="DG34" s="1103"/>
      <c r="DH34" s="1104"/>
      <c r="DI34" s="1104"/>
      <c r="DJ34" s="1104"/>
      <c r="DK34" s="1105"/>
      <c r="DL34" s="1103"/>
      <c r="DM34" s="1104"/>
      <c r="DN34" s="1104"/>
      <c r="DO34" s="1104"/>
      <c r="DP34" s="1105"/>
      <c r="DQ34" s="1103"/>
      <c r="DR34" s="1104"/>
      <c r="DS34" s="1104"/>
      <c r="DT34" s="1104"/>
      <c r="DU34" s="1105"/>
      <c r="DV34" s="1106"/>
      <c r="DW34" s="1107"/>
      <c r="DX34" s="1107"/>
      <c r="DY34" s="1107"/>
      <c r="DZ34" s="1108"/>
      <c r="EA34" s="247"/>
    </row>
    <row r="35" spans="1:131" s="248" customFormat="1" ht="26.25" customHeight="1" x14ac:dyDescent="0.2">
      <c r="A35" s="267">
        <v>
8</v>
      </c>
      <c r="B35" s="1151"/>
      <c r="C35" s="1152"/>
      <c r="D35" s="1152"/>
      <c r="E35" s="1152"/>
      <c r="F35" s="1152"/>
      <c r="G35" s="1152"/>
      <c r="H35" s="1152"/>
      <c r="I35" s="1152"/>
      <c r="J35" s="1152"/>
      <c r="K35" s="1152"/>
      <c r="L35" s="1152"/>
      <c r="M35" s="1152"/>
      <c r="N35" s="1152"/>
      <c r="O35" s="1152"/>
      <c r="P35" s="1153"/>
      <c r="Q35" s="1157"/>
      <c r="R35" s="1158"/>
      <c r="S35" s="1158"/>
      <c r="T35" s="1158"/>
      <c r="U35" s="1158"/>
      <c r="V35" s="1158"/>
      <c r="W35" s="1158"/>
      <c r="X35" s="1158"/>
      <c r="Y35" s="1158"/>
      <c r="Z35" s="1158"/>
      <c r="AA35" s="1158"/>
      <c r="AB35" s="1158"/>
      <c r="AC35" s="1158"/>
      <c r="AD35" s="1158"/>
      <c r="AE35" s="1159"/>
      <c r="AF35" s="1133"/>
      <c r="AG35" s="1134"/>
      <c r="AH35" s="1134"/>
      <c r="AI35" s="1134"/>
      <c r="AJ35" s="1135"/>
      <c r="AK35" s="1076"/>
      <c r="AL35" s="1067"/>
      <c r="AM35" s="1067"/>
      <c r="AN35" s="1067"/>
      <c r="AO35" s="1067"/>
      <c r="AP35" s="1067"/>
      <c r="AQ35" s="1067"/>
      <c r="AR35" s="1067"/>
      <c r="AS35" s="1067"/>
      <c r="AT35" s="1067"/>
      <c r="AU35" s="1067"/>
      <c r="AV35" s="1067"/>
      <c r="AW35" s="1067"/>
      <c r="AX35" s="1067"/>
      <c r="AY35" s="1067"/>
      <c r="AZ35" s="1156"/>
      <c r="BA35" s="1156"/>
      <c r="BB35" s="1156"/>
      <c r="BC35" s="1156"/>
      <c r="BD35" s="1156"/>
      <c r="BE35" s="1146"/>
      <c r="BF35" s="1146"/>
      <c r="BG35" s="1146"/>
      <c r="BH35" s="1146"/>
      <c r="BI35" s="1147"/>
      <c r="BJ35" s="253"/>
      <c r="BK35" s="253"/>
      <c r="BL35" s="253"/>
      <c r="BM35" s="253"/>
      <c r="BN35" s="253"/>
      <c r="BO35" s="266"/>
      <c r="BP35" s="266"/>
      <c r="BQ35" s="263">
        <v>
29</v>
      </c>
      <c r="BR35" s="264"/>
      <c r="BS35" s="1128"/>
      <c r="BT35" s="1129"/>
      <c r="BU35" s="1129"/>
      <c r="BV35" s="1129"/>
      <c r="BW35" s="1129"/>
      <c r="BX35" s="1129"/>
      <c r="BY35" s="1129"/>
      <c r="BZ35" s="1129"/>
      <c r="CA35" s="1129"/>
      <c r="CB35" s="1129"/>
      <c r="CC35" s="1129"/>
      <c r="CD35" s="1129"/>
      <c r="CE35" s="1129"/>
      <c r="CF35" s="1129"/>
      <c r="CG35" s="1130"/>
      <c r="CH35" s="1103"/>
      <c r="CI35" s="1104"/>
      <c r="CJ35" s="1104"/>
      <c r="CK35" s="1104"/>
      <c r="CL35" s="1105"/>
      <c r="CM35" s="1103"/>
      <c r="CN35" s="1104"/>
      <c r="CO35" s="1104"/>
      <c r="CP35" s="1104"/>
      <c r="CQ35" s="1105"/>
      <c r="CR35" s="1103"/>
      <c r="CS35" s="1104"/>
      <c r="CT35" s="1104"/>
      <c r="CU35" s="1104"/>
      <c r="CV35" s="1105"/>
      <c r="CW35" s="1103"/>
      <c r="CX35" s="1104"/>
      <c r="CY35" s="1104"/>
      <c r="CZ35" s="1104"/>
      <c r="DA35" s="1105"/>
      <c r="DB35" s="1103"/>
      <c r="DC35" s="1104"/>
      <c r="DD35" s="1104"/>
      <c r="DE35" s="1104"/>
      <c r="DF35" s="1105"/>
      <c r="DG35" s="1103"/>
      <c r="DH35" s="1104"/>
      <c r="DI35" s="1104"/>
      <c r="DJ35" s="1104"/>
      <c r="DK35" s="1105"/>
      <c r="DL35" s="1103"/>
      <c r="DM35" s="1104"/>
      <c r="DN35" s="1104"/>
      <c r="DO35" s="1104"/>
      <c r="DP35" s="1105"/>
      <c r="DQ35" s="1103"/>
      <c r="DR35" s="1104"/>
      <c r="DS35" s="1104"/>
      <c r="DT35" s="1104"/>
      <c r="DU35" s="1105"/>
      <c r="DV35" s="1106"/>
      <c r="DW35" s="1107"/>
      <c r="DX35" s="1107"/>
      <c r="DY35" s="1107"/>
      <c r="DZ35" s="1108"/>
      <c r="EA35" s="247"/>
    </row>
    <row r="36" spans="1:131" s="248" customFormat="1" ht="26.25" customHeight="1" x14ac:dyDescent="0.2">
      <c r="A36" s="267">
        <v>
9</v>
      </c>
      <c r="B36" s="1151"/>
      <c r="C36" s="1152"/>
      <c r="D36" s="1152"/>
      <c r="E36" s="1152"/>
      <c r="F36" s="1152"/>
      <c r="G36" s="1152"/>
      <c r="H36" s="1152"/>
      <c r="I36" s="1152"/>
      <c r="J36" s="1152"/>
      <c r="K36" s="1152"/>
      <c r="L36" s="1152"/>
      <c r="M36" s="1152"/>
      <c r="N36" s="1152"/>
      <c r="O36" s="1152"/>
      <c r="P36" s="1153"/>
      <c r="Q36" s="1157"/>
      <c r="R36" s="1158"/>
      <c r="S36" s="1158"/>
      <c r="T36" s="1158"/>
      <c r="U36" s="1158"/>
      <c r="V36" s="1158"/>
      <c r="W36" s="1158"/>
      <c r="X36" s="1158"/>
      <c r="Y36" s="1158"/>
      <c r="Z36" s="1158"/>
      <c r="AA36" s="1158"/>
      <c r="AB36" s="1158"/>
      <c r="AC36" s="1158"/>
      <c r="AD36" s="1158"/>
      <c r="AE36" s="1159"/>
      <c r="AF36" s="1133"/>
      <c r="AG36" s="1134"/>
      <c r="AH36" s="1134"/>
      <c r="AI36" s="1134"/>
      <c r="AJ36" s="1135"/>
      <c r="AK36" s="1076"/>
      <c r="AL36" s="1067"/>
      <c r="AM36" s="1067"/>
      <c r="AN36" s="1067"/>
      <c r="AO36" s="1067"/>
      <c r="AP36" s="1067"/>
      <c r="AQ36" s="1067"/>
      <c r="AR36" s="1067"/>
      <c r="AS36" s="1067"/>
      <c r="AT36" s="1067"/>
      <c r="AU36" s="1067"/>
      <c r="AV36" s="1067"/>
      <c r="AW36" s="1067"/>
      <c r="AX36" s="1067"/>
      <c r="AY36" s="1067"/>
      <c r="AZ36" s="1156"/>
      <c r="BA36" s="1156"/>
      <c r="BB36" s="1156"/>
      <c r="BC36" s="1156"/>
      <c r="BD36" s="1156"/>
      <c r="BE36" s="1146"/>
      <c r="BF36" s="1146"/>
      <c r="BG36" s="1146"/>
      <c r="BH36" s="1146"/>
      <c r="BI36" s="1147"/>
      <c r="BJ36" s="253"/>
      <c r="BK36" s="253"/>
      <c r="BL36" s="253"/>
      <c r="BM36" s="253"/>
      <c r="BN36" s="253"/>
      <c r="BO36" s="266"/>
      <c r="BP36" s="266"/>
      <c r="BQ36" s="263">
        <v>
30</v>
      </c>
      <c r="BR36" s="264"/>
      <c r="BS36" s="1128"/>
      <c r="BT36" s="1129"/>
      <c r="BU36" s="1129"/>
      <c r="BV36" s="1129"/>
      <c r="BW36" s="1129"/>
      <c r="BX36" s="1129"/>
      <c r="BY36" s="1129"/>
      <c r="BZ36" s="1129"/>
      <c r="CA36" s="1129"/>
      <c r="CB36" s="1129"/>
      <c r="CC36" s="1129"/>
      <c r="CD36" s="1129"/>
      <c r="CE36" s="1129"/>
      <c r="CF36" s="1129"/>
      <c r="CG36" s="1130"/>
      <c r="CH36" s="1103"/>
      <c r="CI36" s="1104"/>
      <c r="CJ36" s="1104"/>
      <c r="CK36" s="1104"/>
      <c r="CL36" s="1105"/>
      <c r="CM36" s="1103"/>
      <c r="CN36" s="1104"/>
      <c r="CO36" s="1104"/>
      <c r="CP36" s="1104"/>
      <c r="CQ36" s="1105"/>
      <c r="CR36" s="1103"/>
      <c r="CS36" s="1104"/>
      <c r="CT36" s="1104"/>
      <c r="CU36" s="1104"/>
      <c r="CV36" s="1105"/>
      <c r="CW36" s="1103"/>
      <c r="CX36" s="1104"/>
      <c r="CY36" s="1104"/>
      <c r="CZ36" s="1104"/>
      <c r="DA36" s="1105"/>
      <c r="DB36" s="1103"/>
      <c r="DC36" s="1104"/>
      <c r="DD36" s="1104"/>
      <c r="DE36" s="1104"/>
      <c r="DF36" s="1105"/>
      <c r="DG36" s="1103"/>
      <c r="DH36" s="1104"/>
      <c r="DI36" s="1104"/>
      <c r="DJ36" s="1104"/>
      <c r="DK36" s="1105"/>
      <c r="DL36" s="1103"/>
      <c r="DM36" s="1104"/>
      <c r="DN36" s="1104"/>
      <c r="DO36" s="1104"/>
      <c r="DP36" s="1105"/>
      <c r="DQ36" s="1103"/>
      <c r="DR36" s="1104"/>
      <c r="DS36" s="1104"/>
      <c r="DT36" s="1104"/>
      <c r="DU36" s="1105"/>
      <c r="DV36" s="1106"/>
      <c r="DW36" s="1107"/>
      <c r="DX36" s="1107"/>
      <c r="DY36" s="1107"/>
      <c r="DZ36" s="1108"/>
      <c r="EA36" s="247"/>
    </row>
    <row r="37" spans="1:131" s="248" customFormat="1" ht="26.25" customHeight="1" x14ac:dyDescent="0.2">
      <c r="A37" s="267">
        <v>
10</v>
      </c>
      <c r="B37" s="1151"/>
      <c r="C37" s="1152"/>
      <c r="D37" s="1152"/>
      <c r="E37" s="1152"/>
      <c r="F37" s="1152"/>
      <c r="G37" s="1152"/>
      <c r="H37" s="1152"/>
      <c r="I37" s="1152"/>
      <c r="J37" s="1152"/>
      <c r="K37" s="1152"/>
      <c r="L37" s="1152"/>
      <c r="M37" s="1152"/>
      <c r="N37" s="1152"/>
      <c r="O37" s="1152"/>
      <c r="P37" s="1153"/>
      <c r="Q37" s="1157"/>
      <c r="R37" s="1158"/>
      <c r="S37" s="1158"/>
      <c r="T37" s="1158"/>
      <c r="U37" s="1158"/>
      <c r="V37" s="1158"/>
      <c r="W37" s="1158"/>
      <c r="X37" s="1158"/>
      <c r="Y37" s="1158"/>
      <c r="Z37" s="1158"/>
      <c r="AA37" s="1158"/>
      <c r="AB37" s="1158"/>
      <c r="AC37" s="1158"/>
      <c r="AD37" s="1158"/>
      <c r="AE37" s="1159"/>
      <c r="AF37" s="1133"/>
      <c r="AG37" s="1134"/>
      <c r="AH37" s="1134"/>
      <c r="AI37" s="1134"/>
      <c r="AJ37" s="1135"/>
      <c r="AK37" s="1076"/>
      <c r="AL37" s="1067"/>
      <c r="AM37" s="1067"/>
      <c r="AN37" s="1067"/>
      <c r="AO37" s="1067"/>
      <c r="AP37" s="1067"/>
      <c r="AQ37" s="1067"/>
      <c r="AR37" s="1067"/>
      <c r="AS37" s="1067"/>
      <c r="AT37" s="1067"/>
      <c r="AU37" s="1067"/>
      <c r="AV37" s="1067"/>
      <c r="AW37" s="1067"/>
      <c r="AX37" s="1067"/>
      <c r="AY37" s="1067"/>
      <c r="AZ37" s="1156"/>
      <c r="BA37" s="1156"/>
      <c r="BB37" s="1156"/>
      <c r="BC37" s="1156"/>
      <c r="BD37" s="1156"/>
      <c r="BE37" s="1146"/>
      <c r="BF37" s="1146"/>
      <c r="BG37" s="1146"/>
      <c r="BH37" s="1146"/>
      <c r="BI37" s="1147"/>
      <c r="BJ37" s="253"/>
      <c r="BK37" s="253"/>
      <c r="BL37" s="253"/>
      <c r="BM37" s="253"/>
      <c r="BN37" s="253"/>
      <c r="BO37" s="266"/>
      <c r="BP37" s="266"/>
      <c r="BQ37" s="263">
        <v>
31</v>
      </c>
      <c r="BR37" s="264"/>
      <c r="BS37" s="1128"/>
      <c r="BT37" s="1129"/>
      <c r="BU37" s="1129"/>
      <c r="BV37" s="1129"/>
      <c r="BW37" s="1129"/>
      <c r="BX37" s="1129"/>
      <c r="BY37" s="1129"/>
      <c r="BZ37" s="1129"/>
      <c r="CA37" s="1129"/>
      <c r="CB37" s="1129"/>
      <c r="CC37" s="1129"/>
      <c r="CD37" s="1129"/>
      <c r="CE37" s="1129"/>
      <c r="CF37" s="1129"/>
      <c r="CG37" s="1130"/>
      <c r="CH37" s="1103"/>
      <c r="CI37" s="1104"/>
      <c r="CJ37" s="1104"/>
      <c r="CK37" s="1104"/>
      <c r="CL37" s="1105"/>
      <c r="CM37" s="1103"/>
      <c r="CN37" s="1104"/>
      <c r="CO37" s="1104"/>
      <c r="CP37" s="1104"/>
      <c r="CQ37" s="1105"/>
      <c r="CR37" s="1103"/>
      <c r="CS37" s="1104"/>
      <c r="CT37" s="1104"/>
      <c r="CU37" s="1104"/>
      <c r="CV37" s="1105"/>
      <c r="CW37" s="1103"/>
      <c r="CX37" s="1104"/>
      <c r="CY37" s="1104"/>
      <c r="CZ37" s="1104"/>
      <c r="DA37" s="1105"/>
      <c r="DB37" s="1103"/>
      <c r="DC37" s="1104"/>
      <c r="DD37" s="1104"/>
      <c r="DE37" s="1104"/>
      <c r="DF37" s="1105"/>
      <c r="DG37" s="1103"/>
      <c r="DH37" s="1104"/>
      <c r="DI37" s="1104"/>
      <c r="DJ37" s="1104"/>
      <c r="DK37" s="1105"/>
      <c r="DL37" s="1103"/>
      <c r="DM37" s="1104"/>
      <c r="DN37" s="1104"/>
      <c r="DO37" s="1104"/>
      <c r="DP37" s="1105"/>
      <c r="DQ37" s="1103"/>
      <c r="DR37" s="1104"/>
      <c r="DS37" s="1104"/>
      <c r="DT37" s="1104"/>
      <c r="DU37" s="1105"/>
      <c r="DV37" s="1106"/>
      <c r="DW37" s="1107"/>
      <c r="DX37" s="1107"/>
      <c r="DY37" s="1107"/>
      <c r="DZ37" s="1108"/>
      <c r="EA37" s="247"/>
    </row>
    <row r="38" spans="1:131" s="248" customFormat="1" ht="26.25" customHeight="1" x14ac:dyDescent="0.2">
      <c r="A38" s="267">
        <v>
11</v>
      </c>
      <c r="B38" s="1151"/>
      <c r="C38" s="1152"/>
      <c r="D38" s="1152"/>
      <c r="E38" s="1152"/>
      <c r="F38" s="1152"/>
      <c r="G38" s="1152"/>
      <c r="H38" s="1152"/>
      <c r="I38" s="1152"/>
      <c r="J38" s="1152"/>
      <c r="K38" s="1152"/>
      <c r="L38" s="1152"/>
      <c r="M38" s="1152"/>
      <c r="N38" s="1152"/>
      <c r="O38" s="1152"/>
      <c r="P38" s="1153"/>
      <c r="Q38" s="1157"/>
      <c r="R38" s="1158"/>
      <c r="S38" s="1158"/>
      <c r="T38" s="1158"/>
      <c r="U38" s="1158"/>
      <c r="V38" s="1158"/>
      <c r="W38" s="1158"/>
      <c r="X38" s="1158"/>
      <c r="Y38" s="1158"/>
      <c r="Z38" s="1158"/>
      <c r="AA38" s="1158"/>
      <c r="AB38" s="1158"/>
      <c r="AC38" s="1158"/>
      <c r="AD38" s="1158"/>
      <c r="AE38" s="1159"/>
      <c r="AF38" s="1133"/>
      <c r="AG38" s="1134"/>
      <c r="AH38" s="1134"/>
      <c r="AI38" s="1134"/>
      <c r="AJ38" s="1135"/>
      <c r="AK38" s="1076"/>
      <c r="AL38" s="1067"/>
      <c r="AM38" s="1067"/>
      <c r="AN38" s="1067"/>
      <c r="AO38" s="1067"/>
      <c r="AP38" s="1067"/>
      <c r="AQ38" s="1067"/>
      <c r="AR38" s="1067"/>
      <c r="AS38" s="1067"/>
      <c r="AT38" s="1067"/>
      <c r="AU38" s="1067"/>
      <c r="AV38" s="1067"/>
      <c r="AW38" s="1067"/>
      <c r="AX38" s="1067"/>
      <c r="AY38" s="1067"/>
      <c r="AZ38" s="1156"/>
      <c r="BA38" s="1156"/>
      <c r="BB38" s="1156"/>
      <c r="BC38" s="1156"/>
      <c r="BD38" s="1156"/>
      <c r="BE38" s="1146"/>
      <c r="BF38" s="1146"/>
      <c r="BG38" s="1146"/>
      <c r="BH38" s="1146"/>
      <c r="BI38" s="1147"/>
      <c r="BJ38" s="253"/>
      <c r="BK38" s="253"/>
      <c r="BL38" s="253"/>
      <c r="BM38" s="253"/>
      <c r="BN38" s="253"/>
      <c r="BO38" s="266"/>
      <c r="BP38" s="266"/>
      <c r="BQ38" s="263">
        <v>
32</v>
      </c>
      <c r="BR38" s="264"/>
      <c r="BS38" s="1128"/>
      <c r="BT38" s="1129"/>
      <c r="BU38" s="1129"/>
      <c r="BV38" s="1129"/>
      <c r="BW38" s="1129"/>
      <c r="BX38" s="1129"/>
      <c r="BY38" s="1129"/>
      <c r="BZ38" s="1129"/>
      <c r="CA38" s="1129"/>
      <c r="CB38" s="1129"/>
      <c r="CC38" s="1129"/>
      <c r="CD38" s="1129"/>
      <c r="CE38" s="1129"/>
      <c r="CF38" s="1129"/>
      <c r="CG38" s="1130"/>
      <c r="CH38" s="1103"/>
      <c r="CI38" s="1104"/>
      <c r="CJ38" s="1104"/>
      <c r="CK38" s="1104"/>
      <c r="CL38" s="1105"/>
      <c r="CM38" s="1103"/>
      <c r="CN38" s="1104"/>
      <c r="CO38" s="1104"/>
      <c r="CP38" s="1104"/>
      <c r="CQ38" s="1105"/>
      <c r="CR38" s="1103"/>
      <c r="CS38" s="1104"/>
      <c r="CT38" s="1104"/>
      <c r="CU38" s="1104"/>
      <c r="CV38" s="1105"/>
      <c r="CW38" s="1103"/>
      <c r="CX38" s="1104"/>
      <c r="CY38" s="1104"/>
      <c r="CZ38" s="1104"/>
      <c r="DA38" s="1105"/>
      <c r="DB38" s="1103"/>
      <c r="DC38" s="1104"/>
      <c r="DD38" s="1104"/>
      <c r="DE38" s="1104"/>
      <c r="DF38" s="1105"/>
      <c r="DG38" s="1103"/>
      <c r="DH38" s="1104"/>
      <c r="DI38" s="1104"/>
      <c r="DJ38" s="1104"/>
      <c r="DK38" s="1105"/>
      <c r="DL38" s="1103"/>
      <c r="DM38" s="1104"/>
      <c r="DN38" s="1104"/>
      <c r="DO38" s="1104"/>
      <c r="DP38" s="1105"/>
      <c r="DQ38" s="1103"/>
      <c r="DR38" s="1104"/>
      <c r="DS38" s="1104"/>
      <c r="DT38" s="1104"/>
      <c r="DU38" s="1105"/>
      <c r="DV38" s="1106"/>
      <c r="DW38" s="1107"/>
      <c r="DX38" s="1107"/>
      <c r="DY38" s="1107"/>
      <c r="DZ38" s="1108"/>
      <c r="EA38" s="247"/>
    </row>
    <row r="39" spans="1:131" s="248" customFormat="1" ht="26.25" customHeight="1" x14ac:dyDescent="0.2">
      <c r="A39" s="267">
        <v>
12</v>
      </c>
      <c r="B39" s="1151"/>
      <c r="C39" s="1152"/>
      <c r="D39" s="1152"/>
      <c r="E39" s="1152"/>
      <c r="F39" s="1152"/>
      <c r="G39" s="1152"/>
      <c r="H39" s="1152"/>
      <c r="I39" s="1152"/>
      <c r="J39" s="1152"/>
      <c r="K39" s="1152"/>
      <c r="L39" s="1152"/>
      <c r="M39" s="1152"/>
      <c r="N39" s="1152"/>
      <c r="O39" s="1152"/>
      <c r="P39" s="1153"/>
      <c r="Q39" s="1157"/>
      <c r="R39" s="1158"/>
      <c r="S39" s="1158"/>
      <c r="T39" s="1158"/>
      <c r="U39" s="1158"/>
      <c r="V39" s="1158"/>
      <c r="W39" s="1158"/>
      <c r="X39" s="1158"/>
      <c r="Y39" s="1158"/>
      <c r="Z39" s="1158"/>
      <c r="AA39" s="1158"/>
      <c r="AB39" s="1158"/>
      <c r="AC39" s="1158"/>
      <c r="AD39" s="1158"/>
      <c r="AE39" s="1159"/>
      <c r="AF39" s="1133"/>
      <c r="AG39" s="1134"/>
      <c r="AH39" s="1134"/>
      <c r="AI39" s="1134"/>
      <c r="AJ39" s="1135"/>
      <c r="AK39" s="1076"/>
      <c r="AL39" s="1067"/>
      <c r="AM39" s="1067"/>
      <c r="AN39" s="1067"/>
      <c r="AO39" s="1067"/>
      <c r="AP39" s="1067"/>
      <c r="AQ39" s="1067"/>
      <c r="AR39" s="1067"/>
      <c r="AS39" s="1067"/>
      <c r="AT39" s="1067"/>
      <c r="AU39" s="1067"/>
      <c r="AV39" s="1067"/>
      <c r="AW39" s="1067"/>
      <c r="AX39" s="1067"/>
      <c r="AY39" s="1067"/>
      <c r="AZ39" s="1156"/>
      <c r="BA39" s="1156"/>
      <c r="BB39" s="1156"/>
      <c r="BC39" s="1156"/>
      <c r="BD39" s="1156"/>
      <c r="BE39" s="1146"/>
      <c r="BF39" s="1146"/>
      <c r="BG39" s="1146"/>
      <c r="BH39" s="1146"/>
      <c r="BI39" s="1147"/>
      <c r="BJ39" s="253"/>
      <c r="BK39" s="253"/>
      <c r="BL39" s="253"/>
      <c r="BM39" s="253"/>
      <c r="BN39" s="253"/>
      <c r="BO39" s="266"/>
      <c r="BP39" s="266"/>
      <c r="BQ39" s="263">
        <v>
33</v>
      </c>
      <c r="BR39" s="264"/>
      <c r="BS39" s="1128"/>
      <c r="BT39" s="1129"/>
      <c r="BU39" s="1129"/>
      <c r="BV39" s="1129"/>
      <c r="BW39" s="1129"/>
      <c r="BX39" s="1129"/>
      <c r="BY39" s="1129"/>
      <c r="BZ39" s="1129"/>
      <c r="CA39" s="1129"/>
      <c r="CB39" s="1129"/>
      <c r="CC39" s="1129"/>
      <c r="CD39" s="1129"/>
      <c r="CE39" s="1129"/>
      <c r="CF39" s="1129"/>
      <c r="CG39" s="1130"/>
      <c r="CH39" s="1103"/>
      <c r="CI39" s="1104"/>
      <c r="CJ39" s="1104"/>
      <c r="CK39" s="1104"/>
      <c r="CL39" s="1105"/>
      <c r="CM39" s="1103"/>
      <c r="CN39" s="1104"/>
      <c r="CO39" s="1104"/>
      <c r="CP39" s="1104"/>
      <c r="CQ39" s="1105"/>
      <c r="CR39" s="1103"/>
      <c r="CS39" s="1104"/>
      <c r="CT39" s="1104"/>
      <c r="CU39" s="1104"/>
      <c r="CV39" s="1105"/>
      <c r="CW39" s="1103"/>
      <c r="CX39" s="1104"/>
      <c r="CY39" s="1104"/>
      <c r="CZ39" s="1104"/>
      <c r="DA39" s="1105"/>
      <c r="DB39" s="1103"/>
      <c r="DC39" s="1104"/>
      <c r="DD39" s="1104"/>
      <c r="DE39" s="1104"/>
      <c r="DF39" s="1105"/>
      <c r="DG39" s="1103"/>
      <c r="DH39" s="1104"/>
      <c r="DI39" s="1104"/>
      <c r="DJ39" s="1104"/>
      <c r="DK39" s="1105"/>
      <c r="DL39" s="1103"/>
      <c r="DM39" s="1104"/>
      <c r="DN39" s="1104"/>
      <c r="DO39" s="1104"/>
      <c r="DP39" s="1105"/>
      <c r="DQ39" s="1103"/>
      <c r="DR39" s="1104"/>
      <c r="DS39" s="1104"/>
      <c r="DT39" s="1104"/>
      <c r="DU39" s="1105"/>
      <c r="DV39" s="1106"/>
      <c r="DW39" s="1107"/>
      <c r="DX39" s="1107"/>
      <c r="DY39" s="1107"/>
      <c r="DZ39" s="1108"/>
      <c r="EA39" s="247"/>
    </row>
    <row r="40" spans="1:131" s="248" customFormat="1" ht="26.25" customHeight="1" x14ac:dyDescent="0.2">
      <c r="A40" s="262">
        <v>
13</v>
      </c>
      <c r="B40" s="1151"/>
      <c r="C40" s="1152"/>
      <c r="D40" s="1152"/>
      <c r="E40" s="1152"/>
      <c r="F40" s="1152"/>
      <c r="G40" s="1152"/>
      <c r="H40" s="1152"/>
      <c r="I40" s="1152"/>
      <c r="J40" s="1152"/>
      <c r="K40" s="1152"/>
      <c r="L40" s="1152"/>
      <c r="M40" s="1152"/>
      <c r="N40" s="1152"/>
      <c r="O40" s="1152"/>
      <c r="P40" s="1153"/>
      <c r="Q40" s="1157"/>
      <c r="R40" s="1158"/>
      <c r="S40" s="1158"/>
      <c r="T40" s="1158"/>
      <c r="U40" s="1158"/>
      <c r="V40" s="1158"/>
      <c r="W40" s="1158"/>
      <c r="X40" s="1158"/>
      <c r="Y40" s="1158"/>
      <c r="Z40" s="1158"/>
      <c r="AA40" s="1158"/>
      <c r="AB40" s="1158"/>
      <c r="AC40" s="1158"/>
      <c r="AD40" s="1158"/>
      <c r="AE40" s="1159"/>
      <c r="AF40" s="1133"/>
      <c r="AG40" s="1134"/>
      <c r="AH40" s="1134"/>
      <c r="AI40" s="1134"/>
      <c r="AJ40" s="1135"/>
      <c r="AK40" s="1076"/>
      <c r="AL40" s="1067"/>
      <c r="AM40" s="1067"/>
      <c r="AN40" s="1067"/>
      <c r="AO40" s="1067"/>
      <c r="AP40" s="1067"/>
      <c r="AQ40" s="1067"/>
      <c r="AR40" s="1067"/>
      <c r="AS40" s="1067"/>
      <c r="AT40" s="1067"/>
      <c r="AU40" s="1067"/>
      <c r="AV40" s="1067"/>
      <c r="AW40" s="1067"/>
      <c r="AX40" s="1067"/>
      <c r="AY40" s="1067"/>
      <c r="AZ40" s="1156"/>
      <c r="BA40" s="1156"/>
      <c r="BB40" s="1156"/>
      <c r="BC40" s="1156"/>
      <c r="BD40" s="1156"/>
      <c r="BE40" s="1146"/>
      <c r="BF40" s="1146"/>
      <c r="BG40" s="1146"/>
      <c r="BH40" s="1146"/>
      <c r="BI40" s="1147"/>
      <c r="BJ40" s="253"/>
      <c r="BK40" s="253"/>
      <c r="BL40" s="253"/>
      <c r="BM40" s="253"/>
      <c r="BN40" s="253"/>
      <c r="BO40" s="266"/>
      <c r="BP40" s="266"/>
      <c r="BQ40" s="263">
        <v>
34</v>
      </c>
      <c r="BR40" s="264"/>
      <c r="BS40" s="1128"/>
      <c r="BT40" s="1129"/>
      <c r="BU40" s="1129"/>
      <c r="BV40" s="1129"/>
      <c r="BW40" s="1129"/>
      <c r="BX40" s="1129"/>
      <c r="BY40" s="1129"/>
      <c r="BZ40" s="1129"/>
      <c r="CA40" s="1129"/>
      <c r="CB40" s="1129"/>
      <c r="CC40" s="1129"/>
      <c r="CD40" s="1129"/>
      <c r="CE40" s="1129"/>
      <c r="CF40" s="1129"/>
      <c r="CG40" s="1130"/>
      <c r="CH40" s="1103"/>
      <c r="CI40" s="1104"/>
      <c r="CJ40" s="1104"/>
      <c r="CK40" s="1104"/>
      <c r="CL40" s="1105"/>
      <c r="CM40" s="1103"/>
      <c r="CN40" s="1104"/>
      <c r="CO40" s="1104"/>
      <c r="CP40" s="1104"/>
      <c r="CQ40" s="1105"/>
      <c r="CR40" s="1103"/>
      <c r="CS40" s="1104"/>
      <c r="CT40" s="1104"/>
      <c r="CU40" s="1104"/>
      <c r="CV40" s="1105"/>
      <c r="CW40" s="1103"/>
      <c r="CX40" s="1104"/>
      <c r="CY40" s="1104"/>
      <c r="CZ40" s="1104"/>
      <c r="DA40" s="1105"/>
      <c r="DB40" s="1103"/>
      <c r="DC40" s="1104"/>
      <c r="DD40" s="1104"/>
      <c r="DE40" s="1104"/>
      <c r="DF40" s="1105"/>
      <c r="DG40" s="1103"/>
      <c r="DH40" s="1104"/>
      <c r="DI40" s="1104"/>
      <c r="DJ40" s="1104"/>
      <c r="DK40" s="1105"/>
      <c r="DL40" s="1103"/>
      <c r="DM40" s="1104"/>
      <c r="DN40" s="1104"/>
      <c r="DO40" s="1104"/>
      <c r="DP40" s="1105"/>
      <c r="DQ40" s="1103"/>
      <c r="DR40" s="1104"/>
      <c r="DS40" s="1104"/>
      <c r="DT40" s="1104"/>
      <c r="DU40" s="1105"/>
      <c r="DV40" s="1106"/>
      <c r="DW40" s="1107"/>
      <c r="DX40" s="1107"/>
      <c r="DY40" s="1107"/>
      <c r="DZ40" s="1108"/>
      <c r="EA40" s="247"/>
    </row>
    <row r="41" spans="1:131" s="248" customFormat="1" ht="26.25" customHeight="1" x14ac:dyDescent="0.2">
      <c r="A41" s="262">
        <v>
14</v>
      </c>
      <c r="B41" s="1151"/>
      <c r="C41" s="1152"/>
      <c r="D41" s="1152"/>
      <c r="E41" s="1152"/>
      <c r="F41" s="1152"/>
      <c r="G41" s="1152"/>
      <c r="H41" s="1152"/>
      <c r="I41" s="1152"/>
      <c r="J41" s="1152"/>
      <c r="K41" s="1152"/>
      <c r="L41" s="1152"/>
      <c r="M41" s="1152"/>
      <c r="N41" s="1152"/>
      <c r="O41" s="1152"/>
      <c r="P41" s="1153"/>
      <c r="Q41" s="1157"/>
      <c r="R41" s="1158"/>
      <c r="S41" s="1158"/>
      <c r="T41" s="1158"/>
      <c r="U41" s="1158"/>
      <c r="V41" s="1158"/>
      <c r="W41" s="1158"/>
      <c r="X41" s="1158"/>
      <c r="Y41" s="1158"/>
      <c r="Z41" s="1158"/>
      <c r="AA41" s="1158"/>
      <c r="AB41" s="1158"/>
      <c r="AC41" s="1158"/>
      <c r="AD41" s="1158"/>
      <c r="AE41" s="1159"/>
      <c r="AF41" s="1133"/>
      <c r="AG41" s="1134"/>
      <c r="AH41" s="1134"/>
      <c r="AI41" s="1134"/>
      <c r="AJ41" s="1135"/>
      <c r="AK41" s="1076"/>
      <c r="AL41" s="1067"/>
      <c r="AM41" s="1067"/>
      <c r="AN41" s="1067"/>
      <c r="AO41" s="1067"/>
      <c r="AP41" s="1067"/>
      <c r="AQ41" s="1067"/>
      <c r="AR41" s="1067"/>
      <c r="AS41" s="1067"/>
      <c r="AT41" s="1067"/>
      <c r="AU41" s="1067"/>
      <c r="AV41" s="1067"/>
      <c r="AW41" s="1067"/>
      <c r="AX41" s="1067"/>
      <c r="AY41" s="1067"/>
      <c r="AZ41" s="1156"/>
      <c r="BA41" s="1156"/>
      <c r="BB41" s="1156"/>
      <c r="BC41" s="1156"/>
      <c r="BD41" s="1156"/>
      <c r="BE41" s="1146"/>
      <c r="BF41" s="1146"/>
      <c r="BG41" s="1146"/>
      <c r="BH41" s="1146"/>
      <c r="BI41" s="1147"/>
      <c r="BJ41" s="253"/>
      <c r="BK41" s="253"/>
      <c r="BL41" s="253"/>
      <c r="BM41" s="253"/>
      <c r="BN41" s="253"/>
      <c r="BO41" s="266"/>
      <c r="BP41" s="266"/>
      <c r="BQ41" s="263">
        <v>
35</v>
      </c>
      <c r="BR41" s="264"/>
      <c r="BS41" s="1128"/>
      <c r="BT41" s="1129"/>
      <c r="BU41" s="1129"/>
      <c r="BV41" s="1129"/>
      <c r="BW41" s="1129"/>
      <c r="BX41" s="1129"/>
      <c r="BY41" s="1129"/>
      <c r="BZ41" s="1129"/>
      <c r="CA41" s="1129"/>
      <c r="CB41" s="1129"/>
      <c r="CC41" s="1129"/>
      <c r="CD41" s="1129"/>
      <c r="CE41" s="1129"/>
      <c r="CF41" s="1129"/>
      <c r="CG41" s="1130"/>
      <c r="CH41" s="1103"/>
      <c r="CI41" s="1104"/>
      <c r="CJ41" s="1104"/>
      <c r="CK41" s="1104"/>
      <c r="CL41" s="1105"/>
      <c r="CM41" s="1103"/>
      <c r="CN41" s="1104"/>
      <c r="CO41" s="1104"/>
      <c r="CP41" s="1104"/>
      <c r="CQ41" s="1105"/>
      <c r="CR41" s="1103"/>
      <c r="CS41" s="1104"/>
      <c r="CT41" s="1104"/>
      <c r="CU41" s="1104"/>
      <c r="CV41" s="1105"/>
      <c r="CW41" s="1103"/>
      <c r="CX41" s="1104"/>
      <c r="CY41" s="1104"/>
      <c r="CZ41" s="1104"/>
      <c r="DA41" s="1105"/>
      <c r="DB41" s="1103"/>
      <c r="DC41" s="1104"/>
      <c r="DD41" s="1104"/>
      <c r="DE41" s="1104"/>
      <c r="DF41" s="1105"/>
      <c r="DG41" s="1103"/>
      <c r="DH41" s="1104"/>
      <c r="DI41" s="1104"/>
      <c r="DJ41" s="1104"/>
      <c r="DK41" s="1105"/>
      <c r="DL41" s="1103"/>
      <c r="DM41" s="1104"/>
      <c r="DN41" s="1104"/>
      <c r="DO41" s="1104"/>
      <c r="DP41" s="1105"/>
      <c r="DQ41" s="1103"/>
      <c r="DR41" s="1104"/>
      <c r="DS41" s="1104"/>
      <c r="DT41" s="1104"/>
      <c r="DU41" s="1105"/>
      <c r="DV41" s="1106"/>
      <c r="DW41" s="1107"/>
      <c r="DX41" s="1107"/>
      <c r="DY41" s="1107"/>
      <c r="DZ41" s="1108"/>
      <c r="EA41" s="247"/>
    </row>
    <row r="42" spans="1:131" s="248" customFormat="1" ht="26.25" customHeight="1" x14ac:dyDescent="0.2">
      <c r="A42" s="262">
        <v>
15</v>
      </c>
      <c r="B42" s="1151"/>
      <c r="C42" s="1152"/>
      <c r="D42" s="1152"/>
      <c r="E42" s="1152"/>
      <c r="F42" s="1152"/>
      <c r="G42" s="1152"/>
      <c r="H42" s="1152"/>
      <c r="I42" s="1152"/>
      <c r="J42" s="1152"/>
      <c r="K42" s="1152"/>
      <c r="L42" s="1152"/>
      <c r="M42" s="1152"/>
      <c r="N42" s="1152"/>
      <c r="O42" s="1152"/>
      <c r="P42" s="1153"/>
      <c r="Q42" s="1157"/>
      <c r="R42" s="1158"/>
      <c r="S42" s="1158"/>
      <c r="T42" s="1158"/>
      <c r="U42" s="1158"/>
      <c r="V42" s="1158"/>
      <c r="W42" s="1158"/>
      <c r="X42" s="1158"/>
      <c r="Y42" s="1158"/>
      <c r="Z42" s="1158"/>
      <c r="AA42" s="1158"/>
      <c r="AB42" s="1158"/>
      <c r="AC42" s="1158"/>
      <c r="AD42" s="1158"/>
      <c r="AE42" s="1159"/>
      <c r="AF42" s="1133"/>
      <c r="AG42" s="1134"/>
      <c r="AH42" s="1134"/>
      <c r="AI42" s="1134"/>
      <c r="AJ42" s="1135"/>
      <c r="AK42" s="1076"/>
      <c r="AL42" s="1067"/>
      <c r="AM42" s="1067"/>
      <c r="AN42" s="1067"/>
      <c r="AO42" s="1067"/>
      <c r="AP42" s="1067"/>
      <c r="AQ42" s="1067"/>
      <c r="AR42" s="1067"/>
      <c r="AS42" s="1067"/>
      <c r="AT42" s="1067"/>
      <c r="AU42" s="1067"/>
      <c r="AV42" s="1067"/>
      <c r="AW42" s="1067"/>
      <c r="AX42" s="1067"/>
      <c r="AY42" s="1067"/>
      <c r="AZ42" s="1156"/>
      <c r="BA42" s="1156"/>
      <c r="BB42" s="1156"/>
      <c r="BC42" s="1156"/>
      <c r="BD42" s="1156"/>
      <c r="BE42" s="1146"/>
      <c r="BF42" s="1146"/>
      <c r="BG42" s="1146"/>
      <c r="BH42" s="1146"/>
      <c r="BI42" s="1147"/>
      <c r="BJ42" s="253"/>
      <c r="BK42" s="253"/>
      <c r="BL42" s="253"/>
      <c r="BM42" s="253"/>
      <c r="BN42" s="253"/>
      <c r="BO42" s="266"/>
      <c r="BP42" s="266"/>
      <c r="BQ42" s="263">
        <v>
36</v>
      </c>
      <c r="BR42" s="264"/>
      <c r="BS42" s="1128"/>
      <c r="BT42" s="1129"/>
      <c r="BU42" s="1129"/>
      <c r="BV42" s="1129"/>
      <c r="BW42" s="1129"/>
      <c r="BX42" s="1129"/>
      <c r="BY42" s="1129"/>
      <c r="BZ42" s="1129"/>
      <c r="CA42" s="1129"/>
      <c r="CB42" s="1129"/>
      <c r="CC42" s="1129"/>
      <c r="CD42" s="1129"/>
      <c r="CE42" s="1129"/>
      <c r="CF42" s="1129"/>
      <c r="CG42" s="1130"/>
      <c r="CH42" s="1103"/>
      <c r="CI42" s="1104"/>
      <c r="CJ42" s="1104"/>
      <c r="CK42" s="1104"/>
      <c r="CL42" s="1105"/>
      <c r="CM42" s="1103"/>
      <c r="CN42" s="1104"/>
      <c r="CO42" s="1104"/>
      <c r="CP42" s="1104"/>
      <c r="CQ42" s="1105"/>
      <c r="CR42" s="1103"/>
      <c r="CS42" s="1104"/>
      <c r="CT42" s="1104"/>
      <c r="CU42" s="1104"/>
      <c r="CV42" s="1105"/>
      <c r="CW42" s="1103"/>
      <c r="CX42" s="1104"/>
      <c r="CY42" s="1104"/>
      <c r="CZ42" s="1104"/>
      <c r="DA42" s="1105"/>
      <c r="DB42" s="1103"/>
      <c r="DC42" s="1104"/>
      <c r="DD42" s="1104"/>
      <c r="DE42" s="1104"/>
      <c r="DF42" s="1105"/>
      <c r="DG42" s="1103"/>
      <c r="DH42" s="1104"/>
      <c r="DI42" s="1104"/>
      <c r="DJ42" s="1104"/>
      <c r="DK42" s="1105"/>
      <c r="DL42" s="1103"/>
      <c r="DM42" s="1104"/>
      <c r="DN42" s="1104"/>
      <c r="DO42" s="1104"/>
      <c r="DP42" s="1105"/>
      <c r="DQ42" s="1103"/>
      <c r="DR42" s="1104"/>
      <c r="DS42" s="1104"/>
      <c r="DT42" s="1104"/>
      <c r="DU42" s="1105"/>
      <c r="DV42" s="1106"/>
      <c r="DW42" s="1107"/>
      <c r="DX42" s="1107"/>
      <c r="DY42" s="1107"/>
      <c r="DZ42" s="1108"/>
      <c r="EA42" s="247"/>
    </row>
    <row r="43" spans="1:131" s="248" customFormat="1" ht="26.25" customHeight="1" x14ac:dyDescent="0.2">
      <c r="A43" s="262">
        <v>
16</v>
      </c>
      <c r="B43" s="1151"/>
      <c r="C43" s="1152"/>
      <c r="D43" s="1152"/>
      <c r="E43" s="1152"/>
      <c r="F43" s="1152"/>
      <c r="G43" s="1152"/>
      <c r="H43" s="1152"/>
      <c r="I43" s="1152"/>
      <c r="J43" s="1152"/>
      <c r="K43" s="1152"/>
      <c r="L43" s="1152"/>
      <c r="M43" s="1152"/>
      <c r="N43" s="1152"/>
      <c r="O43" s="1152"/>
      <c r="P43" s="1153"/>
      <c r="Q43" s="1157"/>
      <c r="R43" s="1158"/>
      <c r="S43" s="1158"/>
      <c r="T43" s="1158"/>
      <c r="U43" s="1158"/>
      <c r="V43" s="1158"/>
      <c r="W43" s="1158"/>
      <c r="X43" s="1158"/>
      <c r="Y43" s="1158"/>
      <c r="Z43" s="1158"/>
      <c r="AA43" s="1158"/>
      <c r="AB43" s="1158"/>
      <c r="AC43" s="1158"/>
      <c r="AD43" s="1158"/>
      <c r="AE43" s="1159"/>
      <c r="AF43" s="1133"/>
      <c r="AG43" s="1134"/>
      <c r="AH43" s="1134"/>
      <c r="AI43" s="1134"/>
      <c r="AJ43" s="1135"/>
      <c r="AK43" s="1076"/>
      <c r="AL43" s="1067"/>
      <c r="AM43" s="1067"/>
      <c r="AN43" s="1067"/>
      <c r="AO43" s="1067"/>
      <c r="AP43" s="1067"/>
      <c r="AQ43" s="1067"/>
      <c r="AR43" s="1067"/>
      <c r="AS43" s="1067"/>
      <c r="AT43" s="1067"/>
      <c r="AU43" s="1067"/>
      <c r="AV43" s="1067"/>
      <c r="AW43" s="1067"/>
      <c r="AX43" s="1067"/>
      <c r="AY43" s="1067"/>
      <c r="AZ43" s="1156"/>
      <c r="BA43" s="1156"/>
      <c r="BB43" s="1156"/>
      <c r="BC43" s="1156"/>
      <c r="BD43" s="1156"/>
      <c r="BE43" s="1146"/>
      <c r="BF43" s="1146"/>
      <c r="BG43" s="1146"/>
      <c r="BH43" s="1146"/>
      <c r="BI43" s="1147"/>
      <c r="BJ43" s="253"/>
      <c r="BK43" s="253"/>
      <c r="BL43" s="253"/>
      <c r="BM43" s="253"/>
      <c r="BN43" s="253"/>
      <c r="BO43" s="266"/>
      <c r="BP43" s="266"/>
      <c r="BQ43" s="263">
        <v>
37</v>
      </c>
      <c r="BR43" s="264"/>
      <c r="BS43" s="1128"/>
      <c r="BT43" s="1129"/>
      <c r="BU43" s="1129"/>
      <c r="BV43" s="1129"/>
      <c r="BW43" s="1129"/>
      <c r="BX43" s="1129"/>
      <c r="BY43" s="1129"/>
      <c r="BZ43" s="1129"/>
      <c r="CA43" s="1129"/>
      <c r="CB43" s="1129"/>
      <c r="CC43" s="1129"/>
      <c r="CD43" s="1129"/>
      <c r="CE43" s="1129"/>
      <c r="CF43" s="1129"/>
      <c r="CG43" s="1130"/>
      <c r="CH43" s="1103"/>
      <c r="CI43" s="1104"/>
      <c r="CJ43" s="1104"/>
      <c r="CK43" s="1104"/>
      <c r="CL43" s="1105"/>
      <c r="CM43" s="1103"/>
      <c r="CN43" s="1104"/>
      <c r="CO43" s="1104"/>
      <c r="CP43" s="1104"/>
      <c r="CQ43" s="1105"/>
      <c r="CR43" s="1103"/>
      <c r="CS43" s="1104"/>
      <c r="CT43" s="1104"/>
      <c r="CU43" s="1104"/>
      <c r="CV43" s="1105"/>
      <c r="CW43" s="1103"/>
      <c r="CX43" s="1104"/>
      <c r="CY43" s="1104"/>
      <c r="CZ43" s="1104"/>
      <c r="DA43" s="1105"/>
      <c r="DB43" s="1103"/>
      <c r="DC43" s="1104"/>
      <c r="DD43" s="1104"/>
      <c r="DE43" s="1104"/>
      <c r="DF43" s="1105"/>
      <c r="DG43" s="1103"/>
      <c r="DH43" s="1104"/>
      <c r="DI43" s="1104"/>
      <c r="DJ43" s="1104"/>
      <c r="DK43" s="1105"/>
      <c r="DL43" s="1103"/>
      <c r="DM43" s="1104"/>
      <c r="DN43" s="1104"/>
      <c r="DO43" s="1104"/>
      <c r="DP43" s="1105"/>
      <c r="DQ43" s="1103"/>
      <c r="DR43" s="1104"/>
      <c r="DS43" s="1104"/>
      <c r="DT43" s="1104"/>
      <c r="DU43" s="1105"/>
      <c r="DV43" s="1106"/>
      <c r="DW43" s="1107"/>
      <c r="DX43" s="1107"/>
      <c r="DY43" s="1107"/>
      <c r="DZ43" s="1108"/>
      <c r="EA43" s="247"/>
    </row>
    <row r="44" spans="1:131" s="248" customFormat="1" ht="26.25" customHeight="1" x14ac:dyDescent="0.2">
      <c r="A44" s="262">
        <v>
17</v>
      </c>
      <c r="B44" s="1151"/>
      <c r="C44" s="1152"/>
      <c r="D44" s="1152"/>
      <c r="E44" s="1152"/>
      <c r="F44" s="1152"/>
      <c r="G44" s="1152"/>
      <c r="H44" s="1152"/>
      <c r="I44" s="1152"/>
      <c r="J44" s="1152"/>
      <c r="K44" s="1152"/>
      <c r="L44" s="1152"/>
      <c r="M44" s="1152"/>
      <c r="N44" s="1152"/>
      <c r="O44" s="1152"/>
      <c r="P44" s="1153"/>
      <c r="Q44" s="1157"/>
      <c r="R44" s="1158"/>
      <c r="S44" s="1158"/>
      <c r="T44" s="1158"/>
      <c r="U44" s="1158"/>
      <c r="V44" s="1158"/>
      <c r="W44" s="1158"/>
      <c r="X44" s="1158"/>
      <c r="Y44" s="1158"/>
      <c r="Z44" s="1158"/>
      <c r="AA44" s="1158"/>
      <c r="AB44" s="1158"/>
      <c r="AC44" s="1158"/>
      <c r="AD44" s="1158"/>
      <c r="AE44" s="1159"/>
      <c r="AF44" s="1133"/>
      <c r="AG44" s="1134"/>
      <c r="AH44" s="1134"/>
      <c r="AI44" s="1134"/>
      <c r="AJ44" s="1135"/>
      <c r="AK44" s="1076"/>
      <c r="AL44" s="1067"/>
      <c r="AM44" s="1067"/>
      <c r="AN44" s="1067"/>
      <c r="AO44" s="1067"/>
      <c r="AP44" s="1067"/>
      <c r="AQ44" s="1067"/>
      <c r="AR44" s="1067"/>
      <c r="AS44" s="1067"/>
      <c r="AT44" s="1067"/>
      <c r="AU44" s="1067"/>
      <c r="AV44" s="1067"/>
      <c r="AW44" s="1067"/>
      <c r="AX44" s="1067"/>
      <c r="AY44" s="1067"/>
      <c r="AZ44" s="1156"/>
      <c r="BA44" s="1156"/>
      <c r="BB44" s="1156"/>
      <c r="BC44" s="1156"/>
      <c r="BD44" s="1156"/>
      <c r="BE44" s="1146"/>
      <c r="BF44" s="1146"/>
      <c r="BG44" s="1146"/>
      <c r="BH44" s="1146"/>
      <c r="BI44" s="1147"/>
      <c r="BJ44" s="253"/>
      <c r="BK44" s="253"/>
      <c r="BL44" s="253"/>
      <c r="BM44" s="253"/>
      <c r="BN44" s="253"/>
      <c r="BO44" s="266"/>
      <c r="BP44" s="266"/>
      <c r="BQ44" s="263">
        <v>
38</v>
      </c>
      <c r="BR44" s="264"/>
      <c r="BS44" s="1128"/>
      <c r="BT44" s="1129"/>
      <c r="BU44" s="1129"/>
      <c r="BV44" s="1129"/>
      <c r="BW44" s="1129"/>
      <c r="BX44" s="1129"/>
      <c r="BY44" s="1129"/>
      <c r="BZ44" s="1129"/>
      <c r="CA44" s="1129"/>
      <c r="CB44" s="1129"/>
      <c r="CC44" s="1129"/>
      <c r="CD44" s="1129"/>
      <c r="CE44" s="1129"/>
      <c r="CF44" s="1129"/>
      <c r="CG44" s="1130"/>
      <c r="CH44" s="1103"/>
      <c r="CI44" s="1104"/>
      <c r="CJ44" s="1104"/>
      <c r="CK44" s="1104"/>
      <c r="CL44" s="1105"/>
      <c r="CM44" s="1103"/>
      <c r="CN44" s="1104"/>
      <c r="CO44" s="1104"/>
      <c r="CP44" s="1104"/>
      <c r="CQ44" s="1105"/>
      <c r="CR44" s="1103"/>
      <c r="CS44" s="1104"/>
      <c r="CT44" s="1104"/>
      <c r="CU44" s="1104"/>
      <c r="CV44" s="1105"/>
      <c r="CW44" s="1103"/>
      <c r="CX44" s="1104"/>
      <c r="CY44" s="1104"/>
      <c r="CZ44" s="1104"/>
      <c r="DA44" s="1105"/>
      <c r="DB44" s="1103"/>
      <c r="DC44" s="1104"/>
      <c r="DD44" s="1104"/>
      <c r="DE44" s="1104"/>
      <c r="DF44" s="1105"/>
      <c r="DG44" s="1103"/>
      <c r="DH44" s="1104"/>
      <c r="DI44" s="1104"/>
      <c r="DJ44" s="1104"/>
      <c r="DK44" s="1105"/>
      <c r="DL44" s="1103"/>
      <c r="DM44" s="1104"/>
      <c r="DN44" s="1104"/>
      <c r="DO44" s="1104"/>
      <c r="DP44" s="1105"/>
      <c r="DQ44" s="1103"/>
      <c r="DR44" s="1104"/>
      <c r="DS44" s="1104"/>
      <c r="DT44" s="1104"/>
      <c r="DU44" s="1105"/>
      <c r="DV44" s="1106"/>
      <c r="DW44" s="1107"/>
      <c r="DX44" s="1107"/>
      <c r="DY44" s="1107"/>
      <c r="DZ44" s="1108"/>
      <c r="EA44" s="247"/>
    </row>
    <row r="45" spans="1:131" s="248" customFormat="1" ht="26.25" customHeight="1" x14ac:dyDescent="0.2">
      <c r="A45" s="262">
        <v>
18</v>
      </c>
      <c r="B45" s="1151"/>
      <c r="C45" s="1152"/>
      <c r="D45" s="1152"/>
      <c r="E45" s="1152"/>
      <c r="F45" s="1152"/>
      <c r="G45" s="1152"/>
      <c r="H45" s="1152"/>
      <c r="I45" s="1152"/>
      <c r="J45" s="1152"/>
      <c r="K45" s="1152"/>
      <c r="L45" s="1152"/>
      <c r="M45" s="1152"/>
      <c r="N45" s="1152"/>
      <c r="O45" s="1152"/>
      <c r="P45" s="1153"/>
      <c r="Q45" s="1157"/>
      <c r="R45" s="1158"/>
      <c r="S45" s="1158"/>
      <c r="T45" s="1158"/>
      <c r="U45" s="1158"/>
      <c r="V45" s="1158"/>
      <c r="W45" s="1158"/>
      <c r="X45" s="1158"/>
      <c r="Y45" s="1158"/>
      <c r="Z45" s="1158"/>
      <c r="AA45" s="1158"/>
      <c r="AB45" s="1158"/>
      <c r="AC45" s="1158"/>
      <c r="AD45" s="1158"/>
      <c r="AE45" s="1159"/>
      <c r="AF45" s="1133"/>
      <c r="AG45" s="1134"/>
      <c r="AH45" s="1134"/>
      <c r="AI45" s="1134"/>
      <c r="AJ45" s="1135"/>
      <c r="AK45" s="1076"/>
      <c r="AL45" s="1067"/>
      <c r="AM45" s="1067"/>
      <c r="AN45" s="1067"/>
      <c r="AO45" s="1067"/>
      <c r="AP45" s="1067"/>
      <c r="AQ45" s="1067"/>
      <c r="AR45" s="1067"/>
      <c r="AS45" s="1067"/>
      <c r="AT45" s="1067"/>
      <c r="AU45" s="1067"/>
      <c r="AV45" s="1067"/>
      <c r="AW45" s="1067"/>
      <c r="AX45" s="1067"/>
      <c r="AY45" s="1067"/>
      <c r="AZ45" s="1156"/>
      <c r="BA45" s="1156"/>
      <c r="BB45" s="1156"/>
      <c r="BC45" s="1156"/>
      <c r="BD45" s="1156"/>
      <c r="BE45" s="1146"/>
      <c r="BF45" s="1146"/>
      <c r="BG45" s="1146"/>
      <c r="BH45" s="1146"/>
      <c r="BI45" s="1147"/>
      <c r="BJ45" s="253"/>
      <c r="BK45" s="253"/>
      <c r="BL45" s="253"/>
      <c r="BM45" s="253"/>
      <c r="BN45" s="253"/>
      <c r="BO45" s="266"/>
      <c r="BP45" s="266"/>
      <c r="BQ45" s="263">
        <v>
39</v>
      </c>
      <c r="BR45" s="264"/>
      <c r="BS45" s="1128"/>
      <c r="BT45" s="1129"/>
      <c r="BU45" s="1129"/>
      <c r="BV45" s="1129"/>
      <c r="BW45" s="1129"/>
      <c r="BX45" s="1129"/>
      <c r="BY45" s="1129"/>
      <c r="BZ45" s="1129"/>
      <c r="CA45" s="1129"/>
      <c r="CB45" s="1129"/>
      <c r="CC45" s="1129"/>
      <c r="CD45" s="1129"/>
      <c r="CE45" s="1129"/>
      <c r="CF45" s="1129"/>
      <c r="CG45" s="1130"/>
      <c r="CH45" s="1103"/>
      <c r="CI45" s="1104"/>
      <c r="CJ45" s="1104"/>
      <c r="CK45" s="1104"/>
      <c r="CL45" s="1105"/>
      <c r="CM45" s="1103"/>
      <c r="CN45" s="1104"/>
      <c r="CO45" s="1104"/>
      <c r="CP45" s="1104"/>
      <c r="CQ45" s="1105"/>
      <c r="CR45" s="1103"/>
      <c r="CS45" s="1104"/>
      <c r="CT45" s="1104"/>
      <c r="CU45" s="1104"/>
      <c r="CV45" s="1105"/>
      <c r="CW45" s="1103"/>
      <c r="CX45" s="1104"/>
      <c r="CY45" s="1104"/>
      <c r="CZ45" s="1104"/>
      <c r="DA45" s="1105"/>
      <c r="DB45" s="1103"/>
      <c r="DC45" s="1104"/>
      <c r="DD45" s="1104"/>
      <c r="DE45" s="1104"/>
      <c r="DF45" s="1105"/>
      <c r="DG45" s="1103"/>
      <c r="DH45" s="1104"/>
      <c r="DI45" s="1104"/>
      <c r="DJ45" s="1104"/>
      <c r="DK45" s="1105"/>
      <c r="DL45" s="1103"/>
      <c r="DM45" s="1104"/>
      <c r="DN45" s="1104"/>
      <c r="DO45" s="1104"/>
      <c r="DP45" s="1105"/>
      <c r="DQ45" s="1103"/>
      <c r="DR45" s="1104"/>
      <c r="DS45" s="1104"/>
      <c r="DT45" s="1104"/>
      <c r="DU45" s="1105"/>
      <c r="DV45" s="1106"/>
      <c r="DW45" s="1107"/>
      <c r="DX45" s="1107"/>
      <c r="DY45" s="1107"/>
      <c r="DZ45" s="1108"/>
      <c r="EA45" s="247"/>
    </row>
    <row r="46" spans="1:131" s="248" customFormat="1" ht="26.25" customHeight="1" x14ac:dyDescent="0.2">
      <c r="A46" s="262">
        <v>
19</v>
      </c>
      <c r="B46" s="1151"/>
      <c r="C46" s="1152"/>
      <c r="D46" s="1152"/>
      <c r="E46" s="1152"/>
      <c r="F46" s="1152"/>
      <c r="G46" s="1152"/>
      <c r="H46" s="1152"/>
      <c r="I46" s="1152"/>
      <c r="J46" s="1152"/>
      <c r="K46" s="1152"/>
      <c r="L46" s="1152"/>
      <c r="M46" s="1152"/>
      <c r="N46" s="1152"/>
      <c r="O46" s="1152"/>
      <c r="P46" s="1153"/>
      <c r="Q46" s="1157"/>
      <c r="R46" s="1158"/>
      <c r="S46" s="1158"/>
      <c r="T46" s="1158"/>
      <c r="U46" s="1158"/>
      <c r="V46" s="1158"/>
      <c r="W46" s="1158"/>
      <c r="X46" s="1158"/>
      <c r="Y46" s="1158"/>
      <c r="Z46" s="1158"/>
      <c r="AA46" s="1158"/>
      <c r="AB46" s="1158"/>
      <c r="AC46" s="1158"/>
      <c r="AD46" s="1158"/>
      <c r="AE46" s="1159"/>
      <c r="AF46" s="1133"/>
      <c r="AG46" s="1134"/>
      <c r="AH46" s="1134"/>
      <c r="AI46" s="1134"/>
      <c r="AJ46" s="1135"/>
      <c r="AK46" s="1076"/>
      <c r="AL46" s="1067"/>
      <c r="AM46" s="1067"/>
      <c r="AN46" s="1067"/>
      <c r="AO46" s="1067"/>
      <c r="AP46" s="1067"/>
      <c r="AQ46" s="1067"/>
      <c r="AR46" s="1067"/>
      <c r="AS46" s="1067"/>
      <c r="AT46" s="1067"/>
      <c r="AU46" s="1067"/>
      <c r="AV46" s="1067"/>
      <c r="AW46" s="1067"/>
      <c r="AX46" s="1067"/>
      <c r="AY46" s="1067"/>
      <c r="AZ46" s="1156"/>
      <c r="BA46" s="1156"/>
      <c r="BB46" s="1156"/>
      <c r="BC46" s="1156"/>
      <c r="BD46" s="1156"/>
      <c r="BE46" s="1146"/>
      <c r="BF46" s="1146"/>
      <c r="BG46" s="1146"/>
      <c r="BH46" s="1146"/>
      <c r="BI46" s="1147"/>
      <c r="BJ46" s="253"/>
      <c r="BK46" s="253"/>
      <c r="BL46" s="253"/>
      <c r="BM46" s="253"/>
      <c r="BN46" s="253"/>
      <c r="BO46" s="266"/>
      <c r="BP46" s="266"/>
      <c r="BQ46" s="263">
        <v>
40</v>
      </c>
      <c r="BR46" s="264"/>
      <c r="BS46" s="1128"/>
      <c r="BT46" s="1129"/>
      <c r="BU46" s="1129"/>
      <c r="BV46" s="1129"/>
      <c r="BW46" s="1129"/>
      <c r="BX46" s="1129"/>
      <c r="BY46" s="1129"/>
      <c r="BZ46" s="1129"/>
      <c r="CA46" s="1129"/>
      <c r="CB46" s="1129"/>
      <c r="CC46" s="1129"/>
      <c r="CD46" s="1129"/>
      <c r="CE46" s="1129"/>
      <c r="CF46" s="1129"/>
      <c r="CG46" s="1130"/>
      <c r="CH46" s="1103"/>
      <c r="CI46" s="1104"/>
      <c r="CJ46" s="1104"/>
      <c r="CK46" s="1104"/>
      <c r="CL46" s="1105"/>
      <c r="CM46" s="1103"/>
      <c r="CN46" s="1104"/>
      <c r="CO46" s="1104"/>
      <c r="CP46" s="1104"/>
      <c r="CQ46" s="1105"/>
      <c r="CR46" s="1103"/>
      <c r="CS46" s="1104"/>
      <c r="CT46" s="1104"/>
      <c r="CU46" s="1104"/>
      <c r="CV46" s="1105"/>
      <c r="CW46" s="1103"/>
      <c r="CX46" s="1104"/>
      <c r="CY46" s="1104"/>
      <c r="CZ46" s="1104"/>
      <c r="DA46" s="1105"/>
      <c r="DB46" s="1103"/>
      <c r="DC46" s="1104"/>
      <c r="DD46" s="1104"/>
      <c r="DE46" s="1104"/>
      <c r="DF46" s="1105"/>
      <c r="DG46" s="1103"/>
      <c r="DH46" s="1104"/>
      <c r="DI46" s="1104"/>
      <c r="DJ46" s="1104"/>
      <c r="DK46" s="1105"/>
      <c r="DL46" s="1103"/>
      <c r="DM46" s="1104"/>
      <c r="DN46" s="1104"/>
      <c r="DO46" s="1104"/>
      <c r="DP46" s="1105"/>
      <c r="DQ46" s="1103"/>
      <c r="DR46" s="1104"/>
      <c r="DS46" s="1104"/>
      <c r="DT46" s="1104"/>
      <c r="DU46" s="1105"/>
      <c r="DV46" s="1106"/>
      <c r="DW46" s="1107"/>
      <c r="DX46" s="1107"/>
      <c r="DY46" s="1107"/>
      <c r="DZ46" s="1108"/>
      <c r="EA46" s="247"/>
    </row>
    <row r="47" spans="1:131" s="248" customFormat="1" ht="26.25" customHeight="1" x14ac:dyDescent="0.2">
      <c r="A47" s="262">
        <v>
20</v>
      </c>
      <c r="B47" s="1151"/>
      <c r="C47" s="1152"/>
      <c r="D47" s="1152"/>
      <c r="E47" s="1152"/>
      <c r="F47" s="1152"/>
      <c r="G47" s="1152"/>
      <c r="H47" s="1152"/>
      <c r="I47" s="1152"/>
      <c r="J47" s="1152"/>
      <c r="K47" s="1152"/>
      <c r="L47" s="1152"/>
      <c r="M47" s="1152"/>
      <c r="N47" s="1152"/>
      <c r="O47" s="1152"/>
      <c r="P47" s="1153"/>
      <c r="Q47" s="1157"/>
      <c r="R47" s="1158"/>
      <c r="S47" s="1158"/>
      <c r="T47" s="1158"/>
      <c r="U47" s="1158"/>
      <c r="V47" s="1158"/>
      <c r="W47" s="1158"/>
      <c r="X47" s="1158"/>
      <c r="Y47" s="1158"/>
      <c r="Z47" s="1158"/>
      <c r="AA47" s="1158"/>
      <c r="AB47" s="1158"/>
      <c r="AC47" s="1158"/>
      <c r="AD47" s="1158"/>
      <c r="AE47" s="1159"/>
      <c r="AF47" s="1133"/>
      <c r="AG47" s="1134"/>
      <c r="AH47" s="1134"/>
      <c r="AI47" s="1134"/>
      <c r="AJ47" s="1135"/>
      <c r="AK47" s="1076"/>
      <c r="AL47" s="1067"/>
      <c r="AM47" s="1067"/>
      <c r="AN47" s="1067"/>
      <c r="AO47" s="1067"/>
      <c r="AP47" s="1067"/>
      <c r="AQ47" s="1067"/>
      <c r="AR47" s="1067"/>
      <c r="AS47" s="1067"/>
      <c r="AT47" s="1067"/>
      <c r="AU47" s="1067"/>
      <c r="AV47" s="1067"/>
      <c r="AW47" s="1067"/>
      <c r="AX47" s="1067"/>
      <c r="AY47" s="1067"/>
      <c r="AZ47" s="1156"/>
      <c r="BA47" s="1156"/>
      <c r="BB47" s="1156"/>
      <c r="BC47" s="1156"/>
      <c r="BD47" s="1156"/>
      <c r="BE47" s="1146"/>
      <c r="BF47" s="1146"/>
      <c r="BG47" s="1146"/>
      <c r="BH47" s="1146"/>
      <c r="BI47" s="1147"/>
      <c r="BJ47" s="253"/>
      <c r="BK47" s="253"/>
      <c r="BL47" s="253"/>
      <c r="BM47" s="253"/>
      <c r="BN47" s="253"/>
      <c r="BO47" s="266"/>
      <c r="BP47" s="266"/>
      <c r="BQ47" s="263">
        <v>
41</v>
      </c>
      <c r="BR47" s="264"/>
      <c r="BS47" s="1128"/>
      <c r="BT47" s="1129"/>
      <c r="BU47" s="1129"/>
      <c r="BV47" s="1129"/>
      <c r="BW47" s="1129"/>
      <c r="BX47" s="1129"/>
      <c r="BY47" s="1129"/>
      <c r="BZ47" s="1129"/>
      <c r="CA47" s="1129"/>
      <c r="CB47" s="1129"/>
      <c r="CC47" s="1129"/>
      <c r="CD47" s="1129"/>
      <c r="CE47" s="1129"/>
      <c r="CF47" s="1129"/>
      <c r="CG47" s="1130"/>
      <c r="CH47" s="1103"/>
      <c r="CI47" s="1104"/>
      <c r="CJ47" s="1104"/>
      <c r="CK47" s="1104"/>
      <c r="CL47" s="1105"/>
      <c r="CM47" s="1103"/>
      <c r="CN47" s="1104"/>
      <c r="CO47" s="1104"/>
      <c r="CP47" s="1104"/>
      <c r="CQ47" s="1105"/>
      <c r="CR47" s="1103"/>
      <c r="CS47" s="1104"/>
      <c r="CT47" s="1104"/>
      <c r="CU47" s="1104"/>
      <c r="CV47" s="1105"/>
      <c r="CW47" s="1103"/>
      <c r="CX47" s="1104"/>
      <c r="CY47" s="1104"/>
      <c r="CZ47" s="1104"/>
      <c r="DA47" s="1105"/>
      <c r="DB47" s="1103"/>
      <c r="DC47" s="1104"/>
      <c r="DD47" s="1104"/>
      <c r="DE47" s="1104"/>
      <c r="DF47" s="1105"/>
      <c r="DG47" s="1103"/>
      <c r="DH47" s="1104"/>
      <c r="DI47" s="1104"/>
      <c r="DJ47" s="1104"/>
      <c r="DK47" s="1105"/>
      <c r="DL47" s="1103"/>
      <c r="DM47" s="1104"/>
      <c r="DN47" s="1104"/>
      <c r="DO47" s="1104"/>
      <c r="DP47" s="1105"/>
      <c r="DQ47" s="1103"/>
      <c r="DR47" s="1104"/>
      <c r="DS47" s="1104"/>
      <c r="DT47" s="1104"/>
      <c r="DU47" s="1105"/>
      <c r="DV47" s="1106"/>
      <c r="DW47" s="1107"/>
      <c r="DX47" s="1107"/>
      <c r="DY47" s="1107"/>
      <c r="DZ47" s="1108"/>
      <c r="EA47" s="247"/>
    </row>
    <row r="48" spans="1:131" s="248" customFormat="1" ht="26.25" customHeight="1" x14ac:dyDescent="0.2">
      <c r="A48" s="262">
        <v>
21</v>
      </c>
      <c r="B48" s="1151"/>
      <c r="C48" s="1152"/>
      <c r="D48" s="1152"/>
      <c r="E48" s="1152"/>
      <c r="F48" s="1152"/>
      <c r="G48" s="1152"/>
      <c r="H48" s="1152"/>
      <c r="I48" s="1152"/>
      <c r="J48" s="1152"/>
      <c r="K48" s="1152"/>
      <c r="L48" s="1152"/>
      <c r="M48" s="1152"/>
      <c r="N48" s="1152"/>
      <c r="O48" s="1152"/>
      <c r="P48" s="1153"/>
      <c r="Q48" s="1157"/>
      <c r="R48" s="1158"/>
      <c r="S48" s="1158"/>
      <c r="T48" s="1158"/>
      <c r="U48" s="1158"/>
      <c r="V48" s="1158"/>
      <c r="W48" s="1158"/>
      <c r="X48" s="1158"/>
      <c r="Y48" s="1158"/>
      <c r="Z48" s="1158"/>
      <c r="AA48" s="1158"/>
      <c r="AB48" s="1158"/>
      <c r="AC48" s="1158"/>
      <c r="AD48" s="1158"/>
      <c r="AE48" s="1159"/>
      <c r="AF48" s="1133"/>
      <c r="AG48" s="1134"/>
      <c r="AH48" s="1134"/>
      <c r="AI48" s="1134"/>
      <c r="AJ48" s="1135"/>
      <c r="AK48" s="1076"/>
      <c r="AL48" s="1067"/>
      <c r="AM48" s="1067"/>
      <c r="AN48" s="1067"/>
      <c r="AO48" s="1067"/>
      <c r="AP48" s="1067"/>
      <c r="AQ48" s="1067"/>
      <c r="AR48" s="1067"/>
      <c r="AS48" s="1067"/>
      <c r="AT48" s="1067"/>
      <c r="AU48" s="1067"/>
      <c r="AV48" s="1067"/>
      <c r="AW48" s="1067"/>
      <c r="AX48" s="1067"/>
      <c r="AY48" s="1067"/>
      <c r="AZ48" s="1156"/>
      <c r="BA48" s="1156"/>
      <c r="BB48" s="1156"/>
      <c r="BC48" s="1156"/>
      <c r="BD48" s="1156"/>
      <c r="BE48" s="1146"/>
      <c r="BF48" s="1146"/>
      <c r="BG48" s="1146"/>
      <c r="BH48" s="1146"/>
      <c r="BI48" s="1147"/>
      <c r="BJ48" s="253"/>
      <c r="BK48" s="253"/>
      <c r="BL48" s="253"/>
      <c r="BM48" s="253"/>
      <c r="BN48" s="253"/>
      <c r="BO48" s="266"/>
      <c r="BP48" s="266"/>
      <c r="BQ48" s="263">
        <v>
42</v>
      </c>
      <c r="BR48" s="264"/>
      <c r="BS48" s="1128"/>
      <c r="BT48" s="1129"/>
      <c r="BU48" s="1129"/>
      <c r="BV48" s="1129"/>
      <c r="BW48" s="1129"/>
      <c r="BX48" s="1129"/>
      <c r="BY48" s="1129"/>
      <c r="BZ48" s="1129"/>
      <c r="CA48" s="1129"/>
      <c r="CB48" s="1129"/>
      <c r="CC48" s="1129"/>
      <c r="CD48" s="1129"/>
      <c r="CE48" s="1129"/>
      <c r="CF48" s="1129"/>
      <c r="CG48" s="1130"/>
      <c r="CH48" s="1103"/>
      <c r="CI48" s="1104"/>
      <c r="CJ48" s="1104"/>
      <c r="CK48" s="1104"/>
      <c r="CL48" s="1105"/>
      <c r="CM48" s="1103"/>
      <c r="CN48" s="1104"/>
      <c r="CO48" s="1104"/>
      <c r="CP48" s="1104"/>
      <c r="CQ48" s="1105"/>
      <c r="CR48" s="1103"/>
      <c r="CS48" s="1104"/>
      <c r="CT48" s="1104"/>
      <c r="CU48" s="1104"/>
      <c r="CV48" s="1105"/>
      <c r="CW48" s="1103"/>
      <c r="CX48" s="1104"/>
      <c r="CY48" s="1104"/>
      <c r="CZ48" s="1104"/>
      <c r="DA48" s="1105"/>
      <c r="DB48" s="1103"/>
      <c r="DC48" s="1104"/>
      <c r="DD48" s="1104"/>
      <c r="DE48" s="1104"/>
      <c r="DF48" s="1105"/>
      <c r="DG48" s="1103"/>
      <c r="DH48" s="1104"/>
      <c r="DI48" s="1104"/>
      <c r="DJ48" s="1104"/>
      <c r="DK48" s="1105"/>
      <c r="DL48" s="1103"/>
      <c r="DM48" s="1104"/>
      <c r="DN48" s="1104"/>
      <c r="DO48" s="1104"/>
      <c r="DP48" s="1105"/>
      <c r="DQ48" s="1103"/>
      <c r="DR48" s="1104"/>
      <c r="DS48" s="1104"/>
      <c r="DT48" s="1104"/>
      <c r="DU48" s="1105"/>
      <c r="DV48" s="1106"/>
      <c r="DW48" s="1107"/>
      <c r="DX48" s="1107"/>
      <c r="DY48" s="1107"/>
      <c r="DZ48" s="1108"/>
      <c r="EA48" s="247"/>
    </row>
    <row r="49" spans="1:131" s="248" customFormat="1" ht="26.25" customHeight="1" x14ac:dyDescent="0.2">
      <c r="A49" s="262">
        <v>
22</v>
      </c>
      <c r="B49" s="1151"/>
      <c r="C49" s="1152"/>
      <c r="D49" s="1152"/>
      <c r="E49" s="1152"/>
      <c r="F49" s="1152"/>
      <c r="G49" s="1152"/>
      <c r="H49" s="1152"/>
      <c r="I49" s="1152"/>
      <c r="J49" s="1152"/>
      <c r="K49" s="1152"/>
      <c r="L49" s="1152"/>
      <c r="M49" s="1152"/>
      <c r="N49" s="1152"/>
      <c r="O49" s="1152"/>
      <c r="P49" s="1153"/>
      <c r="Q49" s="1157"/>
      <c r="R49" s="1158"/>
      <c r="S49" s="1158"/>
      <c r="T49" s="1158"/>
      <c r="U49" s="1158"/>
      <c r="V49" s="1158"/>
      <c r="W49" s="1158"/>
      <c r="X49" s="1158"/>
      <c r="Y49" s="1158"/>
      <c r="Z49" s="1158"/>
      <c r="AA49" s="1158"/>
      <c r="AB49" s="1158"/>
      <c r="AC49" s="1158"/>
      <c r="AD49" s="1158"/>
      <c r="AE49" s="1159"/>
      <c r="AF49" s="1133"/>
      <c r="AG49" s="1134"/>
      <c r="AH49" s="1134"/>
      <c r="AI49" s="1134"/>
      <c r="AJ49" s="1135"/>
      <c r="AK49" s="1076"/>
      <c r="AL49" s="1067"/>
      <c r="AM49" s="1067"/>
      <c r="AN49" s="1067"/>
      <c r="AO49" s="1067"/>
      <c r="AP49" s="1067"/>
      <c r="AQ49" s="1067"/>
      <c r="AR49" s="1067"/>
      <c r="AS49" s="1067"/>
      <c r="AT49" s="1067"/>
      <c r="AU49" s="1067"/>
      <c r="AV49" s="1067"/>
      <c r="AW49" s="1067"/>
      <c r="AX49" s="1067"/>
      <c r="AY49" s="1067"/>
      <c r="AZ49" s="1156"/>
      <c r="BA49" s="1156"/>
      <c r="BB49" s="1156"/>
      <c r="BC49" s="1156"/>
      <c r="BD49" s="1156"/>
      <c r="BE49" s="1146"/>
      <c r="BF49" s="1146"/>
      <c r="BG49" s="1146"/>
      <c r="BH49" s="1146"/>
      <c r="BI49" s="1147"/>
      <c r="BJ49" s="253"/>
      <c r="BK49" s="253"/>
      <c r="BL49" s="253"/>
      <c r="BM49" s="253"/>
      <c r="BN49" s="253"/>
      <c r="BO49" s="266"/>
      <c r="BP49" s="266"/>
      <c r="BQ49" s="263">
        <v>
43</v>
      </c>
      <c r="BR49" s="264"/>
      <c r="BS49" s="1128"/>
      <c r="BT49" s="1129"/>
      <c r="BU49" s="1129"/>
      <c r="BV49" s="1129"/>
      <c r="BW49" s="1129"/>
      <c r="BX49" s="1129"/>
      <c r="BY49" s="1129"/>
      <c r="BZ49" s="1129"/>
      <c r="CA49" s="1129"/>
      <c r="CB49" s="1129"/>
      <c r="CC49" s="1129"/>
      <c r="CD49" s="1129"/>
      <c r="CE49" s="1129"/>
      <c r="CF49" s="1129"/>
      <c r="CG49" s="1130"/>
      <c r="CH49" s="1103"/>
      <c r="CI49" s="1104"/>
      <c r="CJ49" s="1104"/>
      <c r="CK49" s="1104"/>
      <c r="CL49" s="1105"/>
      <c r="CM49" s="1103"/>
      <c r="CN49" s="1104"/>
      <c r="CO49" s="1104"/>
      <c r="CP49" s="1104"/>
      <c r="CQ49" s="1105"/>
      <c r="CR49" s="1103"/>
      <c r="CS49" s="1104"/>
      <c r="CT49" s="1104"/>
      <c r="CU49" s="1104"/>
      <c r="CV49" s="1105"/>
      <c r="CW49" s="1103"/>
      <c r="CX49" s="1104"/>
      <c r="CY49" s="1104"/>
      <c r="CZ49" s="1104"/>
      <c r="DA49" s="1105"/>
      <c r="DB49" s="1103"/>
      <c r="DC49" s="1104"/>
      <c r="DD49" s="1104"/>
      <c r="DE49" s="1104"/>
      <c r="DF49" s="1105"/>
      <c r="DG49" s="1103"/>
      <c r="DH49" s="1104"/>
      <c r="DI49" s="1104"/>
      <c r="DJ49" s="1104"/>
      <c r="DK49" s="1105"/>
      <c r="DL49" s="1103"/>
      <c r="DM49" s="1104"/>
      <c r="DN49" s="1104"/>
      <c r="DO49" s="1104"/>
      <c r="DP49" s="1105"/>
      <c r="DQ49" s="1103"/>
      <c r="DR49" s="1104"/>
      <c r="DS49" s="1104"/>
      <c r="DT49" s="1104"/>
      <c r="DU49" s="1105"/>
      <c r="DV49" s="1106"/>
      <c r="DW49" s="1107"/>
      <c r="DX49" s="1107"/>
      <c r="DY49" s="1107"/>
      <c r="DZ49" s="1108"/>
      <c r="EA49" s="247"/>
    </row>
    <row r="50" spans="1:131" s="248" customFormat="1" ht="26.25" customHeight="1" x14ac:dyDescent="0.2">
      <c r="A50" s="262">
        <v>
23</v>
      </c>
      <c r="B50" s="1151"/>
      <c r="C50" s="1152"/>
      <c r="D50" s="1152"/>
      <c r="E50" s="1152"/>
      <c r="F50" s="1152"/>
      <c r="G50" s="1152"/>
      <c r="H50" s="1152"/>
      <c r="I50" s="1152"/>
      <c r="J50" s="1152"/>
      <c r="K50" s="1152"/>
      <c r="L50" s="1152"/>
      <c r="M50" s="1152"/>
      <c r="N50" s="1152"/>
      <c r="O50" s="1152"/>
      <c r="P50" s="1153"/>
      <c r="Q50" s="1154"/>
      <c r="R50" s="1137"/>
      <c r="S50" s="1137"/>
      <c r="T50" s="1137"/>
      <c r="U50" s="1137"/>
      <c r="V50" s="1137"/>
      <c r="W50" s="1137"/>
      <c r="X50" s="1137"/>
      <c r="Y50" s="1137"/>
      <c r="Z50" s="1137"/>
      <c r="AA50" s="1137"/>
      <c r="AB50" s="1137"/>
      <c r="AC50" s="1137"/>
      <c r="AD50" s="1137"/>
      <c r="AE50" s="1155"/>
      <c r="AF50" s="1133"/>
      <c r="AG50" s="1134"/>
      <c r="AH50" s="1134"/>
      <c r="AI50" s="1134"/>
      <c r="AJ50" s="1135"/>
      <c r="AK50" s="1136"/>
      <c r="AL50" s="1137"/>
      <c r="AM50" s="1137"/>
      <c r="AN50" s="1137"/>
      <c r="AO50" s="1137"/>
      <c r="AP50" s="1137"/>
      <c r="AQ50" s="1137"/>
      <c r="AR50" s="1137"/>
      <c r="AS50" s="1137"/>
      <c r="AT50" s="1137"/>
      <c r="AU50" s="1137"/>
      <c r="AV50" s="1137"/>
      <c r="AW50" s="1137"/>
      <c r="AX50" s="1137"/>
      <c r="AY50" s="1137"/>
      <c r="AZ50" s="1138"/>
      <c r="BA50" s="1138"/>
      <c r="BB50" s="1138"/>
      <c r="BC50" s="1138"/>
      <c r="BD50" s="1138"/>
      <c r="BE50" s="1146"/>
      <c r="BF50" s="1146"/>
      <c r="BG50" s="1146"/>
      <c r="BH50" s="1146"/>
      <c r="BI50" s="1147"/>
      <c r="BJ50" s="253"/>
      <c r="BK50" s="253"/>
      <c r="BL50" s="253"/>
      <c r="BM50" s="253"/>
      <c r="BN50" s="253"/>
      <c r="BO50" s="266"/>
      <c r="BP50" s="266"/>
      <c r="BQ50" s="263">
        <v>
44</v>
      </c>
      <c r="BR50" s="264"/>
      <c r="BS50" s="1128"/>
      <c r="BT50" s="1129"/>
      <c r="BU50" s="1129"/>
      <c r="BV50" s="1129"/>
      <c r="BW50" s="1129"/>
      <c r="BX50" s="1129"/>
      <c r="BY50" s="1129"/>
      <c r="BZ50" s="1129"/>
      <c r="CA50" s="1129"/>
      <c r="CB50" s="1129"/>
      <c r="CC50" s="1129"/>
      <c r="CD50" s="1129"/>
      <c r="CE50" s="1129"/>
      <c r="CF50" s="1129"/>
      <c r="CG50" s="1130"/>
      <c r="CH50" s="1103"/>
      <c r="CI50" s="1104"/>
      <c r="CJ50" s="1104"/>
      <c r="CK50" s="1104"/>
      <c r="CL50" s="1105"/>
      <c r="CM50" s="1103"/>
      <c r="CN50" s="1104"/>
      <c r="CO50" s="1104"/>
      <c r="CP50" s="1104"/>
      <c r="CQ50" s="1105"/>
      <c r="CR50" s="1103"/>
      <c r="CS50" s="1104"/>
      <c r="CT50" s="1104"/>
      <c r="CU50" s="1104"/>
      <c r="CV50" s="1105"/>
      <c r="CW50" s="1103"/>
      <c r="CX50" s="1104"/>
      <c r="CY50" s="1104"/>
      <c r="CZ50" s="1104"/>
      <c r="DA50" s="1105"/>
      <c r="DB50" s="1103"/>
      <c r="DC50" s="1104"/>
      <c r="DD50" s="1104"/>
      <c r="DE50" s="1104"/>
      <c r="DF50" s="1105"/>
      <c r="DG50" s="1103"/>
      <c r="DH50" s="1104"/>
      <c r="DI50" s="1104"/>
      <c r="DJ50" s="1104"/>
      <c r="DK50" s="1105"/>
      <c r="DL50" s="1103"/>
      <c r="DM50" s="1104"/>
      <c r="DN50" s="1104"/>
      <c r="DO50" s="1104"/>
      <c r="DP50" s="1105"/>
      <c r="DQ50" s="1103"/>
      <c r="DR50" s="1104"/>
      <c r="DS50" s="1104"/>
      <c r="DT50" s="1104"/>
      <c r="DU50" s="1105"/>
      <c r="DV50" s="1106"/>
      <c r="DW50" s="1107"/>
      <c r="DX50" s="1107"/>
      <c r="DY50" s="1107"/>
      <c r="DZ50" s="1108"/>
      <c r="EA50" s="247"/>
    </row>
    <row r="51" spans="1:131" s="248" customFormat="1" ht="26.25" customHeight="1" x14ac:dyDescent="0.2">
      <c r="A51" s="262">
        <v>
24</v>
      </c>
      <c r="B51" s="1151"/>
      <c r="C51" s="1152"/>
      <c r="D51" s="1152"/>
      <c r="E51" s="1152"/>
      <c r="F51" s="1152"/>
      <c r="G51" s="1152"/>
      <c r="H51" s="1152"/>
      <c r="I51" s="1152"/>
      <c r="J51" s="1152"/>
      <c r="K51" s="1152"/>
      <c r="L51" s="1152"/>
      <c r="M51" s="1152"/>
      <c r="N51" s="1152"/>
      <c r="O51" s="1152"/>
      <c r="P51" s="1153"/>
      <c r="Q51" s="1154"/>
      <c r="R51" s="1137"/>
      <c r="S51" s="1137"/>
      <c r="T51" s="1137"/>
      <c r="U51" s="1137"/>
      <c r="V51" s="1137"/>
      <c r="W51" s="1137"/>
      <c r="X51" s="1137"/>
      <c r="Y51" s="1137"/>
      <c r="Z51" s="1137"/>
      <c r="AA51" s="1137"/>
      <c r="AB51" s="1137"/>
      <c r="AC51" s="1137"/>
      <c r="AD51" s="1137"/>
      <c r="AE51" s="1155"/>
      <c r="AF51" s="1133"/>
      <c r="AG51" s="1134"/>
      <c r="AH51" s="1134"/>
      <c r="AI51" s="1134"/>
      <c r="AJ51" s="1135"/>
      <c r="AK51" s="1136"/>
      <c r="AL51" s="1137"/>
      <c r="AM51" s="1137"/>
      <c r="AN51" s="1137"/>
      <c r="AO51" s="1137"/>
      <c r="AP51" s="1137"/>
      <c r="AQ51" s="1137"/>
      <c r="AR51" s="1137"/>
      <c r="AS51" s="1137"/>
      <c r="AT51" s="1137"/>
      <c r="AU51" s="1137"/>
      <c r="AV51" s="1137"/>
      <c r="AW51" s="1137"/>
      <c r="AX51" s="1137"/>
      <c r="AY51" s="1137"/>
      <c r="AZ51" s="1138"/>
      <c r="BA51" s="1138"/>
      <c r="BB51" s="1138"/>
      <c r="BC51" s="1138"/>
      <c r="BD51" s="1138"/>
      <c r="BE51" s="1146"/>
      <c r="BF51" s="1146"/>
      <c r="BG51" s="1146"/>
      <c r="BH51" s="1146"/>
      <c r="BI51" s="1147"/>
      <c r="BJ51" s="253"/>
      <c r="BK51" s="253"/>
      <c r="BL51" s="253"/>
      <c r="BM51" s="253"/>
      <c r="BN51" s="253"/>
      <c r="BO51" s="266"/>
      <c r="BP51" s="266"/>
      <c r="BQ51" s="263">
        <v>
45</v>
      </c>
      <c r="BR51" s="264"/>
      <c r="BS51" s="1128"/>
      <c r="BT51" s="1129"/>
      <c r="BU51" s="1129"/>
      <c r="BV51" s="1129"/>
      <c r="BW51" s="1129"/>
      <c r="BX51" s="1129"/>
      <c r="BY51" s="1129"/>
      <c r="BZ51" s="1129"/>
      <c r="CA51" s="1129"/>
      <c r="CB51" s="1129"/>
      <c r="CC51" s="1129"/>
      <c r="CD51" s="1129"/>
      <c r="CE51" s="1129"/>
      <c r="CF51" s="1129"/>
      <c r="CG51" s="1130"/>
      <c r="CH51" s="1103"/>
      <c r="CI51" s="1104"/>
      <c r="CJ51" s="1104"/>
      <c r="CK51" s="1104"/>
      <c r="CL51" s="1105"/>
      <c r="CM51" s="1103"/>
      <c r="CN51" s="1104"/>
      <c r="CO51" s="1104"/>
      <c r="CP51" s="1104"/>
      <c r="CQ51" s="1105"/>
      <c r="CR51" s="1103"/>
      <c r="CS51" s="1104"/>
      <c r="CT51" s="1104"/>
      <c r="CU51" s="1104"/>
      <c r="CV51" s="1105"/>
      <c r="CW51" s="1103"/>
      <c r="CX51" s="1104"/>
      <c r="CY51" s="1104"/>
      <c r="CZ51" s="1104"/>
      <c r="DA51" s="1105"/>
      <c r="DB51" s="1103"/>
      <c r="DC51" s="1104"/>
      <c r="DD51" s="1104"/>
      <c r="DE51" s="1104"/>
      <c r="DF51" s="1105"/>
      <c r="DG51" s="1103"/>
      <c r="DH51" s="1104"/>
      <c r="DI51" s="1104"/>
      <c r="DJ51" s="1104"/>
      <c r="DK51" s="1105"/>
      <c r="DL51" s="1103"/>
      <c r="DM51" s="1104"/>
      <c r="DN51" s="1104"/>
      <c r="DO51" s="1104"/>
      <c r="DP51" s="1105"/>
      <c r="DQ51" s="1103"/>
      <c r="DR51" s="1104"/>
      <c r="DS51" s="1104"/>
      <c r="DT51" s="1104"/>
      <c r="DU51" s="1105"/>
      <c r="DV51" s="1106"/>
      <c r="DW51" s="1107"/>
      <c r="DX51" s="1107"/>
      <c r="DY51" s="1107"/>
      <c r="DZ51" s="1108"/>
      <c r="EA51" s="247"/>
    </row>
    <row r="52" spans="1:131" s="248" customFormat="1" ht="26.25" customHeight="1" x14ac:dyDescent="0.2">
      <c r="A52" s="262">
        <v>
25</v>
      </c>
      <c r="B52" s="1151"/>
      <c r="C52" s="1152"/>
      <c r="D52" s="1152"/>
      <c r="E52" s="1152"/>
      <c r="F52" s="1152"/>
      <c r="G52" s="1152"/>
      <c r="H52" s="1152"/>
      <c r="I52" s="1152"/>
      <c r="J52" s="1152"/>
      <c r="K52" s="1152"/>
      <c r="L52" s="1152"/>
      <c r="M52" s="1152"/>
      <c r="N52" s="1152"/>
      <c r="O52" s="1152"/>
      <c r="P52" s="1153"/>
      <c r="Q52" s="1154"/>
      <c r="R52" s="1137"/>
      <c r="S52" s="1137"/>
      <c r="T52" s="1137"/>
      <c r="U52" s="1137"/>
      <c r="V52" s="1137"/>
      <c r="W52" s="1137"/>
      <c r="X52" s="1137"/>
      <c r="Y52" s="1137"/>
      <c r="Z52" s="1137"/>
      <c r="AA52" s="1137"/>
      <c r="AB52" s="1137"/>
      <c r="AC52" s="1137"/>
      <c r="AD52" s="1137"/>
      <c r="AE52" s="1155"/>
      <c r="AF52" s="1133"/>
      <c r="AG52" s="1134"/>
      <c r="AH52" s="1134"/>
      <c r="AI52" s="1134"/>
      <c r="AJ52" s="1135"/>
      <c r="AK52" s="1136"/>
      <c r="AL52" s="1137"/>
      <c r="AM52" s="1137"/>
      <c r="AN52" s="1137"/>
      <c r="AO52" s="1137"/>
      <c r="AP52" s="1137"/>
      <c r="AQ52" s="1137"/>
      <c r="AR52" s="1137"/>
      <c r="AS52" s="1137"/>
      <c r="AT52" s="1137"/>
      <c r="AU52" s="1137"/>
      <c r="AV52" s="1137"/>
      <c r="AW52" s="1137"/>
      <c r="AX52" s="1137"/>
      <c r="AY52" s="1137"/>
      <c r="AZ52" s="1138"/>
      <c r="BA52" s="1138"/>
      <c r="BB52" s="1138"/>
      <c r="BC52" s="1138"/>
      <c r="BD52" s="1138"/>
      <c r="BE52" s="1146"/>
      <c r="BF52" s="1146"/>
      <c r="BG52" s="1146"/>
      <c r="BH52" s="1146"/>
      <c r="BI52" s="1147"/>
      <c r="BJ52" s="253"/>
      <c r="BK52" s="253"/>
      <c r="BL52" s="253"/>
      <c r="BM52" s="253"/>
      <c r="BN52" s="253"/>
      <c r="BO52" s="266"/>
      <c r="BP52" s="266"/>
      <c r="BQ52" s="263">
        <v>
46</v>
      </c>
      <c r="BR52" s="264"/>
      <c r="BS52" s="1128"/>
      <c r="BT52" s="1129"/>
      <c r="BU52" s="1129"/>
      <c r="BV52" s="1129"/>
      <c r="BW52" s="1129"/>
      <c r="BX52" s="1129"/>
      <c r="BY52" s="1129"/>
      <c r="BZ52" s="1129"/>
      <c r="CA52" s="1129"/>
      <c r="CB52" s="1129"/>
      <c r="CC52" s="1129"/>
      <c r="CD52" s="1129"/>
      <c r="CE52" s="1129"/>
      <c r="CF52" s="1129"/>
      <c r="CG52" s="1130"/>
      <c r="CH52" s="1103"/>
      <c r="CI52" s="1104"/>
      <c r="CJ52" s="1104"/>
      <c r="CK52" s="1104"/>
      <c r="CL52" s="1105"/>
      <c r="CM52" s="1103"/>
      <c r="CN52" s="1104"/>
      <c r="CO52" s="1104"/>
      <c r="CP52" s="1104"/>
      <c r="CQ52" s="1105"/>
      <c r="CR52" s="1103"/>
      <c r="CS52" s="1104"/>
      <c r="CT52" s="1104"/>
      <c r="CU52" s="1104"/>
      <c r="CV52" s="1105"/>
      <c r="CW52" s="1103"/>
      <c r="CX52" s="1104"/>
      <c r="CY52" s="1104"/>
      <c r="CZ52" s="1104"/>
      <c r="DA52" s="1105"/>
      <c r="DB52" s="1103"/>
      <c r="DC52" s="1104"/>
      <c r="DD52" s="1104"/>
      <c r="DE52" s="1104"/>
      <c r="DF52" s="1105"/>
      <c r="DG52" s="1103"/>
      <c r="DH52" s="1104"/>
      <c r="DI52" s="1104"/>
      <c r="DJ52" s="1104"/>
      <c r="DK52" s="1105"/>
      <c r="DL52" s="1103"/>
      <c r="DM52" s="1104"/>
      <c r="DN52" s="1104"/>
      <c r="DO52" s="1104"/>
      <c r="DP52" s="1105"/>
      <c r="DQ52" s="1103"/>
      <c r="DR52" s="1104"/>
      <c r="DS52" s="1104"/>
      <c r="DT52" s="1104"/>
      <c r="DU52" s="1105"/>
      <c r="DV52" s="1106"/>
      <c r="DW52" s="1107"/>
      <c r="DX52" s="1107"/>
      <c r="DY52" s="1107"/>
      <c r="DZ52" s="1108"/>
      <c r="EA52" s="247"/>
    </row>
    <row r="53" spans="1:131" s="248" customFormat="1" ht="26.25" customHeight="1" x14ac:dyDescent="0.2">
      <c r="A53" s="262">
        <v>
26</v>
      </c>
      <c r="B53" s="1151"/>
      <c r="C53" s="1152"/>
      <c r="D53" s="1152"/>
      <c r="E53" s="1152"/>
      <c r="F53" s="1152"/>
      <c r="G53" s="1152"/>
      <c r="H53" s="1152"/>
      <c r="I53" s="1152"/>
      <c r="J53" s="1152"/>
      <c r="K53" s="1152"/>
      <c r="L53" s="1152"/>
      <c r="M53" s="1152"/>
      <c r="N53" s="1152"/>
      <c r="O53" s="1152"/>
      <c r="P53" s="1153"/>
      <c r="Q53" s="1154"/>
      <c r="R53" s="1137"/>
      <c r="S53" s="1137"/>
      <c r="T53" s="1137"/>
      <c r="U53" s="1137"/>
      <c r="V53" s="1137"/>
      <c r="W53" s="1137"/>
      <c r="X53" s="1137"/>
      <c r="Y53" s="1137"/>
      <c r="Z53" s="1137"/>
      <c r="AA53" s="1137"/>
      <c r="AB53" s="1137"/>
      <c r="AC53" s="1137"/>
      <c r="AD53" s="1137"/>
      <c r="AE53" s="1155"/>
      <c r="AF53" s="1133"/>
      <c r="AG53" s="1134"/>
      <c r="AH53" s="1134"/>
      <c r="AI53" s="1134"/>
      <c r="AJ53" s="1135"/>
      <c r="AK53" s="1136"/>
      <c r="AL53" s="1137"/>
      <c r="AM53" s="1137"/>
      <c r="AN53" s="1137"/>
      <c r="AO53" s="1137"/>
      <c r="AP53" s="1137"/>
      <c r="AQ53" s="1137"/>
      <c r="AR53" s="1137"/>
      <c r="AS53" s="1137"/>
      <c r="AT53" s="1137"/>
      <c r="AU53" s="1137"/>
      <c r="AV53" s="1137"/>
      <c r="AW53" s="1137"/>
      <c r="AX53" s="1137"/>
      <c r="AY53" s="1137"/>
      <c r="AZ53" s="1138"/>
      <c r="BA53" s="1138"/>
      <c r="BB53" s="1138"/>
      <c r="BC53" s="1138"/>
      <c r="BD53" s="1138"/>
      <c r="BE53" s="1146"/>
      <c r="BF53" s="1146"/>
      <c r="BG53" s="1146"/>
      <c r="BH53" s="1146"/>
      <c r="BI53" s="1147"/>
      <c r="BJ53" s="253"/>
      <c r="BK53" s="253"/>
      <c r="BL53" s="253"/>
      <c r="BM53" s="253"/>
      <c r="BN53" s="253"/>
      <c r="BO53" s="266"/>
      <c r="BP53" s="266"/>
      <c r="BQ53" s="263">
        <v>
47</v>
      </c>
      <c r="BR53" s="264"/>
      <c r="BS53" s="1128"/>
      <c r="BT53" s="1129"/>
      <c r="BU53" s="1129"/>
      <c r="BV53" s="1129"/>
      <c r="BW53" s="1129"/>
      <c r="BX53" s="1129"/>
      <c r="BY53" s="1129"/>
      <c r="BZ53" s="1129"/>
      <c r="CA53" s="1129"/>
      <c r="CB53" s="1129"/>
      <c r="CC53" s="1129"/>
      <c r="CD53" s="1129"/>
      <c r="CE53" s="1129"/>
      <c r="CF53" s="1129"/>
      <c r="CG53" s="1130"/>
      <c r="CH53" s="1103"/>
      <c r="CI53" s="1104"/>
      <c r="CJ53" s="1104"/>
      <c r="CK53" s="1104"/>
      <c r="CL53" s="1105"/>
      <c r="CM53" s="1103"/>
      <c r="CN53" s="1104"/>
      <c r="CO53" s="1104"/>
      <c r="CP53" s="1104"/>
      <c r="CQ53" s="1105"/>
      <c r="CR53" s="1103"/>
      <c r="CS53" s="1104"/>
      <c r="CT53" s="1104"/>
      <c r="CU53" s="1104"/>
      <c r="CV53" s="1105"/>
      <c r="CW53" s="1103"/>
      <c r="CX53" s="1104"/>
      <c r="CY53" s="1104"/>
      <c r="CZ53" s="1104"/>
      <c r="DA53" s="1105"/>
      <c r="DB53" s="1103"/>
      <c r="DC53" s="1104"/>
      <c r="DD53" s="1104"/>
      <c r="DE53" s="1104"/>
      <c r="DF53" s="1105"/>
      <c r="DG53" s="1103"/>
      <c r="DH53" s="1104"/>
      <c r="DI53" s="1104"/>
      <c r="DJ53" s="1104"/>
      <c r="DK53" s="1105"/>
      <c r="DL53" s="1103"/>
      <c r="DM53" s="1104"/>
      <c r="DN53" s="1104"/>
      <c r="DO53" s="1104"/>
      <c r="DP53" s="1105"/>
      <c r="DQ53" s="1103"/>
      <c r="DR53" s="1104"/>
      <c r="DS53" s="1104"/>
      <c r="DT53" s="1104"/>
      <c r="DU53" s="1105"/>
      <c r="DV53" s="1106"/>
      <c r="DW53" s="1107"/>
      <c r="DX53" s="1107"/>
      <c r="DY53" s="1107"/>
      <c r="DZ53" s="1108"/>
      <c r="EA53" s="247"/>
    </row>
    <row r="54" spans="1:131" s="248" customFormat="1" ht="26.25" customHeight="1" x14ac:dyDescent="0.2">
      <c r="A54" s="262">
        <v>
27</v>
      </c>
      <c r="B54" s="1151"/>
      <c r="C54" s="1152"/>
      <c r="D54" s="1152"/>
      <c r="E54" s="1152"/>
      <c r="F54" s="1152"/>
      <c r="G54" s="1152"/>
      <c r="H54" s="1152"/>
      <c r="I54" s="1152"/>
      <c r="J54" s="1152"/>
      <c r="K54" s="1152"/>
      <c r="L54" s="1152"/>
      <c r="M54" s="1152"/>
      <c r="N54" s="1152"/>
      <c r="O54" s="1152"/>
      <c r="P54" s="1153"/>
      <c r="Q54" s="1154"/>
      <c r="R54" s="1137"/>
      <c r="S54" s="1137"/>
      <c r="T54" s="1137"/>
      <c r="U54" s="1137"/>
      <c r="V54" s="1137"/>
      <c r="W54" s="1137"/>
      <c r="X54" s="1137"/>
      <c r="Y54" s="1137"/>
      <c r="Z54" s="1137"/>
      <c r="AA54" s="1137"/>
      <c r="AB54" s="1137"/>
      <c r="AC54" s="1137"/>
      <c r="AD54" s="1137"/>
      <c r="AE54" s="1155"/>
      <c r="AF54" s="1133"/>
      <c r="AG54" s="1134"/>
      <c r="AH54" s="1134"/>
      <c r="AI54" s="1134"/>
      <c r="AJ54" s="1135"/>
      <c r="AK54" s="1136"/>
      <c r="AL54" s="1137"/>
      <c r="AM54" s="1137"/>
      <c r="AN54" s="1137"/>
      <c r="AO54" s="1137"/>
      <c r="AP54" s="1137"/>
      <c r="AQ54" s="1137"/>
      <c r="AR54" s="1137"/>
      <c r="AS54" s="1137"/>
      <c r="AT54" s="1137"/>
      <c r="AU54" s="1137"/>
      <c r="AV54" s="1137"/>
      <c r="AW54" s="1137"/>
      <c r="AX54" s="1137"/>
      <c r="AY54" s="1137"/>
      <c r="AZ54" s="1138"/>
      <c r="BA54" s="1138"/>
      <c r="BB54" s="1138"/>
      <c r="BC54" s="1138"/>
      <c r="BD54" s="1138"/>
      <c r="BE54" s="1146"/>
      <c r="BF54" s="1146"/>
      <c r="BG54" s="1146"/>
      <c r="BH54" s="1146"/>
      <c r="BI54" s="1147"/>
      <c r="BJ54" s="253"/>
      <c r="BK54" s="253"/>
      <c r="BL54" s="253"/>
      <c r="BM54" s="253"/>
      <c r="BN54" s="253"/>
      <c r="BO54" s="266"/>
      <c r="BP54" s="266"/>
      <c r="BQ54" s="263">
        <v>
48</v>
      </c>
      <c r="BR54" s="264"/>
      <c r="BS54" s="1128"/>
      <c r="BT54" s="1129"/>
      <c r="BU54" s="1129"/>
      <c r="BV54" s="1129"/>
      <c r="BW54" s="1129"/>
      <c r="BX54" s="1129"/>
      <c r="BY54" s="1129"/>
      <c r="BZ54" s="1129"/>
      <c r="CA54" s="1129"/>
      <c r="CB54" s="1129"/>
      <c r="CC54" s="1129"/>
      <c r="CD54" s="1129"/>
      <c r="CE54" s="1129"/>
      <c r="CF54" s="1129"/>
      <c r="CG54" s="1130"/>
      <c r="CH54" s="1103"/>
      <c r="CI54" s="1104"/>
      <c r="CJ54" s="1104"/>
      <c r="CK54" s="1104"/>
      <c r="CL54" s="1105"/>
      <c r="CM54" s="1103"/>
      <c r="CN54" s="1104"/>
      <c r="CO54" s="1104"/>
      <c r="CP54" s="1104"/>
      <c r="CQ54" s="1105"/>
      <c r="CR54" s="1103"/>
      <c r="CS54" s="1104"/>
      <c r="CT54" s="1104"/>
      <c r="CU54" s="1104"/>
      <c r="CV54" s="1105"/>
      <c r="CW54" s="1103"/>
      <c r="CX54" s="1104"/>
      <c r="CY54" s="1104"/>
      <c r="CZ54" s="1104"/>
      <c r="DA54" s="1105"/>
      <c r="DB54" s="1103"/>
      <c r="DC54" s="1104"/>
      <c r="DD54" s="1104"/>
      <c r="DE54" s="1104"/>
      <c r="DF54" s="1105"/>
      <c r="DG54" s="1103"/>
      <c r="DH54" s="1104"/>
      <c r="DI54" s="1104"/>
      <c r="DJ54" s="1104"/>
      <c r="DK54" s="1105"/>
      <c r="DL54" s="1103"/>
      <c r="DM54" s="1104"/>
      <c r="DN54" s="1104"/>
      <c r="DO54" s="1104"/>
      <c r="DP54" s="1105"/>
      <c r="DQ54" s="1103"/>
      <c r="DR54" s="1104"/>
      <c r="DS54" s="1104"/>
      <c r="DT54" s="1104"/>
      <c r="DU54" s="1105"/>
      <c r="DV54" s="1106"/>
      <c r="DW54" s="1107"/>
      <c r="DX54" s="1107"/>
      <c r="DY54" s="1107"/>
      <c r="DZ54" s="1108"/>
      <c r="EA54" s="247"/>
    </row>
    <row r="55" spans="1:131" s="248" customFormat="1" ht="26.25" customHeight="1" x14ac:dyDescent="0.2">
      <c r="A55" s="262">
        <v>
28</v>
      </c>
      <c r="B55" s="1151"/>
      <c r="C55" s="1152"/>
      <c r="D55" s="1152"/>
      <c r="E55" s="1152"/>
      <c r="F55" s="1152"/>
      <c r="G55" s="1152"/>
      <c r="H55" s="1152"/>
      <c r="I55" s="1152"/>
      <c r="J55" s="1152"/>
      <c r="K55" s="1152"/>
      <c r="L55" s="1152"/>
      <c r="M55" s="1152"/>
      <c r="N55" s="1152"/>
      <c r="O55" s="1152"/>
      <c r="P55" s="1153"/>
      <c r="Q55" s="1154"/>
      <c r="R55" s="1137"/>
      <c r="S55" s="1137"/>
      <c r="T55" s="1137"/>
      <c r="U55" s="1137"/>
      <c r="V55" s="1137"/>
      <c r="W55" s="1137"/>
      <c r="X55" s="1137"/>
      <c r="Y55" s="1137"/>
      <c r="Z55" s="1137"/>
      <c r="AA55" s="1137"/>
      <c r="AB55" s="1137"/>
      <c r="AC55" s="1137"/>
      <c r="AD55" s="1137"/>
      <c r="AE55" s="1155"/>
      <c r="AF55" s="1133"/>
      <c r="AG55" s="1134"/>
      <c r="AH55" s="1134"/>
      <c r="AI55" s="1134"/>
      <c r="AJ55" s="1135"/>
      <c r="AK55" s="1136"/>
      <c r="AL55" s="1137"/>
      <c r="AM55" s="1137"/>
      <c r="AN55" s="1137"/>
      <c r="AO55" s="1137"/>
      <c r="AP55" s="1137"/>
      <c r="AQ55" s="1137"/>
      <c r="AR55" s="1137"/>
      <c r="AS55" s="1137"/>
      <c r="AT55" s="1137"/>
      <c r="AU55" s="1137"/>
      <c r="AV55" s="1137"/>
      <c r="AW55" s="1137"/>
      <c r="AX55" s="1137"/>
      <c r="AY55" s="1137"/>
      <c r="AZ55" s="1138"/>
      <c r="BA55" s="1138"/>
      <c r="BB55" s="1138"/>
      <c r="BC55" s="1138"/>
      <c r="BD55" s="1138"/>
      <c r="BE55" s="1146"/>
      <c r="BF55" s="1146"/>
      <c r="BG55" s="1146"/>
      <c r="BH55" s="1146"/>
      <c r="BI55" s="1147"/>
      <c r="BJ55" s="253"/>
      <c r="BK55" s="253"/>
      <c r="BL55" s="253"/>
      <c r="BM55" s="253"/>
      <c r="BN55" s="253"/>
      <c r="BO55" s="266"/>
      <c r="BP55" s="266"/>
      <c r="BQ55" s="263">
        <v>
49</v>
      </c>
      <c r="BR55" s="264"/>
      <c r="BS55" s="1128"/>
      <c r="BT55" s="1129"/>
      <c r="BU55" s="1129"/>
      <c r="BV55" s="1129"/>
      <c r="BW55" s="1129"/>
      <c r="BX55" s="1129"/>
      <c r="BY55" s="1129"/>
      <c r="BZ55" s="1129"/>
      <c r="CA55" s="1129"/>
      <c r="CB55" s="1129"/>
      <c r="CC55" s="1129"/>
      <c r="CD55" s="1129"/>
      <c r="CE55" s="1129"/>
      <c r="CF55" s="1129"/>
      <c r="CG55" s="1130"/>
      <c r="CH55" s="1103"/>
      <c r="CI55" s="1104"/>
      <c r="CJ55" s="1104"/>
      <c r="CK55" s="1104"/>
      <c r="CL55" s="1105"/>
      <c r="CM55" s="1103"/>
      <c r="CN55" s="1104"/>
      <c r="CO55" s="1104"/>
      <c r="CP55" s="1104"/>
      <c r="CQ55" s="1105"/>
      <c r="CR55" s="1103"/>
      <c r="CS55" s="1104"/>
      <c r="CT55" s="1104"/>
      <c r="CU55" s="1104"/>
      <c r="CV55" s="1105"/>
      <c r="CW55" s="1103"/>
      <c r="CX55" s="1104"/>
      <c r="CY55" s="1104"/>
      <c r="CZ55" s="1104"/>
      <c r="DA55" s="1105"/>
      <c r="DB55" s="1103"/>
      <c r="DC55" s="1104"/>
      <c r="DD55" s="1104"/>
      <c r="DE55" s="1104"/>
      <c r="DF55" s="1105"/>
      <c r="DG55" s="1103"/>
      <c r="DH55" s="1104"/>
      <c r="DI55" s="1104"/>
      <c r="DJ55" s="1104"/>
      <c r="DK55" s="1105"/>
      <c r="DL55" s="1103"/>
      <c r="DM55" s="1104"/>
      <c r="DN55" s="1104"/>
      <c r="DO55" s="1104"/>
      <c r="DP55" s="1105"/>
      <c r="DQ55" s="1103"/>
      <c r="DR55" s="1104"/>
      <c r="DS55" s="1104"/>
      <c r="DT55" s="1104"/>
      <c r="DU55" s="1105"/>
      <c r="DV55" s="1106"/>
      <c r="DW55" s="1107"/>
      <c r="DX55" s="1107"/>
      <c r="DY55" s="1107"/>
      <c r="DZ55" s="1108"/>
      <c r="EA55" s="247"/>
    </row>
    <row r="56" spans="1:131" s="248" customFormat="1" ht="26.25" customHeight="1" x14ac:dyDescent="0.2">
      <c r="A56" s="262">
        <v>
29</v>
      </c>
      <c r="B56" s="1151"/>
      <c r="C56" s="1152"/>
      <c r="D56" s="1152"/>
      <c r="E56" s="1152"/>
      <c r="F56" s="1152"/>
      <c r="G56" s="1152"/>
      <c r="H56" s="1152"/>
      <c r="I56" s="1152"/>
      <c r="J56" s="1152"/>
      <c r="K56" s="1152"/>
      <c r="L56" s="1152"/>
      <c r="M56" s="1152"/>
      <c r="N56" s="1152"/>
      <c r="O56" s="1152"/>
      <c r="P56" s="1153"/>
      <c r="Q56" s="1154"/>
      <c r="R56" s="1137"/>
      <c r="S56" s="1137"/>
      <c r="T56" s="1137"/>
      <c r="U56" s="1137"/>
      <c r="V56" s="1137"/>
      <c r="W56" s="1137"/>
      <c r="X56" s="1137"/>
      <c r="Y56" s="1137"/>
      <c r="Z56" s="1137"/>
      <c r="AA56" s="1137"/>
      <c r="AB56" s="1137"/>
      <c r="AC56" s="1137"/>
      <c r="AD56" s="1137"/>
      <c r="AE56" s="1155"/>
      <c r="AF56" s="1133"/>
      <c r="AG56" s="1134"/>
      <c r="AH56" s="1134"/>
      <c r="AI56" s="1134"/>
      <c r="AJ56" s="1135"/>
      <c r="AK56" s="1136"/>
      <c r="AL56" s="1137"/>
      <c r="AM56" s="1137"/>
      <c r="AN56" s="1137"/>
      <c r="AO56" s="1137"/>
      <c r="AP56" s="1137"/>
      <c r="AQ56" s="1137"/>
      <c r="AR56" s="1137"/>
      <c r="AS56" s="1137"/>
      <c r="AT56" s="1137"/>
      <c r="AU56" s="1137"/>
      <c r="AV56" s="1137"/>
      <c r="AW56" s="1137"/>
      <c r="AX56" s="1137"/>
      <c r="AY56" s="1137"/>
      <c r="AZ56" s="1138"/>
      <c r="BA56" s="1138"/>
      <c r="BB56" s="1138"/>
      <c r="BC56" s="1138"/>
      <c r="BD56" s="1138"/>
      <c r="BE56" s="1146"/>
      <c r="BF56" s="1146"/>
      <c r="BG56" s="1146"/>
      <c r="BH56" s="1146"/>
      <c r="BI56" s="1147"/>
      <c r="BJ56" s="253"/>
      <c r="BK56" s="253"/>
      <c r="BL56" s="253"/>
      <c r="BM56" s="253"/>
      <c r="BN56" s="253"/>
      <c r="BO56" s="266"/>
      <c r="BP56" s="266"/>
      <c r="BQ56" s="263">
        <v>
50</v>
      </c>
      <c r="BR56" s="264"/>
      <c r="BS56" s="1128"/>
      <c r="BT56" s="1129"/>
      <c r="BU56" s="1129"/>
      <c r="BV56" s="1129"/>
      <c r="BW56" s="1129"/>
      <c r="BX56" s="1129"/>
      <c r="BY56" s="1129"/>
      <c r="BZ56" s="1129"/>
      <c r="CA56" s="1129"/>
      <c r="CB56" s="1129"/>
      <c r="CC56" s="1129"/>
      <c r="CD56" s="1129"/>
      <c r="CE56" s="1129"/>
      <c r="CF56" s="1129"/>
      <c r="CG56" s="1130"/>
      <c r="CH56" s="1103"/>
      <c r="CI56" s="1104"/>
      <c r="CJ56" s="1104"/>
      <c r="CK56" s="1104"/>
      <c r="CL56" s="1105"/>
      <c r="CM56" s="1103"/>
      <c r="CN56" s="1104"/>
      <c r="CO56" s="1104"/>
      <c r="CP56" s="1104"/>
      <c r="CQ56" s="1105"/>
      <c r="CR56" s="1103"/>
      <c r="CS56" s="1104"/>
      <c r="CT56" s="1104"/>
      <c r="CU56" s="1104"/>
      <c r="CV56" s="1105"/>
      <c r="CW56" s="1103"/>
      <c r="CX56" s="1104"/>
      <c r="CY56" s="1104"/>
      <c r="CZ56" s="1104"/>
      <c r="DA56" s="1105"/>
      <c r="DB56" s="1103"/>
      <c r="DC56" s="1104"/>
      <c r="DD56" s="1104"/>
      <c r="DE56" s="1104"/>
      <c r="DF56" s="1105"/>
      <c r="DG56" s="1103"/>
      <c r="DH56" s="1104"/>
      <c r="DI56" s="1104"/>
      <c r="DJ56" s="1104"/>
      <c r="DK56" s="1105"/>
      <c r="DL56" s="1103"/>
      <c r="DM56" s="1104"/>
      <c r="DN56" s="1104"/>
      <c r="DO56" s="1104"/>
      <c r="DP56" s="1105"/>
      <c r="DQ56" s="1103"/>
      <c r="DR56" s="1104"/>
      <c r="DS56" s="1104"/>
      <c r="DT56" s="1104"/>
      <c r="DU56" s="1105"/>
      <c r="DV56" s="1106"/>
      <c r="DW56" s="1107"/>
      <c r="DX56" s="1107"/>
      <c r="DY56" s="1107"/>
      <c r="DZ56" s="1108"/>
      <c r="EA56" s="247"/>
    </row>
    <row r="57" spans="1:131" s="248" customFormat="1" ht="26.25" customHeight="1" x14ac:dyDescent="0.2">
      <c r="A57" s="262">
        <v>
30</v>
      </c>
      <c r="B57" s="1151"/>
      <c r="C57" s="1152"/>
      <c r="D57" s="1152"/>
      <c r="E57" s="1152"/>
      <c r="F57" s="1152"/>
      <c r="G57" s="1152"/>
      <c r="H57" s="1152"/>
      <c r="I57" s="1152"/>
      <c r="J57" s="1152"/>
      <c r="K57" s="1152"/>
      <c r="L57" s="1152"/>
      <c r="M57" s="1152"/>
      <c r="N57" s="1152"/>
      <c r="O57" s="1152"/>
      <c r="P57" s="1153"/>
      <c r="Q57" s="1154"/>
      <c r="R57" s="1137"/>
      <c r="S57" s="1137"/>
      <c r="T57" s="1137"/>
      <c r="U57" s="1137"/>
      <c r="V57" s="1137"/>
      <c r="W57" s="1137"/>
      <c r="X57" s="1137"/>
      <c r="Y57" s="1137"/>
      <c r="Z57" s="1137"/>
      <c r="AA57" s="1137"/>
      <c r="AB57" s="1137"/>
      <c r="AC57" s="1137"/>
      <c r="AD57" s="1137"/>
      <c r="AE57" s="1155"/>
      <c r="AF57" s="1133"/>
      <c r="AG57" s="1134"/>
      <c r="AH57" s="1134"/>
      <c r="AI57" s="1134"/>
      <c r="AJ57" s="1135"/>
      <c r="AK57" s="1136"/>
      <c r="AL57" s="1137"/>
      <c r="AM57" s="1137"/>
      <c r="AN57" s="1137"/>
      <c r="AO57" s="1137"/>
      <c r="AP57" s="1137"/>
      <c r="AQ57" s="1137"/>
      <c r="AR57" s="1137"/>
      <c r="AS57" s="1137"/>
      <c r="AT57" s="1137"/>
      <c r="AU57" s="1137"/>
      <c r="AV57" s="1137"/>
      <c r="AW57" s="1137"/>
      <c r="AX57" s="1137"/>
      <c r="AY57" s="1137"/>
      <c r="AZ57" s="1138"/>
      <c r="BA57" s="1138"/>
      <c r="BB57" s="1138"/>
      <c r="BC57" s="1138"/>
      <c r="BD57" s="1138"/>
      <c r="BE57" s="1146"/>
      <c r="BF57" s="1146"/>
      <c r="BG57" s="1146"/>
      <c r="BH57" s="1146"/>
      <c r="BI57" s="1147"/>
      <c r="BJ57" s="253"/>
      <c r="BK57" s="253"/>
      <c r="BL57" s="253"/>
      <c r="BM57" s="253"/>
      <c r="BN57" s="253"/>
      <c r="BO57" s="266"/>
      <c r="BP57" s="266"/>
      <c r="BQ57" s="263">
        <v>
51</v>
      </c>
      <c r="BR57" s="264"/>
      <c r="BS57" s="1128"/>
      <c r="BT57" s="1129"/>
      <c r="BU57" s="1129"/>
      <c r="BV57" s="1129"/>
      <c r="BW57" s="1129"/>
      <c r="BX57" s="1129"/>
      <c r="BY57" s="1129"/>
      <c r="BZ57" s="1129"/>
      <c r="CA57" s="1129"/>
      <c r="CB57" s="1129"/>
      <c r="CC57" s="1129"/>
      <c r="CD57" s="1129"/>
      <c r="CE57" s="1129"/>
      <c r="CF57" s="1129"/>
      <c r="CG57" s="1130"/>
      <c r="CH57" s="1103"/>
      <c r="CI57" s="1104"/>
      <c r="CJ57" s="1104"/>
      <c r="CK57" s="1104"/>
      <c r="CL57" s="1105"/>
      <c r="CM57" s="1103"/>
      <c r="CN57" s="1104"/>
      <c r="CO57" s="1104"/>
      <c r="CP57" s="1104"/>
      <c r="CQ57" s="1105"/>
      <c r="CR57" s="1103"/>
      <c r="CS57" s="1104"/>
      <c r="CT57" s="1104"/>
      <c r="CU57" s="1104"/>
      <c r="CV57" s="1105"/>
      <c r="CW57" s="1103"/>
      <c r="CX57" s="1104"/>
      <c r="CY57" s="1104"/>
      <c r="CZ57" s="1104"/>
      <c r="DA57" s="1105"/>
      <c r="DB57" s="1103"/>
      <c r="DC57" s="1104"/>
      <c r="DD57" s="1104"/>
      <c r="DE57" s="1104"/>
      <c r="DF57" s="1105"/>
      <c r="DG57" s="1103"/>
      <c r="DH57" s="1104"/>
      <c r="DI57" s="1104"/>
      <c r="DJ57" s="1104"/>
      <c r="DK57" s="1105"/>
      <c r="DL57" s="1103"/>
      <c r="DM57" s="1104"/>
      <c r="DN57" s="1104"/>
      <c r="DO57" s="1104"/>
      <c r="DP57" s="1105"/>
      <c r="DQ57" s="1103"/>
      <c r="DR57" s="1104"/>
      <c r="DS57" s="1104"/>
      <c r="DT57" s="1104"/>
      <c r="DU57" s="1105"/>
      <c r="DV57" s="1106"/>
      <c r="DW57" s="1107"/>
      <c r="DX57" s="1107"/>
      <c r="DY57" s="1107"/>
      <c r="DZ57" s="1108"/>
      <c r="EA57" s="247"/>
    </row>
    <row r="58" spans="1:131" s="248" customFormat="1" ht="26.25" customHeight="1" x14ac:dyDescent="0.2">
      <c r="A58" s="262">
        <v>
31</v>
      </c>
      <c r="B58" s="1151"/>
      <c r="C58" s="1152"/>
      <c r="D58" s="1152"/>
      <c r="E58" s="1152"/>
      <c r="F58" s="1152"/>
      <c r="G58" s="1152"/>
      <c r="H58" s="1152"/>
      <c r="I58" s="1152"/>
      <c r="J58" s="1152"/>
      <c r="K58" s="1152"/>
      <c r="L58" s="1152"/>
      <c r="M58" s="1152"/>
      <c r="N58" s="1152"/>
      <c r="O58" s="1152"/>
      <c r="P58" s="1153"/>
      <c r="Q58" s="1154"/>
      <c r="R58" s="1137"/>
      <c r="S58" s="1137"/>
      <c r="T58" s="1137"/>
      <c r="U58" s="1137"/>
      <c r="V58" s="1137"/>
      <c r="W58" s="1137"/>
      <c r="X58" s="1137"/>
      <c r="Y58" s="1137"/>
      <c r="Z58" s="1137"/>
      <c r="AA58" s="1137"/>
      <c r="AB58" s="1137"/>
      <c r="AC58" s="1137"/>
      <c r="AD58" s="1137"/>
      <c r="AE58" s="1155"/>
      <c r="AF58" s="1133"/>
      <c r="AG58" s="1134"/>
      <c r="AH58" s="1134"/>
      <c r="AI58" s="1134"/>
      <c r="AJ58" s="1135"/>
      <c r="AK58" s="1136"/>
      <c r="AL58" s="1137"/>
      <c r="AM58" s="1137"/>
      <c r="AN58" s="1137"/>
      <c r="AO58" s="1137"/>
      <c r="AP58" s="1137"/>
      <c r="AQ58" s="1137"/>
      <c r="AR58" s="1137"/>
      <c r="AS58" s="1137"/>
      <c r="AT58" s="1137"/>
      <c r="AU58" s="1137"/>
      <c r="AV58" s="1137"/>
      <c r="AW58" s="1137"/>
      <c r="AX58" s="1137"/>
      <c r="AY58" s="1137"/>
      <c r="AZ58" s="1138"/>
      <c r="BA58" s="1138"/>
      <c r="BB58" s="1138"/>
      <c r="BC58" s="1138"/>
      <c r="BD58" s="1138"/>
      <c r="BE58" s="1146"/>
      <c r="BF58" s="1146"/>
      <c r="BG58" s="1146"/>
      <c r="BH58" s="1146"/>
      <c r="BI58" s="1147"/>
      <c r="BJ58" s="253"/>
      <c r="BK58" s="253"/>
      <c r="BL58" s="253"/>
      <c r="BM58" s="253"/>
      <c r="BN58" s="253"/>
      <c r="BO58" s="266"/>
      <c r="BP58" s="266"/>
      <c r="BQ58" s="263">
        <v>
52</v>
      </c>
      <c r="BR58" s="264"/>
      <c r="BS58" s="1128"/>
      <c r="BT58" s="1129"/>
      <c r="BU58" s="1129"/>
      <c r="BV58" s="1129"/>
      <c r="BW58" s="1129"/>
      <c r="BX58" s="1129"/>
      <c r="BY58" s="1129"/>
      <c r="BZ58" s="1129"/>
      <c r="CA58" s="1129"/>
      <c r="CB58" s="1129"/>
      <c r="CC58" s="1129"/>
      <c r="CD58" s="1129"/>
      <c r="CE58" s="1129"/>
      <c r="CF58" s="1129"/>
      <c r="CG58" s="1130"/>
      <c r="CH58" s="1103"/>
      <c r="CI58" s="1104"/>
      <c r="CJ58" s="1104"/>
      <c r="CK58" s="1104"/>
      <c r="CL58" s="1105"/>
      <c r="CM58" s="1103"/>
      <c r="CN58" s="1104"/>
      <c r="CO58" s="1104"/>
      <c r="CP58" s="1104"/>
      <c r="CQ58" s="1105"/>
      <c r="CR58" s="1103"/>
      <c r="CS58" s="1104"/>
      <c r="CT58" s="1104"/>
      <c r="CU58" s="1104"/>
      <c r="CV58" s="1105"/>
      <c r="CW58" s="1103"/>
      <c r="CX58" s="1104"/>
      <c r="CY58" s="1104"/>
      <c r="CZ58" s="1104"/>
      <c r="DA58" s="1105"/>
      <c r="DB58" s="1103"/>
      <c r="DC58" s="1104"/>
      <c r="DD58" s="1104"/>
      <c r="DE58" s="1104"/>
      <c r="DF58" s="1105"/>
      <c r="DG58" s="1103"/>
      <c r="DH58" s="1104"/>
      <c r="DI58" s="1104"/>
      <c r="DJ58" s="1104"/>
      <c r="DK58" s="1105"/>
      <c r="DL58" s="1103"/>
      <c r="DM58" s="1104"/>
      <c r="DN58" s="1104"/>
      <c r="DO58" s="1104"/>
      <c r="DP58" s="1105"/>
      <c r="DQ58" s="1103"/>
      <c r="DR58" s="1104"/>
      <c r="DS58" s="1104"/>
      <c r="DT58" s="1104"/>
      <c r="DU58" s="1105"/>
      <c r="DV58" s="1106"/>
      <c r="DW58" s="1107"/>
      <c r="DX58" s="1107"/>
      <c r="DY58" s="1107"/>
      <c r="DZ58" s="1108"/>
      <c r="EA58" s="247"/>
    </row>
    <row r="59" spans="1:131" s="248" customFormat="1" ht="26.25" customHeight="1" x14ac:dyDescent="0.2">
      <c r="A59" s="262">
        <v>
32</v>
      </c>
      <c r="B59" s="1151"/>
      <c r="C59" s="1152"/>
      <c r="D59" s="1152"/>
      <c r="E59" s="1152"/>
      <c r="F59" s="1152"/>
      <c r="G59" s="1152"/>
      <c r="H59" s="1152"/>
      <c r="I59" s="1152"/>
      <c r="J59" s="1152"/>
      <c r="K59" s="1152"/>
      <c r="L59" s="1152"/>
      <c r="M59" s="1152"/>
      <c r="N59" s="1152"/>
      <c r="O59" s="1152"/>
      <c r="P59" s="1153"/>
      <c r="Q59" s="1154"/>
      <c r="R59" s="1137"/>
      <c r="S59" s="1137"/>
      <c r="T59" s="1137"/>
      <c r="U59" s="1137"/>
      <c r="V59" s="1137"/>
      <c r="W59" s="1137"/>
      <c r="X59" s="1137"/>
      <c r="Y59" s="1137"/>
      <c r="Z59" s="1137"/>
      <c r="AA59" s="1137"/>
      <c r="AB59" s="1137"/>
      <c r="AC59" s="1137"/>
      <c r="AD59" s="1137"/>
      <c r="AE59" s="1155"/>
      <c r="AF59" s="1133"/>
      <c r="AG59" s="1134"/>
      <c r="AH59" s="1134"/>
      <c r="AI59" s="1134"/>
      <c r="AJ59" s="1135"/>
      <c r="AK59" s="1136"/>
      <c r="AL59" s="1137"/>
      <c r="AM59" s="1137"/>
      <c r="AN59" s="1137"/>
      <c r="AO59" s="1137"/>
      <c r="AP59" s="1137"/>
      <c r="AQ59" s="1137"/>
      <c r="AR59" s="1137"/>
      <c r="AS59" s="1137"/>
      <c r="AT59" s="1137"/>
      <c r="AU59" s="1137"/>
      <c r="AV59" s="1137"/>
      <c r="AW59" s="1137"/>
      <c r="AX59" s="1137"/>
      <c r="AY59" s="1137"/>
      <c r="AZ59" s="1138"/>
      <c r="BA59" s="1138"/>
      <c r="BB59" s="1138"/>
      <c r="BC59" s="1138"/>
      <c r="BD59" s="1138"/>
      <c r="BE59" s="1146"/>
      <c r="BF59" s="1146"/>
      <c r="BG59" s="1146"/>
      <c r="BH59" s="1146"/>
      <c r="BI59" s="1147"/>
      <c r="BJ59" s="253"/>
      <c r="BK59" s="253"/>
      <c r="BL59" s="253"/>
      <c r="BM59" s="253"/>
      <c r="BN59" s="253"/>
      <c r="BO59" s="266"/>
      <c r="BP59" s="266"/>
      <c r="BQ59" s="263">
        <v>
53</v>
      </c>
      <c r="BR59" s="264"/>
      <c r="BS59" s="1128"/>
      <c r="BT59" s="1129"/>
      <c r="BU59" s="1129"/>
      <c r="BV59" s="1129"/>
      <c r="BW59" s="1129"/>
      <c r="BX59" s="1129"/>
      <c r="BY59" s="1129"/>
      <c r="BZ59" s="1129"/>
      <c r="CA59" s="1129"/>
      <c r="CB59" s="1129"/>
      <c r="CC59" s="1129"/>
      <c r="CD59" s="1129"/>
      <c r="CE59" s="1129"/>
      <c r="CF59" s="1129"/>
      <c r="CG59" s="1130"/>
      <c r="CH59" s="1103"/>
      <c r="CI59" s="1104"/>
      <c r="CJ59" s="1104"/>
      <c r="CK59" s="1104"/>
      <c r="CL59" s="1105"/>
      <c r="CM59" s="1103"/>
      <c r="CN59" s="1104"/>
      <c r="CO59" s="1104"/>
      <c r="CP59" s="1104"/>
      <c r="CQ59" s="1105"/>
      <c r="CR59" s="1103"/>
      <c r="CS59" s="1104"/>
      <c r="CT59" s="1104"/>
      <c r="CU59" s="1104"/>
      <c r="CV59" s="1105"/>
      <c r="CW59" s="1103"/>
      <c r="CX59" s="1104"/>
      <c r="CY59" s="1104"/>
      <c r="CZ59" s="1104"/>
      <c r="DA59" s="1105"/>
      <c r="DB59" s="1103"/>
      <c r="DC59" s="1104"/>
      <c r="DD59" s="1104"/>
      <c r="DE59" s="1104"/>
      <c r="DF59" s="1105"/>
      <c r="DG59" s="1103"/>
      <c r="DH59" s="1104"/>
      <c r="DI59" s="1104"/>
      <c r="DJ59" s="1104"/>
      <c r="DK59" s="1105"/>
      <c r="DL59" s="1103"/>
      <c r="DM59" s="1104"/>
      <c r="DN59" s="1104"/>
      <c r="DO59" s="1104"/>
      <c r="DP59" s="1105"/>
      <c r="DQ59" s="1103"/>
      <c r="DR59" s="1104"/>
      <c r="DS59" s="1104"/>
      <c r="DT59" s="1104"/>
      <c r="DU59" s="1105"/>
      <c r="DV59" s="1106"/>
      <c r="DW59" s="1107"/>
      <c r="DX59" s="1107"/>
      <c r="DY59" s="1107"/>
      <c r="DZ59" s="1108"/>
      <c r="EA59" s="247"/>
    </row>
    <row r="60" spans="1:131" s="248" customFormat="1" ht="26.25" customHeight="1" x14ac:dyDescent="0.2">
      <c r="A60" s="262">
        <v>
33</v>
      </c>
      <c r="B60" s="1151"/>
      <c r="C60" s="1152"/>
      <c r="D60" s="1152"/>
      <c r="E60" s="1152"/>
      <c r="F60" s="1152"/>
      <c r="G60" s="1152"/>
      <c r="H60" s="1152"/>
      <c r="I60" s="1152"/>
      <c r="J60" s="1152"/>
      <c r="K60" s="1152"/>
      <c r="L60" s="1152"/>
      <c r="M60" s="1152"/>
      <c r="N60" s="1152"/>
      <c r="O60" s="1152"/>
      <c r="P60" s="1153"/>
      <c r="Q60" s="1154"/>
      <c r="R60" s="1137"/>
      <c r="S60" s="1137"/>
      <c r="T60" s="1137"/>
      <c r="U60" s="1137"/>
      <c r="V60" s="1137"/>
      <c r="W60" s="1137"/>
      <c r="X60" s="1137"/>
      <c r="Y60" s="1137"/>
      <c r="Z60" s="1137"/>
      <c r="AA60" s="1137"/>
      <c r="AB60" s="1137"/>
      <c r="AC60" s="1137"/>
      <c r="AD60" s="1137"/>
      <c r="AE60" s="1155"/>
      <c r="AF60" s="1133"/>
      <c r="AG60" s="1134"/>
      <c r="AH60" s="1134"/>
      <c r="AI60" s="1134"/>
      <c r="AJ60" s="1135"/>
      <c r="AK60" s="1136"/>
      <c r="AL60" s="1137"/>
      <c r="AM60" s="1137"/>
      <c r="AN60" s="1137"/>
      <c r="AO60" s="1137"/>
      <c r="AP60" s="1137"/>
      <c r="AQ60" s="1137"/>
      <c r="AR60" s="1137"/>
      <c r="AS60" s="1137"/>
      <c r="AT60" s="1137"/>
      <c r="AU60" s="1137"/>
      <c r="AV60" s="1137"/>
      <c r="AW60" s="1137"/>
      <c r="AX60" s="1137"/>
      <c r="AY60" s="1137"/>
      <c r="AZ60" s="1138"/>
      <c r="BA60" s="1138"/>
      <c r="BB60" s="1138"/>
      <c r="BC60" s="1138"/>
      <c r="BD60" s="1138"/>
      <c r="BE60" s="1146"/>
      <c r="BF60" s="1146"/>
      <c r="BG60" s="1146"/>
      <c r="BH60" s="1146"/>
      <c r="BI60" s="1147"/>
      <c r="BJ60" s="253"/>
      <c r="BK60" s="253"/>
      <c r="BL60" s="253"/>
      <c r="BM60" s="253"/>
      <c r="BN60" s="253"/>
      <c r="BO60" s="266"/>
      <c r="BP60" s="266"/>
      <c r="BQ60" s="263">
        <v>
54</v>
      </c>
      <c r="BR60" s="264"/>
      <c r="BS60" s="1128"/>
      <c r="BT60" s="1129"/>
      <c r="BU60" s="1129"/>
      <c r="BV60" s="1129"/>
      <c r="BW60" s="1129"/>
      <c r="BX60" s="1129"/>
      <c r="BY60" s="1129"/>
      <c r="BZ60" s="1129"/>
      <c r="CA60" s="1129"/>
      <c r="CB60" s="1129"/>
      <c r="CC60" s="1129"/>
      <c r="CD60" s="1129"/>
      <c r="CE60" s="1129"/>
      <c r="CF60" s="1129"/>
      <c r="CG60" s="1130"/>
      <c r="CH60" s="1103"/>
      <c r="CI60" s="1104"/>
      <c r="CJ60" s="1104"/>
      <c r="CK60" s="1104"/>
      <c r="CL60" s="1105"/>
      <c r="CM60" s="1103"/>
      <c r="CN60" s="1104"/>
      <c r="CO60" s="1104"/>
      <c r="CP60" s="1104"/>
      <c r="CQ60" s="1105"/>
      <c r="CR60" s="1103"/>
      <c r="CS60" s="1104"/>
      <c r="CT60" s="1104"/>
      <c r="CU60" s="1104"/>
      <c r="CV60" s="1105"/>
      <c r="CW60" s="1103"/>
      <c r="CX60" s="1104"/>
      <c r="CY60" s="1104"/>
      <c r="CZ60" s="1104"/>
      <c r="DA60" s="1105"/>
      <c r="DB60" s="1103"/>
      <c r="DC60" s="1104"/>
      <c r="DD60" s="1104"/>
      <c r="DE60" s="1104"/>
      <c r="DF60" s="1105"/>
      <c r="DG60" s="1103"/>
      <c r="DH60" s="1104"/>
      <c r="DI60" s="1104"/>
      <c r="DJ60" s="1104"/>
      <c r="DK60" s="1105"/>
      <c r="DL60" s="1103"/>
      <c r="DM60" s="1104"/>
      <c r="DN60" s="1104"/>
      <c r="DO60" s="1104"/>
      <c r="DP60" s="1105"/>
      <c r="DQ60" s="1103"/>
      <c r="DR60" s="1104"/>
      <c r="DS60" s="1104"/>
      <c r="DT60" s="1104"/>
      <c r="DU60" s="1105"/>
      <c r="DV60" s="1106"/>
      <c r="DW60" s="1107"/>
      <c r="DX60" s="1107"/>
      <c r="DY60" s="1107"/>
      <c r="DZ60" s="1108"/>
      <c r="EA60" s="247"/>
    </row>
    <row r="61" spans="1:131" s="248" customFormat="1" ht="26.25" customHeight="1" thickBot="1" x14ac:dyDescent="0.25">
      <c r="A61" s="262">
        <v>
34</v>
      </c>
      <c r="B61" s="1151"/>
      <c r="C61" s="1152"/>
      <c r="D61" s="1152"/>
      <c r="E61" s="1152"/>
      <c r="F61" s="1152"/>
      <c r="G61" s="1152"/>
      <c r="H61" s="1152"/>
      <c r="I61" s="1152"/>
      <c r="J61" s="1152"/>
      <c r="K61" s="1152"/>
      <c r="L61" s="1152"/>
      <c r="M61" s="1152"/>
      <c r="N61" s="1152"/>
      <c r="O61" s="1152"/>
      <c r="P61" s="1153"/>
      <c r="Q61" s="1154"/>
      <c r="R61" s="1137"/>
      <c r="S61" s="1137"/>
      <c r="T61" s="1137"/>
      <c r="U61" s="1137"/>
      <c r="V61" s="1137"/>
      <c r="W61" s="1137"/>
      <c r="X61" s="1137"/>
      <c r="Y61" s="1137"/>
      <c r="Z61" s="1137"/>
      <c r="AA61" s="1137"/>
      <c r="AB61" s="1137"/>
      <c r="AC61" s="1137"/>
      <c r="AD61" s="1137"/>
      <c r="AE61" s="1155"/>
      <c r="AF61" s="1133"/>
      <c r="AG61" s="1134"/>
      <c r="AH61" s="1134"/>
      <c r="AI61" s="1134"/>
      <c r="AJ61" s="1135"/>
      <c r="AK61" s="1136"/>
      <c r="AL61" s="1137"/>
      <c r="AM61" s="1137"/>
      <c r="AN61" s="1137"/>
      <c r="AO61" s="1137"/>
      <c r="AP61" s="1137"/>
      <c r="AQ61" s="1137"/>
      <c r="AR61" s="1137"/>
      <c r="AS61" s="1137"/>
      <c r="AT61" s="1137"/>
      <c r="AU61" s="1137"/>
      <c r="AV61" s="1137"/>
      <c r="AW61" s="1137"/>
      <c r="AX61" s="1137"/>
      <c r="AY61" s="1137"/>
      <c r="AZ61" s="1138"/>
      <c r="BA61" s="1138"/>
      <c r="BB61" s="1138"/>
      <c r="BC61" s="1138"/>
      <c r="BD61" s="1138"/>
      <c r="BE61" s="1146"/>
      <c r="BF61" s="1146"/>
      <c r="BG61" s="1146"/>
      <c r="BH61" s="1146"/>
      <c r="BI61" s="1147"/>
      <c r="BJ61" s="253"/>
      <c r="BK61" s="253"/>
      <c r="BL61" s="253"/>
      <c r="BM61" s="253"/>
      <c r="BN61" s="253"/>
      <c r="BO61" s="266"/>
      <c r="BP61" s="266"/>
      <c r="BQ61" s="263">
        <v>
55</v>
      </c>
      <c r="BR61" s="264"/>
      <c r="BS61" s="1128"/>
      <c r="BT61" s="1129"/>
      <c r="BU61" s="1129"/>
      <c r="BV61" s="1129"/>
      <c r="BW61" s="1129"/>
      <c r="BX61" s="1129"/>
      <c r="BY61" s="1129"/>
      <c r="BZ61" s="1129"/>
      <c r="CA61" s="1129"/>
      <c r="CB61" s="1129"/>
      <c r="CC61" s="1129"/>
      <c r="CD61" s="1129"/>
      <c r="CE61" s="1129"/>
      <c r="CF61" s="1129"/>
      <c r="CG61" s="1130"/>
      <c r="CH61" s="1103"/>
      <c r="CI61" s="1104"/>
      <c r="CJ61" s="1104"/>
      <c r="CK61" s="1104"/>
      <c r="CL61" s="1105"/>
      <c r="CM61" s="1103"/>
      <c r="CN61" s="1104"/>
      <c r="CO61" s="1104"/>
      <c r="CP61" s="1104"/>
      <c r="CQ61" s="1105"/>
      <c r="CR61" s="1103"/>
      <c r="CS61" s="1104"/>
      <c r="CT61" s="1104"/>
      <c r="CU61" s="1104"/>
      <c r="CV61" s="1105"/>
      <c r="CW61" s="1103"/>
      <c r="CX61" s="1104"/>
      <c r="CY61" s="1104"/>
      <c r="CZ61" s="1104"/>
      <c r="DA61" s="1105"/>
      <c r="DB61" s="1103"/>
      <c r="DC61" s="1104"/>
      <c r="DD61" s="1104"/>
      <c r="DE61" s="1104"/>
      <c r="DF61" s="1105"/>
      <c r="DG61" s="1103"/>
      <c r="DH61" s="1104"/>
      <c r="DI61" s="1104"/>
      <c r="DJ61" s="1104"/>
      <c r="DK61" s="1105"/>
      <c r="DL61" s="1103"/>
      <c r="DM61" s="1104"/>
      <c r="DN61" s="1104"/>
      <c r="DO61" s="1104"/>
      <c r="DP61" s="1105"/>
      <c r="DQ61" s="1103"/>
      <c r="DR61" s="1104"/>
      <c r="DS61" s="1104"/>
      <c r="DT61" s="1104"/>
      <c r="DU61" s="1105"/>
      <c r="DV61" s="1106"/>
      <c r="DW61" s="1107"/>
      <c r="DX61" s="1107"/>
      <c r="DY61" s="1107"/>
      <c r="DZ61" s="1108"/>
      <c r="EA61" s="247"/>
    </row>
    <row r="62" spans="1:131" s="248" customFormat="1" ht="26.25" customHeight="1" x14ac:dyDescent="0.2">
      <c r="A62" s="262">
        <v>
35</v>
      </c>
      <c r="B62" s="1151"/>
      <c r="C62" s="1152"/>
      <c r="D62" s="1152"/>
      <c r="E62" s="1152"/>
      <c r="F62" s="1152"/>
      <c r="G62" s="1152"/>
      <c r="H62" s="1152"/>
      <c r="I62" s="1152"/>
      <c r="J62" s="1152"/>
      <c r="K62" s="1152"/>
      <c r="L62" s="1152"/>
      <c r="M62" s="1152"/>
      <c r="N62" s="1152"/>
      <c r="O62" s="1152"/>
      <c r="P62" s="1153"/>
      <c r="Q62" s="1154"/>
      <c r="R62" s="1137"/>
      <c r="S62" s="1137"/>
      <c r="T62" s="1137"/>
      <c r="U62" s="1137"/>
      <c r="V62" s="1137"/>
      <c r="W62" s="1137"/>
      <c r="X62" s="1137"/>
      <c r="Y62" s="1137"/>
      <c r="Z62" s="1137"/>
      <c r="AA62" s="1137"/>
      <c r="AB62" s="1137"/>
      <c r="AC62" s="1137"/>
      <c r="AD62" s="1137"/>
      <c r="AE62" s="1155"/>
      <c r="AF62" s="1133"/>
      <c r="AG62" s="1134"/>
      <c r="AH62" s="1134"/>
      <c r="AI62" s="1134"/>
      <c r="AJ62" s="1135"/>
      <c r="AK62" s="1136"/>
      <c r="AL62" s="1137"/>
      <c r="AM62" s="1137"/>
      <c r="AN62" s="1137"/>
      <c r="AO62" s="1137"/>
      <c r="AP62" s="1137"/>
      <c r="AQ62" s="1137"/>
      <c r="AR62" s="1137"/>
      <c r="AS62" s="1137"/>
      <c r="AT62" s="1137"/>
      <c r="AU62" s="1137"/>
      <c r="AV62" s="1137"/>
      <c r="AW62" s="1137"/>
      <c r="AX62" s="1137"/>
      <c r="AY62" s="1137"/>
      <c r="AZ62" s="1138"/>
      <c r="BA62" s="1138"/>
      <c r="BB62" s="1138"/>
      <c r="BC62" s="1138"/>
      <c r="BD62" s="1138"/>
      <c r="BE62" s="1146"/>
      <c r="BF62" s="1146"/>
      <c r="BG62" s="1146"/>
      <c r="BH62" s="1146"/>
      <c r="BI62" s="1147"/>
      <c r="BJ62" s="1148" t="s">
        <v>
406</v>
      </c>
      <c r="BK62" s="1149"/>
      <c r="BL62" s="1149"/>
      <c r="BM62" s="1149"/>
      <c r="BN62" s="1150"/>
      <c r="BO62" s="266"/>
      <c r="BP62" s="266"/>
      <c r="BQ62" s="263">
        <v>
56</v>
      </c>
      <c r="BR62" s="264"/>
      <c r="BS62" s="1128"/>
      <c r="BT62" s="1129"/>
      <c r="BU62" s="1129"/>
      <c r="BV62" s="1129"/>
      <c r="BW62" s="1129"/>
      <c r="BX62" s="1129"/>
      <c r="BY62" s="1129"/>
      <c r="BZ62" s="1129"/>
      <c r="CA62" s="1129"/>
      <c r="CB62" s="1129"/>
      <c r="CC62" s="1129"/>
      <c r="CD62" s="1129"/>
      <c r="CE62" s="1129"/>
      <c r="CF62" s="1129"/>
      <c r="CG62" s="1130"/>
      <c r="CH62" s="1103"/>
      <c r="CI62" s="1104"/>
      <c r="CJ62" s="1104"/>
      <c r="CK62" s="1104"/>
      <c r="CL62" s="1105"/>
      <c r="CM62" s="1103"/>
      <c r="CN62" s="1104"/>
      <c r="CO62" s="1104"/>
      <c r="CP62" s="1104"/>
      <c r="CQ62" s="1105"/>
      <c r="CR62" s="1103"/>
      <c r="CS62" s="1104"/>
      <c r="CT62" s="1104"/>
      <c r="CU62" s="1104"/>
      <c r="CV62" s="1105"/>
      <c r="CW62" s="1103"/>
      <c r="CX62" s="1104"/>
      <c r="CY62" s="1104"/>
      <c r="CZ62" s="1104"/>
      <c r="DA62" s="1105"/>
      <c r="DB62" s="1103"/>
      <c r="DC62" s="1104"/>
      <c r="DD62" s="1104"/>
      <c r="DE62" s="1104"/>
      <c r="DF62" s="1105"/>
      <c r="DG62" s="1103"/>
      <c r="DH62" s="1104"/>
      <c r="DI62" s="1104"/>
      <c r="DJ62" s="1104"/>
      <c r="DK62" s="1105"/>
      <c r="DL62" s="1103"/>
      <c r="DM62" s="1104"/>
      <c r="DN62" s="1104"/>
      <c r="DO62" s="1104"/>
      <c r="DP62" s="1105"/>
      <c r="DQ62" s="1103"/>
      <c r="DR62" s="1104"/>
      <c r="DS62" s="1104"/>
      <c r="DT62" s="1104"/>
      <c r="DU62" s="1105"/>
      <c r="DV62" s="1106"/>
      <c r="DW62" s="1107"/>
      <c r="DX62" s="1107"/>
      <c r="DY62" s="1107"/>
      <c r="DZ62" s="1108"/>
      <c r="EA62" s="247"/>
    </row>
    <row r="63" spans="1:131" s="248" customFormat="1" ht="26.25" customHeight="1" thickBot="1" x14ac:dyDescent="0.25">
      <c r="A63" s="265" t="s">
        <v>
391</v>
      </c>
      <c r="B63" s="1040" t="s">
        <v>
407</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42"/>
      <c r="AF63" s="1143">
        <v>
2373</v>
      </c>
      <c r="AG63" s="1055"/>
      <c r="AH63" s="1055"/>
      <c r="AI63" s="1055"/>
      <c r="AJ63" s="1144"/>
      <c r="AK63" s="1145"/>
      <c r="AL63" s="1059"/>
      <c r="AM63" s="1059"/>
      <c r="AN63" s="1059"/>
      <c r="AO63" s="1059"/>
      <c r="AP63" s="1055" t="s">
        <v>
581</v>
      </c>
      <c r="AQ63" s="1055"/>
      <c r="AR63" s="1055"/>
      <c r="AS63" s="1055"/>
      <c r="AT63" s="1055"/>
      <c r="AU63" s="1055" t="s">
        <v>
581</v>
      </c>
      <c r="AV63" s="1055"/>
      <c r="AW63" s="1055"/>
      <c r="AX63" s="1055"/>
      <c r="AY63" s="1055"/>
      <c r="AZ63" s="1139"/>
      <c r="BA63" s="1139"/>
      <c r="BB63" s="1139"/>
      <c r="BC63" s="1139"/>
      <c r="BD63" s="1139"/>
      <c r="BE63" s="1056"/>
      <c r="BF63" s="1056"/>
      <c r="BG63" s="1056"/>
      <c r="BH63" s="1056"/>
      <c r="BI63" s="1057"/>
      <c r="BJ63" s="1140" t="s">
        <v>
128</v>
      </c>
      <c r="BK63" s="1047"/>
      <c r="BL63" s="1047"/>
      <c r="BM63" s="1047"/>
      <c r="BN63" s="1141"/>
      <c r="BO63" s="266"/>
      <c r="BP63" s="266"/>
      <c r="BQ63" s="263">
        <v>
57</v>
      </c>
      <c r="BR63" s="264"/>
      <c r="BS63" s="1128"/>
      <c r="BT63" s="1129"/>
      <c r="BU63" s="1129"/>
      <c r="BV63" s="1129"/>
      <c r="BW63" s="1129"/>
      <c r="BX63" s="1129"/>
      <c r="BY63" s="1129"/>
      <c r="BZ63" s="1129"/>
      <c r="CA63" s="1129"/>
      <c r="CB63" s="1129"/>
      <c r="CC63" s="1129"/>
      <c r="CD63" s="1129"/>
      <c r="CE63" s="1129"/>
      <c r="CF63" s="1129"/>
      <c r="CG63" s="1130"/>
      <c r="CH63" s="1103"/>
      <c r="CI63" s="1104"/>
      <c r="CJ63" s="1104"/>
      <c r="CK63" s="1104"/>
      <c r="CL63" s="1105"/>
      <c r="CM63" s="1103"/>
      <c r="CN63" s="1104"/>
      <c r="CO63" s="1104"/>
      <c r="CP63" s="1104"/>
      <c r="CQ63" s="1105"/>
      <c r="CR63" s="1103"/>
      <c r="CS63" s="1104"/>
      <c r="CT63" s="1104"/>
      <c r="CU63" s="1104"/>
      <c r="CV63" s="1105"/>
      <c r="CW63" s="1103"/>
      <c r="CX63" s="1104"/>
      <c r="CY63" s="1104"/>
      <c r="CZ63" s="1104"/>
      <c r="DA63" s="1105"/>
      <c r="DB63" s="1103"/>
      <c r="DC63" s="1104"/>
      <c r="DD63" s="1104"/>
      <c r="DE63" s="1104"/>
      <c r="DF63" s="1105"/>
      <c r="DG63" s="1103"/>
      <c r="DH63" s="1104"/>
      <c r="DI63" s="1104"/>
      <c r="DJ63" s="1104"/>
      <c r="DK63" s="1105"/>
      <c r="DL63" s="1103"/>
      <c r="DM63" s="1104"/>
      <c r="DN63" s="1104"/>
      <c r="DO63" s="1104"/>
      <c r="DP63" s="1105"/>
      <c r="DQ63" s="1103"/>
      <c r="DR63" s="1104"/>
      <c r="DS63" s="1104"/>
      <c r="DT63" s="1104"/>
      <c r="DU63" s="1105"/>
      <c r="DV63" s="1106"/>
      <c r="DW63" s="1107"/>
      <c r="DX63" s="1107"/>
      <c r="DY63" s="1107"/>
      <c r="DZ63" s="1108"/>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28"/>
      <c r="BT64" s="1129"/>
      <c r="BU64" s="1129"/>
      <c r="BV64" s="1129"/>
      <c r="BW64" s="1129"/>
      <c r="BX64" s="1129"/>
      <c r="BY64" s="1129"/>
      <c r="BZ64" s="1129"/>
      <c r="CA64" s="1129"/>
      <c r="CB64" s="1129"/>
      <c r="CC64" s="1129"/>
      <c r="CD64" s="1129"/>
      <c r="CE64" s="1129"/>
      <c r="CF64" s="1129"/>
      <c r="CG64" s="1130"/>
      <c r="CH64" s="1103"/>
      <c r="CI64" s="1104"/>
      <c r="CJ64" s="1104"/>
      <c r="CK64" s="1104"/>
      <c r="CL64" s="1105"/>
      <c r="CM64" s="1103"/>
      <c r="CN64" s="1104"/>
      <c r="CO64" s="1104"/>
      <c r="CP64" s="1104"/>
      <c r="CQ64" s="1105"/>
      <c r="CR64" s="1103"/>
      <c r="CS64" s="1104"/>
      <c r="CT64" s="1104"/>
      <c r="CU64" s="1104"/>
      <c r="CV64" s="1105"/>
      <c r="CW64" s="1103"/>
      <c r="CX64" s="1104"/>
      <c r="CY64" s="1104"/>
      <c r="CZ64" s="1104"/>
      <c r="DA64" s="1105"/>
      <c r="DB64" s="1103"/>
      <c r="DC64" s="1104"/>
      <c r="DD64" s="1104"/>
      <c r="DE64" s="1104"/>
      <c r="DF64" s="1105"/>
      <c r="DG64" s="1103"/>
      <c r="DH64" s="1104"/>
      <c r="DI64" s="1104"/>
      <c r="DJ64" s="1104"/>
      <c r="DK64" s="1105"/>
      <c r="DL64" s="1103"/>
      <c r="DM64" s="1104"/>
      <c r="DN64" s="1104"/>
      <c r="DO64" s="1104"/>
      <c r="DP64" s="1105"/>
      <c r="DQ64" s="1103"/>
      <c r="DR64" s="1104"/>
      <c r="DS64" s="1104"/>
      <c r="DT64" s="1104"/>
      <c r="DU64" s="1105"/>
      <c r="DV64" s="1106"/>
      <c r="DW64" s="1107"/>
      <c r="DX64" s="1107"/>
      <c r="DY64" s="1107"/>
      <c r="DZ64" s="1108"/>
      <c r="EA64" s="247"/>
    </row>
    <row r="65" spans="1:131" s="248" customFormat="1" ht="26.25" customHeight="1" thickBot="1" x14ac:dyDescent="0.25">
      <c r="A65" s="253" t="s">
        <v>
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28"/>
      <c r="BT65" s="1129"/>
      <c r="BU65" s="1129"/>
      <c r="BV65" s="1129"/>
      <c r="BW65" s="1129"/>
      <c r="BX65" s="1129"/>
      <c r="BY65" s="1129"/>
      <c r="BZ65" s="1129"/>
      <c r="CA65" s="1129"/>
      <c r="CB65" s="1129"/>
      <c r="CC65" s="1129"/>
      <c r="CD65" s="1129"/>
      <c r="CE65" s="1129"/>
      <c r="CF65" s="1129"/>
      <c r="CG65" s="1130"/>
      <c r="CH65" s="1103"/>
      <c r="CI65" s="1104"/>
      <c r="CJ65" s="1104"/>
      <c r="CK65" s="1104"/>
      <c r="CL65" s="1105"/>
      <c r="CM65" s="1103"/>
      <c r="CN65" s="1104"/>
      <c r="CO65" s="1104"/>
      <c r="CP65" s="1104"/>
      <c r="CQ65" s="1105"/>
      <c r="CR65" s="1103"/>
      <c r="CS65" s="1104"/>
      <c r="CT65" s="1104"/>
      <c r="CU65" s="1104"/>
      <c r="CV65" s="1105"/>
      <c r="CW65" s="1103"/>
      <c r="CX65" s="1104"/>
      <c r="CY65" s="1104"/>
      <c r="CZ65" s="1104"/>
      <c r="DA65" s="1105"/>
      <c r="DB65" s="1103"/>
      <c r="DC65" s="1104"/>
      <c r="DD65" s="1104"/>
      <c r="DE65" s="1104"/>
      <c r="DF65" s="1105"/>
      <c r="DG65" s="1103"/>
      <c r="DH65" s="1104"/>
      <c r="DI65" s="1104"/>
      <c r="DJ65" s="1104"/>
      <c r="DK65" s="1105"/>
      <c r="DL65" s="1103"/>
      <c r="DM65" s="1104"/>
      <c r="DN65" s="1104"/>
      <c r="DO65" s="1104"/>
      <c r="DP65" s="1105"/>
      <c r="DQ65" s="1103"/>
      <c r="DR65" s="1104"/>
      <c r="DS65" s="1104"/>
      <c r="DT65" s="1104"/>
      <c r="DU65" s="1105"/>
      <c r="DV65" s="1106"/>
      <c r="DW65" s="1107"/>
      <c r="DX65" s="1107"/>
      <c r="DY65" s="1107"/>
      <c r="DZ65" s="1108"/>
      <c r="EA65" s="247"/>
    </row>
    <row r="66" spans="1:131" s="248" customFormat="1" ht="26.25" customHeight="1" x14ac:dyDescent="0.2">
      <c r="A66" s="1109" t="s">
        <v>
409</v>
      </c>
      <c r="B66" s="1110"/>
      <c r="C66" s="1110"/>
      <c r="D66" s="1110"/>
      <c r="E66" s="1110"/>
      <c r="F66" s="1110"/>
      <c r="G66" s="1110"/>
      <c r="H66" s="1110"/>
      <c r="I66" s="1110"/>
      <c r="J66" s="1110"/>
      <c r="K66" s="1110"/>
      <c r="L66" s="1110"/>
      <c r="M66" s="1110"/>
      <c r="N66" s="1110"/>
      <c r="O66" s="1110"/>
      <c r="P66" s="1111"/>
      <c r="Q66" s="1115" t="s">
        <v>
395</v>
      </c>
      <c r="R66" s="1116"/>
      <c r="S66" s="1116"/>
      <c r="T66" s="1116"/>
      <c r="U66" s="1117"/>
      <c r="V66" s="1115" t="s">
        <v>
410</v>
      </c>
      <c r="W66" s="1116"/>
      <c r="X66" s="1116"/>
      <c r="Y66" s="1116"/>
      <c r="Z66" s="1117"/>
      <c r="AA66" s="1115" t="s">
        <v>
411</v>
      </c>
      <c r="AB66" s="1116"/>
      <c r="AC66" s="1116"/>
      <c r="AD66" s="1116"/>
      <c r="AE66" s="1117"/>
      <c r="AF66" s="1121" t="s">
        <v>
398</v>
      </c>
      <c r="AG66" s="1122"/>
      <c r="AH66" s="1122"/>
      <c r="AI66" s="1122"/>
      <c r="AJ66" s="1123"/>
      <c r="AK66" s="1115" t="s">
        <v>
399</v>
      </c>
      <c r="AL66" s="1110"/>
      <c r="AM66" s="1110"/>
      <c r="AN66" s="1110"/>
      <c r="AO66" s="1111"/>
      <c r="AP66" s="1115" t="s">
        <v>
400</v>
      </c>
      <c r="AQ66" s="1116"/>
      <c r="AR66" s="1116"/>
      <c r="AS66" s="1116"/>
      <c r="AT66" s="1117"/>
      <c r="AU66" s="1115" t="s">
        <v>
412</v>
      </c>
      <c r="AV66" s="1116"/>
      <c r="AW66" s="1116"/>
      <c r="AX66" s="1116"/>
      <c r="AY66" s="1117"/>
      <c r="AZ66" s="1115" t="s">
        <v>
379</v>
      </c>
      <c r="BA66" s="1116"/>
      <c r="BB66" s="1116"/>
      <c r="BC66" s="1116"/>
      <c r="BD66" s="1131"/>
      <c r="BE66" s="266"/>
      <c r="BF66" s="266"/>
      <c r="BG66" s="266"/>
      <c r="BH66" s="266"/>
      <c r="BI66" s="266"/>
      <c r="BJ66" s="266"/>
      <c r="BK66" s="266"/>
      <c r="BL66" s="266"/>
      <c r="BM66" s="266"/>
      <c r="BN66" s="266"/>
      <c r="BO66" s="266"/>
      <c r="BP66" s="266"/>
      <c r="BQ66" s="263">
        <v>
60</v>
      </c>
      <c r="BR66" s="268"/>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7"/>
    </row>
    <row r="67" spans="1:131" s="248" customFormat="1" ht="26.25" customHeight="1" thickBot="1" x14ac:dyDescent="0.25">
      <c r="A67" s="1112"/>
      <c r="B67" s="1113"/>
      <c r="C67" s="1113"/>
      <c r="D67" s="1113"/>
      <c r="E67" s="1113"/>
      <c r="F67" s="1113"/>
      <c r="G67" s="1113"/>
      <c r="H67" s="1113"/>
      <c r="I67" s="1113"/>
      <c r="J67" s="1113"/>
      <c r="K67" s="1113"/>
      <c r="L67" s="1113"/>
      <c r="M67" s="1113"/>
      <c r="N67" s="1113"/>
      <c r="O67" s="1113"/>
      <c r="P67" s="1114"/>
      <c r="Q67" s="1118"/>
      <c r="R67" s="1119"/>
      <c r="S67" s="1119"/>
      <c r="T67" s="1119"/>
      <c r="U67" s="1120"/>
      <c r="V67" s="1118"/>
      <c r="W67" s="1119"/>
      <c r="X67" s="1119"/>
      <c r="Y67" s="1119"/>
      <c r="Z67" s="1120"/>
      <c r="AA67" s="1118"/>
      <c r="AB67" s="1119"/>
      <c r="AC67" s="1119"/>
      <c r="AD67" s="1119"/>
      <c r="AE67" s="1120"/>
      <c r="AF67" s="1124"/>
      <c r="AG67" s="1125"/>
      <c r="AH67" s="1125"/>
      <c r="AI67" s="1125"/>
      <c r="AJ67" s="1126"/>
      <c r="AK67" s="1127"/>
      <c r="AL67" s="1113"/>
      <c r="AM67" s="1113"/>
      <c r="AN67" s="1113"/>
      <c r="AO67" s="1114"/>
      <c r="AP67" s="1118"/>
      <c r="AQ67" s="1119"/>
      <c r="AR67" s="1119"/>
      <c r="AS67" s="1119"/>
      <c r="AT67" s="1120"/>
      <c r="AU67" s="1118"/>
      <c r="AV67" s="1119"/>
      <c r="AW67" s="1119"/>
      <c r="AX67" s="1119"/>
      <c r="AY67" s="1120"/>
      <c r="AZ67" s="1118"/>
      <c r="BA67" s="1119"/>
      <c r="BB67" s="1119"/>
      <c r="BC67" s="1119"/>
      <c r="BD67" s="1132"/>
      <c r="BE67" s="266"/>
      <c r="BF67" s="266"/>
      <c r="BG67" s="266"/>
      <c r="BH67" s="266"/>
      <c r="BI67" s="266"/>
      <c r="BJ67" s="266"/>
      <c r="BK67" s="266"/>
      <c r="BL67" s="266"/>
      <c r="BM67" s="266"/>
      <c r="BN67" s="266"/>
      <c r="BO67" s="266"/>
      <c r="BP67" s="266"/>
      <c r="BQ67" s="263">
        <v>
61</v>
      </c>
      <c r="BR67" s="268"/>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7"/>
    </row>
    <row r="68" spans="1:131" s="248" customFormat="1" ht="26.25" customHeight="1" thickTop="1" x14ac:dyDescent="0.2">
      <c r="A68" s="259">
        <v>
1</v>
      </c>
      <c r="B68" s="1078" t="s">
        <v>
583</v>
      </c>
      <c r="C68" s="1079"/>
      <c r="D68" s="1079"/>
      <c r="E68" s="1079"/>
      <c r="F68" s="1079"/>
      <c r="G68" s="1079"/>
      <c r="H68" s="1079"/>
      <c r="I68" s="1079"/>
      <c r="J68" s="1079"/>
      <c r="K68" s="1079"/>
      <c r="L68" s="1079"/>
      <c r="M68" s="1079"/>
      <c r="N68" s="1079"/>
      <c r="O68" s="1079"/>
      <c r="P68" s="1080"/>
      <c r="Q68" s="1102">
        <v>
8285</v>
      </c>
      <c r="R68" s="1098">
        <v>
7961</v>
      </c>
      <c r="S68" s="1098">
        <v>
7961</v>
      </c>
      <c r="T68" s="1098">
        <v>
7961</v>
      </c>
      <c r="U68" s="1098">
        <v>
7961</v>
      </c>
      <c r="V68" s="1098">
        <v>
7743</v>
      </c>
      <c r="W68" s="1098">
        <v>
7475</v>
      </c>
      <c r="X68" s="1098">
        <v>
7475</v>
      </c>
      <c r="Y68" s="1098">
        <v>
7475</v>
      </c>
      <c r="Z68" s="1098">
        <v>
7475</v>
      </c>
      <c r="AA68" s="1098">
        <v>
541</v>
      </c>
      <c r="AB68" s="1098">
        <v>
486</v>
      </c>
      <c r="AC68" s="1098">
        <v>
486</v>
      </c>
      <c r="AD68" s="1098">
        <v>
486</v>
      </c>
      <c r="AE68" s="1098">
        <v>
486</v>
      </c>
      <c r="AF68" s="1098">
        <v>
541</v>
      </c>
      <c r="AG68" s="1098">
        <v>
486</v>
      </c>
      <c r="AH68" s="1098">
        <v>
486</v>
      </c>
      <c r="AI68" s="1098">
        <v>
486</v>
      </c>
      <c r="AJ68" s="1098">
        <v>
486</v>
      </c>
      <c r="AK68" s="1098">
        <v>
105</v>
      </c>
      <c r="AL68" s="1098">
        <v>
9</v>
      </c>
      <c r="AM68" s="1098">
        <v>
9</v>
      </c>
      <c r="AN68" s="1098">
        <v>
9</v>
      </c>
      <c r="AO68" s="1098">
        <v>
9</v>
      </c>
      <c r="AP68" s="1098">
        <v>
4341</v>
      </c>
      <c r="AQ68" s="1098">
        <v>
4476</v>
      </c>
      <c r="AR68" s="1098">
        <v>
4476</v>
      </c>
      <c r="AS68" s="1098">
        <v>
4476</v>
      </c>
      <c r="AT68" s="1098">
        <v>
4476</v>
      </c>
      <c r="AU68" s="1099">
        <v>
187</v>
      </c>
      <c r="AV68" s="1099">
        <v>
192</v>
      </c>
      <c r="AW68" s="1099">
        <v>
192</v>
      </c>
      <c r="AX68" s="1099">
        <v>
192</v>
      </c>
      <c r="AY68" s="1099">
        <v>
192</v>
      </c>
      <c r="AZ68" s="1100"/>
      <c r="BA68" s="1100"/>
      <c r="BB68" s="1100"/>
      <c r="BC68" s="1100"/>
      <c r="BD68" s="1101"/>
      <c r="BE68" s="266"/>
      <c r="BF68" s="266"/>
      <c r="BG68" s="266"/>
      <c r="BH68" s="266"/>
      <c r="BI68" s="266"/>
      <c r="BJ68" s="266"/>
      <c r="BK68" s="266"/>
      <c r="BL68" s="266"/>
      <c r="BM68" s="266"/>
      <c r="BN68" s="266"/>
      <c r="BO68" s="266"/>
      <c r="BP68" s="266"/>
      <c r="BQ68" s="263">
        <v>
62</v>
      </c>
      <c r="BR68" s="268"/>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7"/>
    </row>
    <row r="69" spans="1:131" s="248" customFormat="1" ht="26.25" customHeight="1" x14ac:dyDescent="0.2">
      <c r="A69" s="262">
        <v>
2</v>
      </c>
      <c r="B69" s="1078" t="s">
        <v>
584</v>
      </c>
      <c r="C69" s="1079"/>
      <c r="D69" s="1079"/>
      <c r="E69" s="1079"/>
      <c r="F69" s="1079"/>
      <c r="G69" s="1079"/>
      <c r="H69" s="1079"/>
      <c r="I69" s="1079"/>
      <c r="J69" s="1079"/>
      <c r="K69" s="1079"/>
      <c r="L69" s="1079"/>
      <c r="M69" s="1079"/>
      <c r="N69" s="1079"/>
      <c r="O69" s="1079"/>
      <c r="P69" s="1080"/>
      <c r="Q69" s="1096">
        <v>
156337</v>
      </c>
      <c r="R69" s="1097">
        <v>
144168</v>
      </c>
      <c r="S69" s="1097">
        <v>
144168</v>
      </c>
      <c r="T69" s="1097">
        <v>
144168</v>
      </c>
      <c r="U69" s="1097">
        <v>
144168</v>
      </c>
      <c r="V69" s="1097">
        <v>
148325</v>
      </c>
      <c r="W69" s="1097">
        <v>
138019</v>
      </c>
      <c r="X69" s="1097">
        <v>
138019</v>
      </c>
      <c r="Y69" s="1097">
        <v>
138019</v>
      </c>
      <c r="Z69" s="1097">
        <v>
138019</v>
      </c>
      <c r="AA69" s="1097">
        <v>
8012</v>
      </c>
      <c r="AB69" s="1097">
        <v>
6149</v>
      </c>
      <c r="AC69" s="1097">
        <v>
6149</v>
      </c>
      <c r="AD69" s="1097">
        <v>
6149</v>
      </c>
      <c r="AE69" s="1097">
        <v>
6149</v>
      </c>
      <c r="AF69" s="1097">
        <v>
36177</v>
      </c>
      <c r="AG69" s="1097">
        <v>
32354</v>
      </c>
      <c r="AH69" s="1097">
        <v>
32354</v>
      </c>
      <c r="AI69" s="1097">
        <v>
32354</v>
      </c>
      <c r="AJ69" s="1097">
        <v>
32354</v>
      </c>
      <c r="AK69" s="1091" t="s">
        <v>
590</v>
      </c>
      <c r="AL69" s="1091"/>
      <c r="AM69" s="1091"/>
      <c r="AN69" s="1091"/>
      <c r="AO69" s="1091"/>
      <c r="AP69" s="1091" t="s">
        <v>
585</v>
      </c>
      <c r="AQ69" s="1091"/>
      <c r="AR69" s="1091"/>
      <c r="AS69" s="1091"/>
      <c r="AT69" s="1091"/>
      <c r="AU69" s="1091" t="s">
        <v>
585</v>
      </c>
      <c r="AV69" s="1091"/>
      <c r="AW69" s="1091"/>
      <c r="AX69" s="1091"/>
      <c r="AY69" s="1091"/>
      <c r="AZ69" s="1093" t="s">
        <v>
586</v>
      </c>
      <c r="BA69" s="1094"/>
      <c r="BB69" s="1094"/>
      <c r="BC69" s="1094"/>
      <c r="BD69" s="1095"/>
      <c r="BE69" s="266"/>
      <c r="BF69" s="266"/>
      <c r="BG69" s="266"/>
      <c r="BH69" s="266"/>
      <c r="BI69" s="266"/>
      <c r="BJ69" s="266"/>
      <c r="BK69" s="266"/>
      <c r="BL69" s="266"/>
      <c r="BM69" s="266"/>
      <c r="BN69" s="266"/>
      <c r="BO69" s="266"/>
      <c r="BP69" s="266"/>
      <c r="BQ69" s="263">
        <v>
63</v>
      </c>
      <c r="BR69" s="268"/>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7"/>
    </row>
    <row r="70" spans="1:131" s="248" customFormat="1" ht="26.25" customHeight="1" x14ac:dyDescent="0.2">
      <c r="A70" s="262">
        <v>
3</v>
      </c>
      <c r="B70" s="1078" t="s">
        <v>
587</v>
      </c>
      <c r="C70" s="1079"/>
      <c r="D70" s="1079"/>
      <c r="E70" s="1079"/>
      <c r="F70" s="1079"/>
      <c r="G70" s="1079"/>
      <c r="H70" s="1079"/>
      <c r="I70" s="1079"/>
      <c r="J70" s="1079"/>
      <c r="K70" s="1079"/>
      <c r="L70" s="1079"/>
      <c r="M70" s="1079"/>
      <c r="N70" s="1079"/>
      <c r="O70" s="1079"/>
      <c r="P70" s="1080"/>
      <c r="Q70" s="1081">
        <v>
85568</v>
      </c>
      <c r="R70" s="1082">
        <v>
76940</v>
      </c>
      <c r="S70" s="1082">
        <v>
76940</v>
      </c>
      <c r="T70" s="1082">
        <v>
76940</v>
      </c>
      <c r="U70" s="1083">
        <v>
76940</v>
      </c>
      <c r="V70" s="1084">
        <v>
81790</v>
      </c>
      <c r="W70" s="1082">
        <v>
73165</v>
      </c>
      <c r="X70" s="1082">
        <v>
73165</v>
      </c>
      <c r="Y70" s="1082">
        <v>
73165</v>
      </c>
      <c r="Z70" s="1083">
        <v>
73165</v>
      </c>
      <c r="AA70" s="1084">
        <v>
3778</v>
      </c>
      <c r="AB70" s="1082">
        <v>
3775</v>
      </c>
      <c r="AC70" s="1082">
        <v>
3775</v>
      </c>
      <c r="AD70" s="1082">
        <v>
3775</v>
      </c>
      <c r="AE70" s="1083">
        <v>
3775</v>
      </c>
      <c r="AF70" s="1084">
        <v>
3733</v>
      </c>
      <c r="AG70" s="1082">
        <v>
3775</v>
      </c>
      <c r="AH70" s="1082">
        <v>
3775</v>
      </c>
      <c r="AI70" s="1082">
        <v>
3775</v>
      </c>
      <c r="AJ70" s="1083">
        <v>
3775</v>
      </c>
      <c r="AK70" s="1084">
        <v>
8772</v>
      </c>
      <c r="AL70" s="1082">
        <v>
7300</v>
      </c>
      <c r="AM70" s="1082">
        <v>
7300</v>
      </c>
      <c r="AN70" s="1082">
        <v>
7300</v>
      </c>
      <c r="AO70" s="1083">
        <v>
7300</v>
      </c>
      <c r="AP70" s="1084">
        <v>
46122</v>
      </c>
      <c r="AQ70" s="1082">
        <v>
42318</v>
      </c>
      <c r="AR70" s="1082">
        <v>
42318</v>
      </c>
      <c r="AS70" s="1082">
        <v>
42318</v>
      </c>
      <c r="AT70" s="1083">
        <v>
42318</v>
      </c>
      <c r="AU70" s="1084">
        <v>
1707</v>
      </c>
      <c r="AV70" s="1082">
        <v>
7300</v>
      </c>
      <c r="AW70" s="1082">
        <v>
7300</v>
      </c>
      <c r="AX70" s="1082">
        <v>
7300</v>
      </c>
      <c r="AY70" s="1083">
        <v>
7300</v>
      </c>
      <c r="AZ70" s="1093"/>
      <c r="BA70" s="1094"/>
      <c r="BB70" s="1094"/>
      <c r="BC70" s="1094"/>
      <c r="BD70" s="1095"/>
      <c r="BE70" s="266"/>
      <c r="BF70" s="266"/>
      <c r="BG70" s="266"/>
      <c r="BH70" s="266"/>
      <c r="BI70" s="266"/>
      <c r="BJ70" s="266"/>
      <c r="BK70" s="266"/>
      <c r="BL70" s="266"/>
      <c r="BM70" s="266"/>
      <c r="BN70" s="266"/>
      <c r="BO70" s="266"/>
      <c r="BP70" s="266"/>
      <c r="BQ70" s="263">
        <v>
64</v>
      </c>
      <c r="BR70" s="268"/>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7"/>
    </row>
    <row r="71" spans="1:131" s="248" customFormat="1" ht="26.25" customHeight="1" x14ac:dyDescent="0.2">
      <c r="A71" s="262">
        <v>
4</v>
      </c>
      <c r="B71" s="1078" t="s">
        <v>
588</v>
      </c>
      <c r="C71" s="1079"/>
      <c r="D71" s="1079"/>
      <c r="E71" s="1079"/>
      <c r="F71" s="1079"/>
      <c r="G71" s="1079"/>
      <c r="H71" s="1079"/>
      <c r="I71" s="1079"/>
      <c r="J71" s="1079"/>
      <c r="K71" s="1079"/>
      <c r="L71" s="1079"/>
      <c r="M71" s="1079"/>
      <c r="N71" s="1079"/>
      <c r="O71" s="1079"/>
      <c r="P71" s="1080"/>
      <c r="Q71" s="1081">
        <v>
6529</v>
      </c>
      <c r="R71" s="1082">
        <v>
6933</v>
      </c>
      <c r="S71" s="1082">
        <v>
6933</v>
      </c>
      <c r="T71" s="1082">
        <v>
6933</v>
      </c>
      <c r="U71" s="1083">
        <v>
6933</v>
      </c>
      <c r="V71" s="1084">
        <v>
6443</v>
      </c>
      <c r="W71" s="1082">
        <v>
6850</v>
      </c>
      <c r="X71" s="1082">
        <v>
6850</v>
      </c>
      <c r="Y71" s="1082">
        <v>
6850</v>
      </c>
      <c r="Z71" s="1083">
        <v>
6850</v>
      </c>
      <c r="AA71" s="1084">
        <v>
86</v>
      </c>
      <c r="AB71" s="1082">
        <v>
82</v>
      </c>
      <c r="AC71" s="1082">
        <v>
82</v>
      </c>
      <c r="AD71" s="1082">
        <v>
82</v>
      </c>
      <c r="AE71" s="1083">
        <v>
82</v>
      </c>
      <c r="AF71" s="1084">
        <v>
86</v>
      </c>
      <c r="AG71" s="1082">
        <v>
82</v>
      </c>
      <c r="AH71" s="1082">
        <v>
82</v>
      </c>
      <c r="AI71" s="1082">
        <v>
82</v>
      </c>
      <c r="AJ71" s="1083">
        <v>
82</v>
      </c>
      <c r="AK71" s="1084">
        <v>
1926</v>
      </c>
      <c r="AL71" s="1082">
        <v>
2485</v>
      </c>
      <c r="AM71" s="1082">
        <v>
2485</v>
      </c>
      <c r="AN71" s="1082">
        <v>
2485</v>
      </c>
      <c r="AO71" s="1083">
        <v>
2485</v>
      </c>
      <c r="AP71" s="1088" t="s">
        <v>
590</v>
      </c>
      <c r="AQ71" s="1089"/>
      <c r="AR71" s="1089"/>
      <c r="AS71" s="1089"/>
      <c r="AT71" s="1090"/>
      <c r="AU71" s="1088" t="s">
        <v>
590</v>
      </c>
      <c r="AV71" s="1089"/>
      <c r="AW71" s="1089"/>
      <c r="AX71" s="1089"/>
      <c r="AY71" s="1090"/>
      <c r="AZ71" s="1091"/>
      <c r="BA71" s="1091"/>
      <c r="BB71" s="1091"/>
      <c r="BC71" s="1091"/>
      <c r="BD71" s="1092"/>
      <c r="BE71" s="266"/>
      <c r="BF71" s="266"/>
      <c r="BG71" s="266"/>
      <c r="BH71" s="266"/>
      <c r="BI71" s="266"/>
      <c r="BJ71" s="266"/>
      <c r="BK71" s="266"/>
      <c r="BL71" s="266"/>
      <c r="BM71" s="266"/>
      <c r="BN71" s="266"/>
      <c r="BO71" s="266"/>
      <c r="BP71" s="266"/>
      <c r="BQ71" s="263">
        <v>
65</v>
      </c>
      <c r="BR71" s="268"/>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7"/>
    </row>
    <row r="72" spans="1:131" s="248" customFormat="1" ht="26.25" customHeight="1" x14ac:dyDescent="0.2">
      <c r="A72" s="262">
        <v>
5</v>
      </c>
      <c r="B72" s="1078" t="s">
        <v>
589</v>
      </c>
      <c r="C72" s="1079"/>
      <c r="D72" s="1079"/>
      <c r="E72" s="1079"/>
      <c r="F72" s="1079"/>
      <c r="G72" s="1079"/>
      <c r="H72" s="1079"/>
      <c r="I72" s="1079"/>
      <c r="J72" s="1079"/>
      <c r="K72" s="1079"/>
      <c r="L72" s="1079"/>
      <c r="M72" s="1079"/>
      <c r="N72" s="1079"/>
      <c r="O72" s="1079"/>
      <c r="P72" s="1080"/>
      <c r="Q72" s="1081">
        <v>
1444184</v>
      </c>
      <c r="R72" s="1082">
        <v>
1385861</v>
      </c>
      <c r="S72" s="1082">
        <v>
1385861</v>
      </c>
      <c r="T72" s="1082">
        <v>
1385861</v>
      </c>
      <c r="U72" s="1083">
        <v>
1385861</v>
      </c>
      <c r="V72" s="1084">
        <v>
1404896</v>
      </c>
      <c r="W72" s="1082">
        <v>
1346246</v>
      </c>
      <c r="X72" s="1082">
        <v>
1346246</v>
      </c>
      <c r="Y72" s="1082">
        <v>
1346246</v>
      </c>
      <c r="Z72" s="1083">
        <v>
1346246</v>
      </c>
      <c r="AA72" s="1084">
        <v>
39288</v>
      </c>
      <c r="AB72" s="1082">
        <v>
39615</v>
      </c>
      <c r="AC72" s="1082">
        <v>
39615</v>
      </c>
      <c r="AD72" s="1082">
        <v>
39615</v>
      </c>
      <c r="AE72" s="1083">
        <v>
39615</v>
      </c>
      <c r="AF72" s="1084">
        <v>
39288</v>
      </c>
      <c r="AG72" s="1082">
        <v>
39615</v>
      </c>
      <c r="AH72" s="1082">
        <v>
39615</v>
      </c>
      <c r="AI72" s="1082">
        <v>
39615</v>
      </c>
      <c r="AJ72" s="1083">
        <v>
39615</v>
      </c>
      <c r="AK72" s="1085">
        <v>
16623</v>
      </c>
      <c r="AL72" s="1086">
        <v>
13582</v>
      </c>
      <c r="AM72" s="1086">
        <v>
13582</v>
      </c>
      <c r="AN72" s="1086">
        <v>
13582</v>
      </c>
      <c r="AO72" s="1087">
        <v>
13582</v>
      </c>
      <c r="AP72" s="1088" t="s">
        <v>
590</v>
      </c>
      <c r="AQ72" s="1089"/>
      <c r="AR72" s="1089"/>
      <c r="AS72" s="1089"/>
      <c r="AT72" s="1090"/>
      <c r="AU72" s="1088" t="s">
        <v>
590</v>
      </c>
      <c r="AV72" s="1089"/>
      <c r="AW72" s="1089"/>
      <c r="AX72" s="1089"/>
      <c r="AY72" s="1090"/>
      <c r="AZ72" s="1091"/>
      <c r="BA72" s="1091"/>
      <c r="BB72" s="1091"/>
      <c r="BC72" s="1091"/>
      <c r="BD72" s="1092"/>
      <c r="BE72" s="266"/>
      <c r="BF72" s="266"/>
      <c r="BG72" s="266"/>
      <c r="BH72" s="266"/>
      <c r="BI72" s="266"/>
      <c r="BJ72" s="266"/>
      <c r="BK72" s="266"/>
      <c r="BL72" s="266"/>
      <c r="BM72" s="266"/>
      <c r="BN72" s="266"/>
      <c r="BO72" s="266"/>
      <c r="BP72" s="266"/>
      <c r="BQ72" s="263">
        <v>
66</v>
      </c>
      <c r="BR72" s="268"/>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7"/>
    </row>
    <row r="73" spans="1:131" s="248" customFormat="1" ht="26.25" customHeight="1" x14ac:dyDescent="0.2">
      <c r="A73" s="262">
        <v>
6</v>
      </c>
      <c r="B73" s="1078"/>
      <c r="C73" s="1079"/>
      <c r="D73" s="1079"/>
      <c r="E73" s="1079"/>
      <c r="F73" s="1079"/>
      <c r="G73" s="1079"/>
      <c r="H73" s="1079"/>
      <c r="I73" s="1079"/>
      <c r="J73" s="1079"/>
      <c r="K73" s="1079"/>
      <c r="L73" s="1079"/>
      <c r="M73" s="1079"/>
      <c r="N73" s="1079"/>
      <c r="O73" s="1079"/>
      <c r="P73" s="1080"/>
      <c r="Q73" s="1081"/>
      <c r="R73" s="1082"/>
      <c r="S73" s="1082"/>
      <c r="T73" s="1082"/>
      <c r="U73" s="1083"/>
      <c r="V73" s="1084"/>
      <c r="W73" s="1082"/>
      <c r="X73" s="1082"/>
      <c r="Y73" s="1082"/>
      <c r="Z73" s="1083"/>
      <c r="AA73" s="1084"/>
      <c r="AB73" s="1082"/>
      <c r="AC73" s="1082"/>
      <c r="AD73" s="1082"/>
      <c r="AE73" s="1083"/>
      <c r="AF73" s="1084"/>
      <c r="AG73" s="1082"/>
      <c r="AH73" s="1082"/>
      <c r="AI73" s="1082"/>
      <c r="AJ73" s="1083"/>
      <c r="AK73" s="1085"/>
      <c r="AL73" s="1086"/>
      <c r="AM73" s="1086"/>
      <c r="AN73" s="1086"/>
      <c r="AO73" s="1087"/>
      <c r="AP73" s="1088"/>
      <c r="AQ73" s="1089"/>
      <c r="AR73" s="1089"/>
      <c r="AS73" s="1089"/>
      <c r="AT73" s="1090"/>
      <c r="AU73" s="1088"/>
      <c r="AV73" s="1089"/>
      <c r="AW73" s="1089"/>
      <c r="AX73" s="1089"/>
      <c r="AY73" s="1090"/>
      <c r="AZ73" s="1091"/>
      <c r="BA73" s="1091"/>
      <c r="BB73" s="1091"/>
      <c r="BC73" s="1091"/>
      <c r="BD73" s="1092"/>
      <c r="BE73" s="266"/>
      <c r="BF73" s="266"/>
      <c r="BG73" s="266"/>
      <c r="BH73" s="266"/>
      <c r="BI73" s="266"/>
      <c r="BJ73" s="266"/>
      <c r="BK73" s="266"/>
      <c r="BL73" s="266"/>
      <c r="BM73" s="266"/>
      <c r="BN73" s="266"/>
      <c r="BO73" s="266"/>
      <c r="BP73" s="266"/>
      <c r="BQ73" s="263">
        <v>
67</v>
      </c>
      <c r="BR73" s="268"/>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7"/>
    </row>
    <row r="74" spans="1:131" s="248" customFormat="1" ht="26.25" customHeight="1" x14ac:dyDescent="0.2">
      <c r="A74" s="262">
        <v>
7</v>
      </c>
      <c r="B74" s="1070"/>
      <c r="C74" s="1071"/>
      <c r="D74" s="1071"/>
      <c r="E74" s="1071"/>
      <c r="F74" s="1071"/>
      <c r="G74" s="1071"/>
      <c r="H74" s="1071"/>
      <c r="I74" s="1071"/>
      <c r="J74" s="1071"/>
      <c r="K74" s="1071"/>
      <c r="L74" s="1071"/>
      <c r="M74" s="1071"/>
      <c r="N74" s="1071"/>
      <c r="O74" s="1071"/>
      <c r="P74" s="1072"/>
      <c r="Q74" s="1073"/>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8"/>
      <c r="BA74" s="1068"/>
      <c r="BB74" s="1068"/>
      <c r="BC74" s="1068"/>
      <c r="BD74" s="1069"/>
      <c r="BE74" s="266"/>
      <c r="BF74" s="266"/>
      <c r="BG74" s="266"/>
      <c r="BH74" s="266"/>
      <c r="BI74" s="266"/>
      <c r="BJ74" s="266"/>
      <c r="BK74" s="266"/>
      <c r="BL74" s="266"/>
      <c r="BM74" s="266"/>
      <c r="BN74" s="266"/>
      <c r="BO74" s="266"/>
      <c r="BP74" s="266"/>
      <c r="BQ74" s="263">
        <v>
68</v>
      </c>
      <c r="BR74" s="268"/>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7"/>
    </row>
    <row r="75" spans="1:131" s="248" customFormat="1" ht="26.25" customHeight="1" x14ac:dyDescent="0.2">
      <c r="A75" s="262">
        <v>
8</v>
      </c>
      <c r="B75" s="1070"/>
      <c r="C75" s="1071"/>
      <c r="D75" s="1071"/>
      <c r="E75" s="1071"/>
      <c r="F75" s="1071"/>
      <c r="G75" s="1071"/>
      <c r="H75" s="1071"/>
      <c r="I75" s="1071"/>
      <c r="J75" s="1071"/>
      <c r="K75" s="1071"/>
      <c r="L75" s="1071"/>
      <c r="M75" s="1071"/>
      <c r="N75" s="1071"/>
      <c r="O75" s="1071"/>
      <c r="P75" s="1072"/>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68"/>
      <c r="BA75" s="1068"/>
      <c r="BB75" s="1068"/>
      <c r="BC75" s="1068"/>
      <c r="BD75" s="1069"/>
      <c r="BE75" s="266"/>
      <c r="BF75" s="266"/>
      <c r="BG75" s="266"/>
      <c r="BH75" s="266"/>
      <c r="BI75" s="266"/>
      <c r="BJ75" s="266"/>
      <c r="BK75" s="266"/>
      <c r="BL75" s="266"/>
      <c r="BM75" s="266"/>
      <c r="BN75" s="266"/>
      <c r="BO75" s="266"/>
      <c r="BP75" s="266"/>
      <c r="BQ75" s="263">
        <v>
69</v>
      </c>
      <c r="BR75" s="268"/>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7"/>
    </row>
    <row r="76" spans="1:131" s="248" customFormat="1" ht="26.25" customHeight="1" x14ac:dyDescent="0.2">
      <c r="A76" s="262">
        <v>
9</v>
      </c>
      <c r="B76" s="1070"/>
      <c r="C76" s="1071"/>
      <c r="D76" s="1071"/>
      <c r="E76" s="1071"/>
      <c r="F76" s="1071"/>
      <c r="G76" s="1071"/>
      <c r="H76" s="1071"/>
      <c r="I76" s="1071"/>
      <c r="J76" s="1071"/>
      <c r="K76" s="1071"/>
      <c r="L76" s="1071"/>
      <c r="M76" s="1071"/>
      <c r="N76" s="1071"/>
      <c r="O76" s="1071"/>
      <c r="P76" s="1072"/>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68"/>
      <c r="BA76" s="1068"/>
      <c r="BB76" s="1068"/>
      <c r="BC76" s="1068"/>
      <c r="BD76" s="1069"/>
      <c r="BE76" s="266"/>
      <c r="BF76" s="266"/>
      <c r="BG76" s="266"/>
      <c r="BH76" s="266"/>
      <c r="BI76" s="266"/>
      <c r="BJ76" s="266"/>
      <c r="BK76" s="266"/>
      <c r="BL76" s="266"/>
      <c r="BM76" s="266"/>
      <c r="BN76" s="266"/>
      <c r="BO76" s="266"/>
      <c r="BP76" s="266"/>
      <c r="BQ76" s="263">
        <v>
70</v>
      </c>
      <c r="BR76" s="268"/>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7"/>
    </row>
    <row r="77" spans="1:131" s="248" customFormat="1" ht="26.25" customHeight="1" x14ac:dyDescent="0.2">
      <c r="A77" s="262">
        <v>
10</v>
      </c>
      <c r="B77" s="1070"/>
      <c r="C77" s="1071"/>
      <c r="D77" s="1071"/>
      <c r="E77" s="1071"/>
      <c r="F77" s="1071"/>
      <c r="G77" s="1071"/>
      <c r="H77" s="1071"/>
      <c r="I77" s="1071"/>
      <c r="J77" s="1071"/>
      <c r="K77" s="1071"/>
      <c r="L77" s="1071"/>
      <c r="M77" s="1071"/>
      <c r="N77" s="1071"/>
      <c r="O77" s="1071"/>
      <c r="P77" s="1072"/>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68"/>
      <c r="BA77" s="1068"/>
      <c r="BB77" s="1068"/>
      <c r="BC77" s="1068"/>
      <c r="BD77" s="1069"/>
      <c r="BE77" s="266"/>
      <c r="BF77" s="266"/>
      <c r="BG77" s="266"/>
      <c r="BH77" s="266"/>
      <c r="BI77" s="266"/>
      <c r="BJ77" s="266"/>
      <c r="BK77" s="266"/>
      <c r="BL77" s="266"/>
      <c r="BM77" s="266"/>
      <c r="BN77" s="266"/>
      <c r="BO77" s="266"/>
      <c r="BP77" s="266"/>
      <c r="BQ77" s="263">
        <v>
71</v>
      </c>
      <c r="BR77" s="268"/>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7"/>
    </row>
    <row r="78" spans="1:131" s="248" customFormat="1" ht="26.25" customHeight="1" x14ac:dyDescent="0.2">
      <c r="A78" s="262">
        <v>
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6"/>
      <c r="BF78" s="266"/>
      <c r="BG78" s="266"/>
      <c r="BH78" s="266"/>
      <c r="BI78" s="266"/>
      <c r="BJ78" s="269"/>
      <c r="BK78" s="269"/>
      <c r="BL78" s="269"/>
      <c r="BM78" s="269"/>
      <c r="BN78" s="269"/>
      <c r="BO78" s="266"/>
      <c r="BP78" s="266"/>
      <c r="BQ78" s="263">
        <v>
72</v>
      </c>
      <c r="BR78" s="268"/>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7"/>
    </row>
    <row r="79" spans="1:131" s="248" customFormat="1" ht="26.25" customHeight="1" x14ac:dyDescent="0.2">
      <c r="A79" s="262">
        <v>
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6"/>
      <c r="BF79" s="266"/>
      <c r="BG79" s="266"/>
      <c r="BH79" s="266"/>
      <c r="BI79" s="266"/>
      <c r="BJ79" s="269"/>
      <c r="BK79" s="269"/>
      <c r="BL79" s="269"/>
      <c r="BM79" s="269"/>
      <c r="BN79" s="269"/>
      <c r="BO79" s="266"/>
      <c r="BP79" s="266"/>
      <c r="BQ79" s="263">
        <v>
73</v>
      </c>
      <c r="BR79" s="268"/>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7"/>
    </row>
    <row r="80" spans="1:131" s="248" customFormat="1" ht="26.25" customHeight="1" x14ac:dyDescent="0.2">
      <c r="A80" s="262">
        <v>
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6"/>
      <c r="BF80" s="266"/>
      <c r="BG80" s="266"/>
      <c r="BH80" s="266"/>
      <c r="BI80" s="266"/>
      <c r="BJ80" s="266"/>
      <c r="BK80" s="266"/>
      <c r="BL80" s="266"/>
      <c r="BM80" s="266"/>
      <c r="BN80" s="266"/>
      <c r="BO80" s="266"/>
      <c r="BP80" s="266"/>
      <c r="BQ80" s="263">
        <v>
74</v>
      </c>
      <c r="BR80" s="268"/>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7"/>
    </row>
    <row r="81" spans="1:131" s="248" customFormat="1" ht="26.25" customHeight="1" x14ac:dyDescent="0.2">
      <c r="A81" s="262">
        <v>
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6"/>
      <c r="BF81" s="266"/>
      <c r="BG81" s="266"/>
      <c r="BH81" s="266"/>
      <c r="BI81" s="266"/>
      <c r="BJ81" s="266"/>
      <c r="BK81" s="266"/>
      <c r="BL81" s="266"/>
      <c r="BM81" s="266"/>
      <c r="BN81" s="266"/>
      <c r="BO81" s="266"/>
      <c r="BP81" s="266"/>
      <c r="BQ81" s="263">
        <v>
75</v>
      </c>
      <c r="BR81" s="268"/>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7"/>
    </row>
    <row r="82" spans="1:131" s="248" customFormat="1" ht="26.25" customHeight="1" x14ac:dyDescent="0.2">
      <c r="A82" s="262">
        <v>
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6"/>
      <c r="BF82" s="266"/>
      <c r="BG82" s="266"/>
      <c r="BH82" s="266"/>
      <c r="BI82" s="266"/>
      <c r="BJ82" s="266"/>
      <c r="BK82" s="266"/>
      <c r="BL82" s="266"/>
      <c r="BM82" s="266"/>
      <c r="BN82" s="266"/>
      <c r="BO82" s="266"/>
      <c r="BP82" s="266"/>
      <c r="BQ82" s="263">
        <v>
76</v>
      </c>
      <c r="BR82" s="268"/>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7"/>
    </row>
    <row r="83" spans="1:131" s="248" customFormat="1" ht="26.25" customHeight="1" x14ac:dyDescent="0.2">
      <c r="A83" s="262">
        <v>
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6"/>
      <c r="BF83" s="266"/>
      <c r="BG83" s="266"/>
      <c r="BH83" s="266"/>
      <c r="BI83" s="266"/>
      <c r="BJ83" s="266"/>
      <c r="BK83" s="266"/>
      <c r="BL83" s="266"/>
      <c r="BM83" s="266"/>
      <c r="BN83" s="266"/>
      <c r="BO83" s="266"/>
      <c r="BP83" s="266"/>
      <c r="BQ83" s="263">
        <v>
77</v>
      </c>
      <c r="BR83" s="268"/>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7"/>
    </row>
    <row r="84" spans="1:131" s="248" customFormat="1" ht="26.25" customHeight="1" x14ac:dyDescent="0.2">
      <c r="A84" s="262">
        <v>
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6"/>
      <c r="BF84" s="266"/>
      <c r="BG84" s="266"/>
      <c r="BH84" s="266"/>
      <c r="BI84" s="266"/>
      <c r="BJ84" s="266"/>
      <c r="BK84" s="266"/>
      <c r="BL84" s="266"/>
      <c r="BM84" s="266"/>
      <c r="BN84" s="266"/>
      <c r="BO84" s="266"/>
      <c r="BP84" s="266"/>
      <c r="BQ84" s="263">
        <v>
78</v>
      </c>
      <c r="BR84" s="268"/>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7"/>
    </row>
    <row r="85" spans="1:131" s="248" customFormat="1" ht="26.25" customHeight="1" x14ac:dyDescent="0.2">
      <c r="A85" s="262">
        <v>
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6"/>
      <c r="BF85" s="266"/>
      <c r="BG85" s="266"/>
      <c r="BH85" s="266"/>
      <c r="BI85" s="266"/>
      <c r="BJ85" s="266"/>
      <c r="BK85" s="266"/>
      <c r="BL85" s="266"/>
      <c r="BM85" s="266"/>
      <c r="BN85" s="266"/>
      <c r="BO85" s="266"/>
      <c r="BP85" s="266"/>
      <c r="BQ85" s="263">
        <v>
79</v>
      </c>
      <c r="BR85" s="268"/>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7"/>
    </row>
    <row r="86" spans="1:131" s="248" customFormat="1" ht="26.25" customHeight="1" x14ac:dyDescent="0.2">
      <c r="A86" s="262">
        <v>
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6"/>
      <c r="BF86" s="266"/>
      <c r="BG86" s="266"/>
      <c r="BH86" s="266"/>
      <c r="BI86" s="266"/>
      <c r="BJ86" s="266"/>
      <c r="BK86" s="266"/>
      <c r="BL86" s="266"/>
      <c r="BM86" s="266"/>
      <c r="BN86" s="266"/>
      <c r="BO86" s="266"/>
      <c r="BP86" s="266"/>
      <c r="BQ86" s="263">
        <v>
80</v>
      </c>
      <c r="BR86" s="268"/>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7"/>
    </row>
    <row r="87" spans="1:131" s="248" customFormat="1" ht="26.25" customHeight="1" x14ac:dyDescent="0.2">
      <c r="A87" s="270">
        <v>
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6"/>
      <c r="BF87" s="266"/>
      <c r="BG87" s="266"/>
      <c r="BH87" s="266"/>
      <c r="BI87" s="266"/>
      <c r="BJ87" s="266"/>
      <c r="BK87" s="266"/>
      <c r="BL87" s="266"/>
      <c r="BM87" s="266"/>
      <c r="BN87" s="266"/>
      <c r="BO87" s="266"/>
      <c r="BP87" s="266"/>
      <c r="BQ87" s="263">
        <v>
81</v>
      </c>
      <c r="BR87" s="268"/>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7"/>
    </row>
    <row r="88" spans="1:131" s="248" customFormat="1" ht="26.25" customHeight="1" thickBot="1" x14ac:dyDescent="0.25">
      <c r="A88" s="265" t="s">
        <v>
391</v>
      </c>
      <c r="B88" s="1040" t="s">
        <v>
413</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v>
79825</v>
      </c>
      <c r="AG88" s="1055"/>
      <c r="AH88" s="1055"/>
      <c r="AI88" s="1055"/>
      <c r="AJ88" s="1055"/>
      <c r="AK88" s="1059"/>
      <c r="AL88" s="1059"/>
      <c r="AM88" s="1059"/>
      <c r="AN88" s="1059"/>
      <c r="AO88" s="1059"/>
      <c r="AP88" s="1055">
        <v>
50463</v>
      </c>
      <c r="AQ88" s="1055"/>
      <c r="AR88" s="1055"/>
      <c r="AS88" s="1055"/>
      <c r="AT88" s="1055"/>
      <c r="AU88" s="1055">
        <v>
1893</v>
      </c>
      <c r="AV88" s="1055"/>
      <c r="AW88" s="1055"/>
      <c r="AX88" s="1055"/>
      <c r="AY88" s="1055"/>
      <c r="AZ88" s="1056"/>
      <c r="BA88" s="1056"/>
      <c r="BB88" s="1056"/>
      <c r="BC88" s="1056"/>
      <c r="BD88" s="1057"/>
      <c r="BE88" s="266"/>
      <c r="BF88" s="266"/>
      <c r="BG88" s="266"/>
      <c r="BH88" s="266"/>
      <c r="BI88" s="266"/>
      <c r="BJ88" s="266"/>
      <c r="BK88" s="266"/>
      <c r="BL88" s="266"/>
      <c r="BM88" s="266"/>
      <c r="BN88" s="266"/>
      <c r="BO88" s="266"/>
      <c r="BP88" s="266"/>
      <c r="BQ88" s="263">
        <v>
82</v>
      </c>
      <c r="BR88" s="268"/>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391</v>
      </c>
      <c r="BR102" s="1040" t="s">
        <v>
414</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c r="CS102" s="1047"/>
      <c r="CT102" s="1047"/>
      <c r="CU102" s="1047"/>
      <c r="CV102" s="1048"/>
      <c r="CW102" s="1046"/>
      <c r="CX102" s="1047"/>
      <c r="CY102" s="1047"/>
      <c r="CZ102" s="1047"/>
      <c r="DA102" s="1048"/>
      <c r="DB102" s="1046"/>
      <c r="DC102" s="1047"/>
      <c r="DD102" s="1047"/>
      <c r="DE102" s="1047"/>
      <c r="DF102" s="1048"/>
      <c r="DG102" s="1046"/>
      <c r="DH102" s="1047"/>
      <c r="DI102" s="1047"/>
      <c r="DJ102" s="1047"/>
      <c r="DK102" s="1048"/>
      <c r="DL102" s="1046"/>
      <c r="DM102" s="1047"/>
      <c r="DN102" s="1047"/>
      <c r="DO102" s="1047"/>
      <c r="DP102" s="1048"/>
      <c r="DQ102" s="1046"/>
      <c r="DR102" s="1047"/>
      <c r="DS102" s="1047"/>
      <c r="DT102" s="1047"/>
      <c r="DU102" s="1048"/>
      <c r="DV102" s="1029"/>
      <c r="DW102" s="1030"/>
      <c r="DX102" s="1030"/>
      <c r="DY102" s="1030"/>
      <c r="DZ102" s="1031"/>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2" t="s">
        <v>
415</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3" t="s">
        <v>
416</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4" t="s">
        <v>
419</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
420</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7" customFormat="1" ht="26.25" customHeight="1" x14ac:dyDescent="0.2">
      <c r="A109" s="989" t="s">
        <v>
421</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
422</v>
      </c>
      <c r="AB109" s="990"/>
      <c r="AC109" s="990"/>
      <c r="AD109" s="990"/>
      <c r="AE109" s="991"/>
      <c r="AF109" s="992" t="s">
        <v>
309</v>
      </c>
      <c r="AG109" s="990"/>
      <c r="AH109" s="990"/>
      <c r="AI109" s="990"/>
      <c r="AJ109" s="991"/>
      <c r="AK109" s="992" t="s">
        <v>
308</v>
      </c>
      <c r="AL109" s="990"/>
      <c r="AM109" s="990"/>
      <c r="AN109" s="990"/>
      <c r="AO109" s="991"/>
      <c r="AP109" s="992" t="s">
        <v>
423</v>
      </c>
      <c r="AQ109" s="990"/>
      <c r="AR109" s="990"/>
      <c r="AS109" s="990"/>
      <c r="AT109" s="1021"/>
      <c r="AU109" s="989" t="s">
        <v>
421</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
422</v>
      </c>
      <c r="BR109" s="990"/>
      <c r="BS109" s="990"/>
      <c r="BT109" s="990"/>
      <c r="BU109" s="991"/>
      <c r="BV109" s="992" t="s">
        <v>
309</v>
      </c>
      <c r="BW109" s="990"/>
      <c r="BX109" s="990"/>
      <c r="BY109" s="990"/>
      <c r="BZ109" s="991"/>
      <c r="CA109" s="992" t="s">
        <v>
308</v>
      </c>
      <c r="CB109" s="990"/>
      <c r="CC109" s="990"/>
      <c r="CD109" s="990"/>
      <c r="CE109" s="991"/>
      <c r="CF109" s="1028" t="s">
        <v>
423</v>
      </c>
      <c r="CG109" s="1028"/>
      <c r="CH109" s="1028"/>
      <c r="CI109" s="1028"/>
      <c r="CJ109" s="1028"/>
      <c r="CK109" s="992" t="s">
        <v>
424</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
422</v>
      </c>
      <c r="DH109" s="990"/>
      <c r="DI109" s="990"/>
      <c r="DJ109" s="990"/>
      <c r="DK109" s="991"/>
      <c r="DL109" s="992" t="s">
        <v>
309</v>
      </c>
      <c r="DM109" s="990"/>
      <c r="DN109" s="990"/>
      <c r="DO109" s="990"/>
      <c r="DP109" s="991"/>
      <c r="DQ109" s="992" t="s">
        <v>
308</v>
      </c>
      <c r="DR109" s="990"/>
      <c r="DS109" s="990"/>
      <c r="DT109" s="990"/>
      <c r="DU109" s="991"/>
      <c r="DV109" s="992" t="s">
        <v>
423</v>
      </c>
      <c r="DW109" s="990"/>
      <c r="DX109" s="990"/>
      <c r="DY109" s="990"/>
      <c r="DZ109" s="1021"/>
    </row>
    <row r="110" spans="1:131" s="247" customFormat="1" ht="26.25" customHeight="1" x14ac:dyDescent="0.2">
      <c r="A110" s="892" t="s">
        <v>
425</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
3190367</v>
      </c>
      <c r="AB110" s="983"/>
      <c r="AC110" s="983"/>
      <c r="AD110" s="983"/>
      <c r="AE110" s="984"/>
      <c r="AF110" s="985">
        <v>
2788437</v>
      </c>
      <c r="AG110" s="983"/>
      <c r="AH110" s="983"/>
      <c r="AI110" s="983"/>
      <c r="AJ110" s="984"/>
      <c r="AK110" s="985">
        <v>
2785879</v>
      </c>
      <c r="AL110" s="983"/>
      <c r="AM110" s="983"/>
      <c r="AN110" s="983"/>
      <c r="AO110" s="984"/>
      <c r="AP110" s="986">
        <v>
2.2000000000000002</v>
      </c>
      <c r="AQ110" s="987"/>
      <c r="AR110" s="987"/>
      <c r="AS110" s="987"/>
      <c r="AT110" s="988"/>
      <c r="AU110" s="1022" t="s">
        <v>
72</v>
      </c>
      <c r="AV110" s="1023"/>
      <c r="AW110" s="1023"/>
      <c r="AX110" s="1023"/>
      <c r="AY110" s="1023"/>
      <c r="AZ110" s="948" t="s">
        <v>
426</v>
      </c>
      <c r="BA110" s="893"/>
      <c r="BB110" s="893"/>
      <c r="BC110" s="893"/>
      <c r="BD110" s="893"/>
      <c r="BE110" s="893"/>
      <c r="BF110" s="893"/>
      <c r="BG110" s="893"/>
      <c r="BH110" s="893"/>
      <c r="BI110" s="893"/>
      <c r="BJ110" s="893"/>
      <c r="BK110" s="893"/>
      <c r="BL110" s="893"/>
      <c r="BM110" s="893"/>
      <c r="BN110" s="893"/>
      <c r="BO110" s="893"/>
      <c r="BP110" s="894"/>
      <c r="BQ110" s="949">
        <v>
34466280</v>
      </c>
      <c r="BR110" s="930"/>
      <c r="BS110" s="930"/>
      <c r="BT110" s="930"/>
      <c r="BU110" s="930"/>
      <c r="BV110" s="930">
        <v>
34863702</v>
      </c>
      <c r="BW110" s="930"/>
      <c r="BX110" s="930"/>
      <c r="BY110" s="930"/>
      <c r="BZ110" s="930"/>
      <c r="CA110" s="930">
        <v>
33726770</v>
      </c>
      <c r="CB110" s="930"/>
      <c r="CC110" s="930"/>
      <c r="CD110" s="930"/>
      <c r="CE110" s="930"/>
      <c r="CF110" s="954">
        <v>
26.8</v>
      </c>
      <c r="CG110" s="955"/>
      <c r="CH110" s="955"/>
      <c r="CI110" s="955"/>
      <c r="CJ110" s="955"/>
      <c r="CK110" s="1018" t="s">
        <v>
427</v>
      </c>
      <c r="CL110" s="904"/>
      <c r="CM110" s="979" t="s">
        <v>
428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
429</v>
      </c>
      <c r="DH110" s="930"/>
      <c r="DI110" s="930"/>
      <c r="DJ110" s="930"/>
      <c r="DK110" s="930"/>
      <c r="DL110" s="930" t="s">
        <v>
128</v>
      </c>
      <c r="DM110" s="930"/>
      <c r="DN110" s="930"/>
      <c r="DO110" s="930"/>
      <c r="DP110" s="930"/>
      <c r="DQ110" s="930" t="s">
        <v>
128</v>
      </c>
      <c r="DR110" s="930"/>
      <c r="DS110" s="930"/>
      <c r="DT110" s="930"/>
      <c r="DU110" s="930"/>
      <c r="DV110" s="931" t="s">
        <v>
128</v>
      </c>
      <c r="DW110" s="931"/>
      <c r="DX110" s="931"/>
      <c r="DY110" s="931"/>
      <c r="DZ110" s="932"/>
    </row>
    <row r="111" spans="1:131" s="247" customFormat="1" ht="26.25" customHeight="1" x14ac:dyDescent="0.2">
      <c r="A111" s="859" t="s">
        <v>
430</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
431</v>
      </c>
      <c r="AB111" s="1011"/>
      <c r="AC111" s="1011"/>
      <c r="AD111" s="1011"/>
      <c r="AE111" s="1012"/>
      <c r="AF111" s="1013" t="s">
        <v>
128</v>
      </c>
      <c r="AG111" s="1011"/>
      <c r="AH111" s="1011"/>
      <c r="AI111" s="1011"/>
      <c r="AJ111" s="1012"/>
      <c r="AK111" s="1013" t="s">
        <v>
128</v>
      </c>
      <c r="AL111" s="1011"/>
      <c r="AM111" s="1011"/>
      <c r="AN111" s="1011"/>
      <c r="AO111" s="1012"/>
      <c r="AP111" s="1014" t="s">
        <v>
128</v>
      </c>
      <c r="AQ111" s="1015"/>
      <c r="AR111" s="1015"/>
      <c r="AS111" s="1015"/>
      <c r="AT111" s="1016"/>
      <c r="AU111" s="1024"/>
      <c r="AV111" s="1025"/>
      <c r="AW111" s="1025"/>
      <c r="AX111" s="1025"/>
      <c r="AY111" s="1025"/>
      <c r="AZ111" s="900" t="s">
        <v>
432</v>
      </c>
      <c r="BA111" s="835"/>
      <c r="BB111" s="835"/>
      <c r="BC111" s="835"/>
      <c r="BD111" s="835"/>
      <c r="BE111" s="835"/>
      <c r="BF111" s="835"/>
      <c r="BG111" s="835"/>
      <c r="BH111" s="835"/>
      <c r="BI111" s="835"/>
      <c r="BJ111" s="835"/>
      <c r="BK111" s="835"/>
      <c r="BL111" s="835"/>
      <c r="BM111" s="835"/>
      <c r="BN111" s="835"/>
      <c r="BO111" s="835"/>
      <c r="BP111" s="836"/>
      <c r="BQ111" s="901">
        <v>
4678887</v>
      </c>
      <c r="BR111" s="902"/>
      <c r="BS111" s="902"/>
      <c r="BT111" s="902"/>
      <c r="BU111" s="902"/>
      <c r="BV111" s="902">
        <v>
4309788</v>
      </c>
      <c r="BW111" s="902"/>
      <c r="BX111" s="902"/>
      <c r="BY111" s="902"/>
      <c r="BZ111" s="902"/>
      <c r="CA111" s="902">
        <v>
4297679</v>
      </c>
      <c r="CB111" s="902"/>
      <c r="CC111" s="902"/>
      <c r="CD111" s="902"/>
      <c r="CE111" s="902"/>
      <c r="CF111" s="963">
        <v>
3.4</v>
      </c>
      <c r="CG111" s="964"/>
      <c r="CH111" s="964"/>
      <c r="CI111" s="964"/>
      <c r="CJ111" s="964"/>
      <c r="CK111" s="1019"/>
      <c r="CL111" s="906"/>
      <c r="CM111" s="909" t="s">
        <v>
433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
128</v>
      </c>
      <c r="DH111" s="902"/>
      <c r="DI111" s="902"/>
      <c r="DJ111" s="902"/>
      <c r="DK111" s="902"/>
      <c r="DL111" s="902" t="s">
        <v>
431</v>
      </c>
      <c r="DM111" s="902"/>
      <c r="DN111" s="902"/>
      <c r="DO111" s="902"/>
      <c r="DP111" s="902"/>
      <c r="DQ111" s="902" t="s">
        <v>
128</v>
      </c>
      <c r="DR111" s="902"/>
      <c r="DS111" s="902"/>
      <c r="DT111" s="902"/>
      <c r="DU111" s="902"/>
      <c r="DV111" s="879" t="s">
        <v>
431</v>
      </c>
      <c r="DW111" s="879"/>
      <c r="DX111" s="879"/>
      <c r="DY111" s="879"/>
      <c r="DZ111" s="880"/>
    </row>
    <row r="112" spans="1:131" s="247" customFormat="1" ht="26.25" customHeight="1" x14ac:dyDescent="0.2">
      <c r="A112" s="1004" t="s">
        <v>
434</v>
      </c>
      <c r="B112" s="1005"/>
      <c r="C112" s="835" t="s">
        <v>
435</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v>
118833</v>
      </c>
      <c r="AB112" s="865"/>
      <c r="AC112" s="865"/>
      <c r="AD112" s="865"/>
      <c r="AE112" s="866"/>
      <c r="AF112" s="867">
        <v>
116987</v>
      </c>
      <c r="AG112" s="865"/>
      <c r="AH112" s="865"/>
      <c r="AI112" s="865"/>
      <c r="AJ112" s="866"/>
      <c r="AK112" s="867">
        <v>
150047</v>
      </c>
      <c r="AL112" s="865"/>
      <c r="AM112" s="865"/>
      <c r="AN112" s="865"/>
      <c r="AO112" s="866"/>
      <c r="AP112" s="912">
        <v>
0.1</v>
      </c>
      <c r="AQ112" s="913"/>
      <c r="AR112" s="913"/>
      <c r="AS112" s="913"/>
      <c r="AT112" s="914"/>
      <c r="AU112" s="1024"/>
      <c r="AV112" s="1025"/>
      <c r="AW112" s="1025"/>
      <c r="AX112" s="1025"/>
      <c r="AY112" s="1025"/>
      <c r="AZ112" s="900" t="s">
        <v>
436</v>
      </c>
      <c r="BA112" s="835"/>
      <c r="BB112" s="835"/>
      <c r="BC112" s="835"/>
      <c r="BD112" s="835"/>
      <c r="BE112" s="835"/>
      <c r="BF112" s="835"/>
      <c r="BG112" s="835"/>
      <c r="BH112" s="835"/>
      <c r="BI112" s="835"/>
      <c r="BJ112" s="835"/>
      <c r="BK112" s="835"/>
      <c r="BL112" s="835"/>
      <c r="BM112" s="835"/>
      <c r="BN112" s="835"/>
      <c r="BO112" s="835"/>
      <c r="BP112" s="836"/>
      <c r="BQ112" s="901" t="s">
        <v>
128</v>
      </c>
      <c r="BR112" s="902"/>
      <c r="BS112" s="902"/>
      <c r="BT112" s="902"/>
      <c r="BU112" s="902"/>
      <c r="BV112" s="902" t="s">
        <v>
431</v>
      </c>
      <c r="BW112" s="902"/>
      <c r="BX112" s="902"/>
      <c r="BY112" s="902"/>
      <c r="BZ112" s="902"/>
      <c r="CA112" s="902" t="s">
        <v>
128</v>
      </c>
      <c r="CB112" s="902"/>
      <c r="CC112" s="902"/>
      <c r="CD112" s="902"/>
      <c r="CE112" s="902"/>
      <c r="CF112" s="963" t="s">
        <v>
128</v>
      </c>
      <c r="CG112" s="964"/>
      <c r="CH112" s="964"/>
      <c r="CI112" s="964"/>
      <c r="CJ112" s="964"/>
      <c r="CK112" s="1019"/>
      <c r="CL112" s="906"/>
      <c r="CM112" s="909" t="s">
        <v>
437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
128</v>
      </c>
      <c r="DH112" s="902"/>
      <c r="DI112" s="902"/>
      <c r="DJ112" s="902"/>
      <c r="DK112" s="902"/>
      <c r="DL112" s="902" t="s">
        <v>
431</v>
      </c>
      <c r="DM112" s="902"/>
      <c r="DN112" s="902"/>
      <c r="DO112" s="902"/>
      <c r="DP112" s="902"/>
      <c r="DQ112" s="902" t="s">
        <v>
128</v>
      </c>
      <c r="DR112" s="902"/>
      <c r="DS112" s="902"/>
      <c r="DT112" s="902"/>
      <c r="DU112" s="902"/>
      <c r="DV112" s="879" t="s">
        <v>
431</v>
      </c>
      <c r="DW112" s="879"/>
      <c r="DX112" s="879"/>
      <c r="DY112" s="879"/>
      <c r="DZ112" s="880"/>
    </row>
    <row r="113" spans="1:130" s="247" customFormat="1" ht="26.25" customHeight="1" x14ac:dyDescent="0.2">
      <c r="A113" s="1006"/>
      <c r="B113" s="1007"/>
      <c r="C113" s="835" t="s">
        <v>
438</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t="s">
        <v>
128</v>
      </c>
      <c r="AB113" s="1011"/>
      <c r="AC113" s="1011"/>
      <c r="AD113" s="1011"/>
      <c r="AE113" s="1012"/>
      <c r="AF113" s="1013" t="s">
        <v>
431</v>
      </c>
      <c r="AG113" s="1011"/>
      <c r="AH113" s="1011"/>
      <c r="AI113" s="1011"/>
      <c r="AJ113" s="1012"/>
      <c r="AK113" s="1013" t="s">
        <v>
431</v>
      </c>
      <c r="AL113" s="1011"/>
      <c r="AM113" s="1011"/>
      <c r="AN113" s="1011"/>
      <c r="AO113" s="1012"/>
      <c r="AP113" s="1014" t="s">
        <v>
128</v>
      </c>
      <c r="AQ113" s="1015"/>
      <c r="AR113" s="1015"/>
      <c r="AS113" s="1015"/>
      <c r="AT113" s="1016"/>
      <c r="AU113" s="1024"/>
      <c r="AV113" s="1025"/>
      <c r="AW113" s="1025"/>
      <c r="AX113" s="1025"/>
      <c r="AY113" s="1025"/>
      <c r="AZ113" s="900" t="s">
        <v>
439</v>
      </c>
      <c r="BA113" s="835"/>
      <c r="BB113" s="835"/>
      <c r="BC113" s="835"/>
      <c r="BD113" s="835"/>
      <c r="BE113" s="835"/>
      <c r="BF113" s="835"/>
      <c r="BG113" s="835"/>
      <c r="BH113" s="835"/>
      <c r="BI113" s="835"/>
      <c r="BJ113" s="835"/>
      <c r="BK113" s="835"/>
      <c r="BL113" s="835"/>
      <c r="BM113" s="835"/>
      <c r="BN113" s="835"/>
      <c r="BO113" s="835"/>
      <c r="BP113" s="836"/>
      <c r="BQ113" s="901">
        <v>
1893673</v>
      </c>
      <c r="BR113" s="902"/>
      <c r="BS113" s="902"/>
      <c r="BT113" s="902"/>
      <c r="BU113" s="902"/>
      <c r="BV113" s="902">
        <v>
1885164</v>
      </c>
      <c r="BW113" s="902"/>
      <c r="BX113" s="902"/>
      <c r="BY113" s="902"/>
      <c r="BZ113" s="902"/>
      <c r="CA113" s="902">
        <v>
1893187</v>
      </c>
      <c r="CB113" s="902"/>
      <c r="CC113" s="902"/>
      <c r="CD113" s="902"/>
      <c r="CE113" s="902"/>
      <c r="CF113" s="963">
        <v>
1.5</v>
      </c>
      <c r="CG113" s="964"/>
      <c r="CH113" s="964"/>
      <c r="CI113" s="964"/>
      <c r="CJ113" s="964"/>
      <c r="CK113" s="1019"/>
      <c r="CL113" s="906"/>
      <c r="CM113" s="909" t="s">
        <v>
440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
128</v>
      </c>
      <c r="DH113" s="865"/>
      <c r="DI113" s="865"/>
      <c r="DJ113" s="865"/>
      <c r="DK113" s="866"/>
      <c r="DL113" s="867" t="s">
        <v>
128</v>
      </c>
      <c r="DM113" s="865"/>
      <c r="DN113" s="865"/>
      <c r="DO113" s="865"/>
      <c r="DP113" s="866"/>
      <c r="DQ113" s="867" t="s">
        <v>
429</v>
      </c>
      <c r="DR113" s="865"/>
      <c r="DS113" s="865"/>
      <c r="DT113" s="865"/>
      <c r="DU113" s="866"/>
      <c r="DV113" s="912" t="s">
        <v>
128</v>
      </c>
      <c r="DW113" s="913"/>
      <c r="DX113" s="913"/>
      <c r="DY113" s="913"/>
      <c r="DZ113" s="914"/>
    </row>
    <row r="114" spans="1:130" s="247" customFormat="1" ht="26.25" customHeight="1" x14ac:dyDescent="0.2">
      <c r="A114" s="1006"/>
      <c r="B114" s="1007"/>
      <c r="C114" s="835" t="s">
        <v>
441</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
136576</v>
      </c>
      <c r="AB114" s="865"/>
      <c r="AC114" s="865"/>
      <c r="AD114" s="865"/>
      <c r="AE114" s="866"/>
      <c r="AF114" s="867">
        <v>
149543</v>
      </c>
      <c r="AG114" s="865"/>
      <c r="AH114" s="865"/>
      <c r="AI114" s="865"/>
      <c r="AJ114" s="866"/>
      <c r="AK114" s="867">
        <v>
149720</v>
      </c>
      <c r="AL114" s="865"/>
      <c r="AM114" s="865"/>
      <c r="AN114" s="865"/>
      <c r="AO114" s="866"/>
      <c r="AP114" s="912">
        <v>
0.1</v>
      </c>
      <c r="AQ114" s="913"/>
      <c r="AR114" s="913"/>
      <c r="AS114" s="913"/>
      <c r="AT114" s="914"/>
      <c r="AU114" s="1024"/>
      <c r="AV114" s="1025"/>
      <c r="AW114" s="1025"/>
      <c r="AX114" s="1025"/>
      <c r="AY114" s="1025"/>
      <c r="AZ114" s="900" t="s">
        <v>
442</v>
      </c>
      <c r="BA114" s="835"/>
      <c r="BB114" s="835"/>
      <c r="BC114" s="835"/>
      <c r="BD114" s="835"/>
      <c r="BE114" s="835"/>
      <c r="BF114" s="835"/>
      <c r="BG114" s="835"/>
      <c r="BH114" s="835"/>
      <c r="BI114" s="835"/>
      <c r="BJ114" s="835"/>
      <c r="BK114" s="835"/>
      <c r="BL114" s="835"/>
      <c r="BM114" s="835"/>
      <c r="BN114" s="835"/>
      <c r="BO114" s="835"/>
      <c r="BP114" s="836"/>
      <c r="BQ114" s="901">
        <v>
24303309</v>
      </c>
      <c r="BR114" s="902"/>
      <c r="BS114" s="902"/>
      <c r="BT114" s="902"/>
      <c r="BU114" s="902"/>
      <c r="BV114" s="902">
        <v>
22980616</v>
      </c>
      <c r="BW114" s="902"/>
      <c r="BX114" s="902"/>
      <c r="BY114" s="902"/>
      <c r="BZ114" s="902"/>
      <c r="CA114" s="902">
        <v>
22725197</v>
      </c>
      <c r="CB114" s="902"/>
      <c r="CC114" s="902"/>
      <c r="CD114" s="902"/>
      <c r="CE114" s="902"/>
      <c r="CF114" s="963">
        <v>
18.100000000000001</v>
      </c>
      <c r="CG114" s="964"/>
      <c r="CH114" s="964"/>
      <c r="CI114" s="964"/>
      <c r="CJ114" s="964"/>
      <c r="CK114" s="1019"/>
      <c r="CL114" s="906"/>
      <c r="CM114" s="909" t="s">
        <v>
443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
128</v>
      </c>
      <c r="DH114" s="865"/>
      <c r="DI114" s="865"/>
      <c r="DJ114" s="865"/>
      <c r="DK114" s="866"/>
      <c r="DL114" s="867" t="s">
        <v>
128</v>
      </c>
      <c r="DM114" s="865"/>
      <c r="DN114" s="865"/>
      <c r="DO114" s="865"/>
      <c r="DP114" s="866"/>
      <c r="DQ114" s="867" t="s">
        <v>
128</v>
      </c>
      <c r="DR114" s="865"/>
      <c r="DS114" s="865"/>
      <c r="DT114" s="865"/>
      <c r="DU114" s="866"/>
      <c r="DV114" s="912" t="s">
        <v>
128</v>
      </c>
      <c r="DW114" s="913"/>
      <c r="DX114" s="913"/>
      <c r="DY114" s="913"/>
      <c r="DZ114" s="914"/>
    </row>
    <row r="115" spans="1:130" s="247" customFormat="1" ht="26.25" customHeight="1" x14ac:dyDescent="0.2">
      <c r="A115" s="1006"/>
      <c r="B115" s="1007"/>
      <c r="C115" s="835" t="s">
        <v>
444</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v>
4252676</v>
      </c>
      <c r="AB115" s="1011"/>
      <c r="AC115" s="1011"/>
      <c r="AD115" s="1011"/>
      <c r="AE115" s="1012"/>
      <c r="AF115" s="1013">
        <v>
272741</v>
      </c>
      <c r="AG115" s="1011"/>
      <c r="AH115" s="1011"/>
      <c r="AI115" s="1011"/>
      <c r="AJ115" s="1012"/>
      <c r="AK115" s="1013">
        <v>
234582</v>
      </c>
      <c r="AL115" s="1011"/>
      <c r="AM115" s="1011"/>
      <c r="AN115" s="1011"/>
      <c r="AO115" s="1012"/>
      <c r="AP115" s="1014">
        <v>
0.2</v>
      </c>
      <c r="AQ115" s="1015"/>
      <c r="AR115" s="1015"/>
      <c r="AS115" s="1015"/>
      <c r="AT115" s="1016"/>
      <c r="AU115" s="1024"/>
      <c r="AV115" s="1025"/>
      <c r="AW115" s="1025"/>
      <c r="AX115" s="1025"/>
      <c r="AY115" s="1025"/>
      <c r="AZ115" s="900" t="s">
        <v>
445</v>
      </c>
      <c r="BA115" s="835"/>
      <c r="BB115" s="835"/>
      <c r="BC115" s="835"/>
      <c r="BD115" s="835"/>
      <c r="BE115" s="835"/>
      <c r="BF115" s="835"/>
      <c r="BG115" s="835"/>
      <c r="BH115" s="835"/>
      <c r="BI115" s="835"/>
      <c r="BJ115" s="835"/>
      <c r="BK115" s="835"/>
      <c r="BL115" s="835"/>
      <c r="BM115" s="835"/>
      <c r="BN115" s="835"/>
      <c r="BO115" s="835"/>
      <c r="BP115" s="836"/>
      <c r="BQ115" s="901" t="s">
        <v>
429</v>
      </c>
      <c r="BR115" s="902"/>
      <c r="BS115" s="902"/>
      <c r="BT115" s="902"/>
      <c r="BU115" s="902"/>
      <c r="BV115" s="902" t="s">
        <v>
128</v>
      </c>
      <c r="BW115" s="902"/>
      <c r="BX115" s="902"/>
      <c r="BY115" s="902"/>
      <c r="BZ115" s="902"/>
      <c r="CA115" s="902" t="s">
        <v>
446</v>
      </c>
      <c r="CB115" s="902"/>
      <c r="CC115" s="902"/>
      <c r="CD115" s="902"/>
      <c r="CE115" s="902"/>
      <c r="CF115" s="963" t="s">
        <v>
128</v>
      </c>
      <c r="CG115" s="964"/>
      <c r="CH115" s="964"/>
      <c r="CI115" s="964"/>
      <c r="CJ115" s="964"/>
      <c r="CK115" s="1019"/>
      <c r="CL115" s="906"/>
      <c r="CM115" s="900" t="s">
        <v>
447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v>
4678887</v>
      </c>
      <c r="DH115" s="865"/>
      <c r="DI115" s="865"/>
      <c r="DJ115" s="865"/>
      <c r="DK115" s="866"/>
      <c r="DL115" s="867">
        <v>
4309788</v>
      </c>
      <c r="DM115" s="865"/>
      <c r="DN115" s="865"/>
      <c r="DO115" s="865"/>
      <c r="DP115" s="866"/>
      <c r="DQ115" s="867">
        <v>
4297679</v>
      </c>
      <c r="DR115" s="865"/>
      <c r="DS115" s="865"/>
      <c r="DT115" s="865"/>
      <c r="DU115" s="866"/>
      <c r="DV115" s="912">
        <v>
3.4</v>
      </c>
      <c r="DW115" s="913"/>
      <c r="DX115" s="913"/>
      <c r="DY115" s="913"/>
      <c r="DZ115" s="914"/>
    </row>
    <row r="116" spans="1:130" s="247" customFormat="1" ht="26.25" customHeight="1" x14ac:dyDescent="0.2">
      <c r="A116" s="1008"/>
      <c r="B116" s="1009"/>
      <c r="C116" s="968" t="s">
        <v>
448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t="s">
        <v>
431</v>
      </c>
      <c r="AB116" s="865"/>
      <c r="AC116" s="865"/>
      <c r="AD116" s="865"/>
      <c r="AE116" s="866"/>
      <c r="AF116" s="867" t="s">
        <v>
128</v>
      </c>
      <c r="AG116" s="865"/>
      <c r="AH116" s="865"/>
      <c r="AI116" s="865"/>
      <c r="AJ116" s="866"/>
      <c r="AK116" s="867" t="s">
        <v>
128</v>
      </c>
      <c r="AL116" s="865"/>
      <c r="AM116" s="865"/>
      <c r="AN116" s="865"/>
      <c r="AO116" s="866"/>
      <c r="AP116" s="912" t="s">
        <v>
128</v>
      </c>
      <c r="AQ116" s="913"/>
      <c r="AR116" s="913"/>
      <c r="AS116" s="913"/>
      <c r="AT116" s="914"/>
      <c r="AU116" s="1024"/>
      <c r="AV116" s="1025"/>
      <c r="AW116" s="1025"/>
      <c r="AX116" s="1025"/>
      <c r="AY116" s="1025"/>
      <c r="AZ116" s="951" t="s">
        <v>
449</v>
      </c>
      <c r="BA116" s="952"/>
      <c r="BB116" s="952"/>
      <c r="BC116" s="952"/>
      <c r="BD116" s="952"/>
      <c r="BE116" s="952"/>
      <c r="BF116" s="952"/>
      <c r="BG116" s="952"/>
      <c r="BH116" s="952"/>
      <c r="BI116" s="952"/>
      <c r="BJ116" s="952"/>
      <c r="BK116" s="952"/>
      <c r="BL116" s="952"/>
      <c r="BM116" s="952"/>
      <c r="BN116" s="952"/>
      <c r="BO116" s="952"/>
      <c r="BP116" s="953"/>
      <c r="BQ116" s="901" t="s">
        <v>
450</v>
      </c>
      <c r="BR116" s="902"/>
      <c r="BS116" s="902"/>
      <c r="BT116" s="902"/>
      <c r="BU116" s="902"/>
      <c r="BV116" s="902" t="s">
        <v>
128</v>
      </c>
      <c r="BW116" s="902"/>
      <c r="BX116" s="902"/>
      <c r="BY116" s="902"/>
      <c r="BZ116" s="902"/>
      <c r="CA116" s="902" t="s">
        <v>
128</v>
      </c>
      <c r="CB116" s="902"/>
      <c r="CC116" s="902"/>
      <c r="CD116" s="902"/>
      <c r="CE116" s="902"/>
      <c r="CF116" s="963" t="s">
        <v>
431</v>
      </c>
      <c r="CG116" s="964"/>
      <c r="CH116" s="964"/>
      <c r="CI116" s="964"/>
      <c r="CJ116" s="964"/>
      <c r="CK116" s="1019"/>
      <c r="CL116" s="906"/>
      <c r="CM116" s="909" t="s">
        <v>
451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
450</v>
      </c>
      <c r="DH116" s="865"/>
      <c r="DI116" s="865"/>
      <c r="DJ116" s="865"/>
      <c r="DK116" s="866"/>
      <c r="DL116" s="867" t="s">
        <v>
128</v>
      </c>
      <c r="DM116" s="865"/>
      <c r="DN116" s="865"/>
      <c r="DO116" s="865"/>
      <c r="DP116" s="866"/>
      <c r="DQ116" s="867" t="s">
        <v>
431</v>
      </c>
      <c r="DR116" s="865"/>
      <c r="DS116" s="865"/>
      <c r="DT116" s="865"/>
      <c r="DU116" s="866"/>
      <c r="DV116" s="912" t="s">
        <v>
128</v>
      </c>
      <c r="DW116" s="913"/>
      <c r="DX116" s="913"/>
      <c r="DY116" s="913"/>
      <c r="DZ116" s="914"/>
    </row>
    <row r="117" spans="1:130" s="247" customFormat="1" ht="26.25" customHeight="1" x14ac:dyDescent="0.2">
      <c r="A117" s="989" t="s">
        <v>
187</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
452</v>
      </c>
      <c r="Z117" s="991"/>
      <c r="AA117" s="996">
        <v>
7698452</v>
      </c>
      <c r="AB117" s="997"/>
      <c r="AC117" s="997"/>
      <c r="AD117" s="997"/>
      <c r="AE117" s="998"/>
      <c r="AF117" s="999">
        <v>
3327708</v>
      </c>
      <c r="AG117" s="997"/>
      <c r="AH117" s="997"/>
      <c r="AI117" s="997"/>
      <c r="AJ117" s="998"/>
      <c r="AK117" s="999">
        <v>
3320228</v>
      </c>
      <c r="AL117" s="997"/>
      <c r="AM117" s="997"/>
      <c r="AN117" s="997"/>
      <c r="AO117" s="998"/>
      <c r="AP117" s="1000"/>
      <c r="AQ117" s="1001"/>
      <c r="AR117" s="1001"/>
      <c r="AS117" s="1001"/>
      <c r="AT117" s="1002"/>
      <c r="AU117" s="1024"/>
      <c r="AV117" s="1025"/>
      <c r="AW117" s="1025"/>
      <c r="AX117" s="1025"/>
      <c r="AY117" s="1025"/>
      <c r="AZ117" s="951" t="s">
        <v>
453</v>
      </c>
      <c r="BA117" s="952"/>
      <c r="BB117" s="952"/>
      <c r="BC117" s="952"/>
      <c r="BD117" s="952"/>
      <c r="BE117" s="952"/>
      <c r="BF117" s="952"/>
      <c r="BG117" s="952"/>
      <c r="BH117" s="952"/>
      <c r="BI117" s="952"/>
      <c r="BJ117" s="952"/>
      <c r="BK117" s="952"/>
      <c r="BL117" s="952"/>
      <c r="BM117" s="952"/>
      <c r="BN117" s="952"/>
      <c r="BO117" s="952"/>
      <c r="BP117" s="953"/>
      <c r="BQ117" s="901" t="s">
        <v>
128</v>
      </c>
      <c r="BR117" s="902"/>
      <c r="BS117" s="902"/>
      <c r="BT117" s="902"/>
      <c r="BU117" s="902"/>
      <c r="BV117" s="902" t="s">
        <v>
128</v>
      </c>
      <c r="BW117" s="902"/>
      <c r="BX117" s="902"/>
      <c r="BY117" s="902"/>
      <c r="BZ117" s="902"/>
      <c r="CA117" s="902" t="s">
        <v>
446</v>
      </c>
      <c r="CB117" s="902"/>
      <c r="CC117" s="902"/>
      <c r="CD117" s="902"/>
      <c r="CE117" s="902"/>
      <c r="CF117" s="963" t="s">
        <v>
431</v>
      </c>
      <c r="CG117" s="964"/>
      <c r="CH117" s="964"/>
      <c r="CI117" s="964"/>
      <c r="CJ117" s="964"/>
      <c r="CK117" s="1019"/>
      <c r="CL117" s="906"/>
      <c r="CM117" s="909" t="s">
        <v>
454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
128</v>
      </c>
      <c r="DH117" s="865"/>
      <c r="DI117" s="865"/>
      <c r="DJ117" s="865"/>
      <c r="DK117" s="866"/>
      <c r="DL117" s="867" t="s">
        <v>
128</v>
      </c>
      <c r="DM117" s="865"/>
      <c r="DN117" s="865"/>
      <c r="DO117" s="865"/>
      <c r="DP117" s="866"/>
      <c r="DQ117" s="867" t="s">
        <v>
128</v>
      </c>
      <c r="DR117" s="865"/>
      <c r="DS117" s="865"/>
      <c r="DT117" s="865"/>
      <c r="DU117" s="866"/>
      <c r="DV117" s="912" t="s">
        <v>
431</v>
      </c>
      <c r="DW117" s="913"/>
      <c r="DX117" s="913"/>
      <c r="DY117" s="913"/>
      <c r="DZ117" s="914"/>
    </row>
    <row r="118" spans="1:130" s="247" customFormat="1" ht="26.25" customHeight="1" x14ac:dyDescent="0.2">
      <c r="A118" s="989" t="s">
        <v>
424</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
422</v>
      </c>
      <c r="AB118" s="990"/>
      <c r="AC118" s="990"/>
      <c r="AD118" s="990"/>
      <c r="AE118" s="991"/>
      <c r="AF118" s="992" t="s">
        <v>
309</v>
      </c>
      <c r="AG118" s="990"/>
      <c r="AH118" s="990"/>
      <c r="AI118" s="990"/>
      <c r="AJ118" s="991"/>
      <c r="AK118" s="992" t="s">
        <v>
308</v>
      </c>
      <c r="AL118" s="990"/>
      <c r="AM118" s="990"/>
      <c r="AN118" s="990"/>
      <c r="AO118" s="991"/>
      <c r="AP118" s="993" t="s">
        <v>
423</v>
      </c>
      <c r="AQ118" s="994"/>
      <c r="AR118" s="994"/>
      <c r="AS118" s="994"/>
      <c r="AT118" s="995"/>
      <c r="AU118" s="1024"/>
      <c r="AV118" s="1025"/>
      <c r="AW118" s="1025"/>
      <c r="AX118" s="1025"/>
      <c r="AY118" s="1025"/>
      <c r="AZ118" s="967" t="s">
        <v>
455</v>
      </c>
      <c r="BA118" s="968"/>
      <c r="BB118" s="968"/>
      <c r="BC118" s="968"/>
      <c r="BD118" s="968"/>
      <c r="BE118" s="968"/>
      <c r="BF118" s="968"/>
      <c r="BG118" s="968"/>
      <c r="BH118" s="968"/>
      <c r="BI118" s="968"/>
      <c r="BJ118" s="968"/>
      <c r="BK118" s="968"/>
      <c r="BL118" s="968"/>
      <c r="BM118" s="968"/>
      <c r="BN118" s="968"/>
      <c r="BO118" s="968"/>
      <c r="BP118" s="969"/>
      <c r="BQ118" s="970" t="s">
        <v>
429</v>
      </c>
      <c r="BR118" s="933"/>
      <c r="BS118" s="933"/>
      <c r="BT118" s="933"/>
      <c r="BU118" s="933"/>
      <c r="BV118" s="933" t="s">
        <v>
128</v>
      </c>
      <c r="BW118" s="933"/>
      <c r="BX118" s="933"/>
      <c r="BY118" s="933"/>
      <c r="BZ118" s="933"/>
      <c r="CA118" s="933" t="s">
        <v>
128</v>
      </c>
      <c r="CB118" s="933"/>
      <c r="CC118" s="933"/>
      <c r="CD118" s="933"/>
      <c r="CE118" s="933"/>
      <c r="CF118" s="963" t="s">
        <v>
128</v>
      </c>
      <c r="CG118" s="964"/>
      <c r="CH118" s="964"/>
      <c r="CI118" s="964"/>
      <c r="CJ118" s="964"/>
      <c r="CK118" s="1019"/>
      <c r="CL118" s="906"/>
      <c r="CM118" s="909" t="s">
        <v>
456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
128</v>
      </c>
      <c r="DH118" s="865"/>
      <c r="DI118" s="865"/>
      <c r="DJ118" s="865"/>
      <c r="DK118" s="866"/>
      <c r="DL118" s="867" t="s">
        <v>
128</v>
      </c>
      <c r="DM118" s="865"/>
      <c r="DN118" s="865"/>
      <c r="DO118" s="865"/>
      <c r="DP118" s="866"/>
      <c r="DQ118" s="867" t="s">
        <v>
431</v>
      </c>
      <c r="DR118" s="865"/>
      <c r="DS118" s="865"/>
      <c r="DT118" s="865"/>
      <c r="DU118" s="866"/>
      <c r="DV118" s="912" t="s">
        <v>
128</v>
      </c>
      <c r="DW118" s="913"/>
      <c r="DX118" s="913"/>
      <c r="DY118" s="913"/>
      <c r="DZ118" s="914"/>
    </row>
    <row r="119" spans="1:130" s="247" customFormat="1" ht="26.25" customHeight="1" x14ac:dyDescent="0.2">
      <c r="A119" s="903" t="s">
        <v>
427</v>
      </c>
      <c r="B119" s="904"/>
      <c r="C119" s="979" t="s">
        <v>
428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
128</v>
      </c>
      <c r="AB119" s="983"/>
      <c r="AC119" s="983"/>
      <c r="AD119" s="983"/>
      <c r="AE119" s="984"/>
      <c r="AF119" s="985" t="s">
        <v>
446</v>
      </c>
      <c r="AG119" s="983"/>
      <c r="AH119" s="983"/>
      <c r="AI119" s="983"/>
      <c r="AJ119" s="984"/>
      <c r="AK119" s="985" t="s">
        <v>
128</v>
      </c>
      <c r="AL119" s="983"/>
      <c r="AM119" s="983"/>
      <c r="AN119" s="983"/>
      <c r="AO119" s="984"/>
      <c r="AP119" s="986" t="s">
        <v>
128</v>
      </c>
      <c r="AQ119" s="987"/>
      <c r="AR119" s="987"/>
      <c r="AS119" s="987"/>
      <c r="AT119" s="988"/>
      <c r="AU119" s="1026"/>
      <c r="AV119" s="1027"/>
      <c r="AW119" s="1027"/>
      <c r="AX119" s="1027"/>
      <c r="AY119" s="1027"/>
      <c r="AZ119" s="278" t="s">
        <v>
187</v>
      </c>
      <c r="BA119" s="278"/>
      <c r="BB119" s="278"/>
      <c r="BC119" s="278"/>
      <c r="BD119" s="278"/>
      <c r="BE119" s="278"/>
      <c r="BF119" s="278"/>
      <c r="BG119" s="278"/>
      <c r="BH119" s="278"/>
      <c r="BI119" s="278"/>
      <c r="BJ119" s="278"/>
      <c r="BK119" s="278"/>
      <c r="BL119" s="278"/>
      <c r="BM119" s="278"/>
      <c r="BN119" s="278"/>
      <c r="BO119" s="965" t="s">
        <v>
457</v>
      </c>
      <c r="BP119" s="966"/>
      <c r="BQ119" s="970">
        <v>
65342149</v>
      </c>
      <c r="BR119" s="933"/>
      <c r="BS119" s="933"/>
      <c r="BT119" s="933"/>
      <c r="BU119" s="933"/>
      <c r="BV119" s="933">
        <v>
64039270</v>
      </c>
      <c r="BW119" s="933"/>
      <c r="BX119" s="933"/>
      <c r="BY119" s="933"/>
      <c r="BZ119" s="933"/>
      <c r="CA119" s="933">
        <v>
62642833</v>
      </c>
      <c r="CB119" s="933"/>
      <c r="CC119" s="933"/>
      <c r="CD119" s="933"/>
      <c r="CE119" s="933"/>
      <c r="CF119" s="831"/>
      <c r="CG119" s="832"/>
      <c r="CH119" s="832"/>
      <c r="CI119" s="832"/>
      <c r="CJ119" s="922"/>
      <c r="CK119" s="1020"/>
      <c r="CL119" s="908"/>
      <c r="CM119" s="926" t="s">
        <v>
458</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t="s">
        <v>
128</v>
      </c>
      <c r="DH119" s="848"/>
      <c r="DI119" s="848"/>
      <c r="DJ119" s="848"/>
      <c r="DK119" s="849"/>
      <c r="DL119" s="850" t="s">
        <v>
128</v>
      </c>
      <c r="DM119" s="848"/>
      <c r="DN119" s="848"/>
      <c r="DO119" s="848"/>
      <c r="DP119" s="849"/>
      <c r="DQ119" s="850" t="s">
        <v>
128</v>
      </c>
      <c r="DR119" s="848"/>
      <c r="DS119" s="848"/>
      <c r="DT119" s="848"/>
      <c r="DU119" s="849"/>
      <c r="DV119" s="936" t="s">
        <v>
128</v>
      </c>
      <c r="DW119" s="937"/>
      <c r="DX119" s="937"/>
      <c r="DY119" s="937"/>
      <c r="DZ119" s="938"/>
    </row>
    <row r="120" spans="1:130" s="247" customFormat="1" ht="26.25" customHeight="1" x14ac:dyDescent="0.2">
      <c r="A120" s="905"/>
      <c r="B120" s="906"/>
      <c r="C120" s="909" t="s">
        <v>
433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
128</v>
      </c>
      <c r="AB120" s="865"/>
      <c r="AC120" s="865"/>
      <c r="AD120" s="865"/>
      <c r="AE120" s="866"/>
      <c r="AF120" s="867" t="s">
        <v>
431</v>
      </c>
      <c r="AG120" s="865"/>
      <c r="AH120" s="865"/>
      <c r="AI120" s="865"/>
      <c r="AJ120" s="866"/>
      <c r="AK120" s="867" t="s">
        <v>
446</v>
      </c>
      <c r="AL120" s="865"/>
      <c r="AM120" s="865"/>
      <c r="AN120" s="865"/>
      <c r="AO120" s="866"/>
      <c r="AP120" s="912" t="s">
        <v>
128</v>
      </c>
      <c r="AQ120" s="913"/>
      <c r="AR120" s="913"/>
      <c r="AS120" s="913"/>
      <c r="AT120" s="914"/>
      <c r="AU120" s="971" t="s">
        <v>
459</v>
      </c>
      <c r="AV120" s="972"/>
      <c r="AW120" s="972"/>
      <c r="AX120" s="972"/>
      <c r="AY120" s="973"/>
      <c r="AZ120" s="948" t="s">
        <v>
460</v>
      </c>
      <c r="BA120" s="893"/>
      <c r="BB120" s="893"/>
      <c r="BC120" s="893"/>
      <c r="BD120" s="893"/>
      <c r="BE120" s="893"/>
      <c r="BF120" s="893"/>
      <c r="BG120" s="893"/>
      <c r="BH120" s="893"/>
      <c r="BI120" s="893"/>
      <c r="BJ120" s="893"/>
      <c r="BK120" s="893"/>
      <c r="BL120" s="893"/>
      <c r="BM120" s="893"/>
      <c r="BN120" s="893"/>
      <c r="BO120" s="893"/>
      <c r="BP120" s="894"/>
      <c r="BQ120" s="949">
        <v>
57806541</v>
      </c>
      <c r="BR120" s="930"/>
      <c r="BS120" s="930"/>
      <c r="BT120" s="930"/>
      <c r="BU120" s="930"/>
      <c r="BV120" s="930">
        <v>
68495501</v>
      </c>
      <c r="BW120" s="930"/>
      <c r="BX120" s="930"/>
      <c r="BY120" s="930"/>
      <c r="BZ120" s="930"/>
      <c r="CA120" s="930">
        <v>
80578947</v>
      </c>
      <c r="CB120" s="930"/>
      <c r="CC120" s="930"/>
      <c r="CD120" s="930"/>
      <c r="CE120" s="930"/>
      <c r="CF120" s="954">
        <v>
64.099999999999994</v>
      </c>
      <c r="CG120" s="955"/>
      <c r="CH120" s="955"/>
      <c r="CI120" s="955"/>
      <c r="CJ120" s="955"/>
      <c r="CK120" s="956" t="s">
        <v>
461</v>
      </c>
      <c r="CL120" s="940"/>
      <c r="CM120" s="940"/>
      <c r="CN120" s="940"/>
      <c r="CO120" s="941"/>
      <c r="CP120" s="960" t="s">
        <v>
462</v>
      </c>
      <c r="CQ120" s="961"/>
      <c r="CR120" s="961"/>
      <c r="CS120" s="961"/>
      <c r="CT120" s="961"/>
      <c r="CU120" s="961"/>
      <c r="CV120" s="961"/>
      <c r="CW120" s="961"/>
      <c r="CX120" s="961"/>
      <c r="CY120" s="961"/>
      <c r="CZ120" s="961"/>
      <c r="DA120" s="961"/>
      <c r="DB120" s="961"/>
      <c r="DC120" s="961"/>
      <c r="DD120" s="961"/>
      <c r="DE120" s="961"/>
      <c r="DF120" s="962"/>
      <c r="DG120" s="949" t="s">
        <v>
431</v>
      </c>
      <c r="DH120" s="930"/>
      <c r="DI120" s="930"/>
      <c r="DJ120" s="930"/>
      <c r="DK120" s="930"/>
      <c r="DL120" s="930" t="s">
        <v>
429</v>
      </c>
      <c r="DM120" s="930"/>
      <c r="DN120" s="930"/>
      <c r="DO120" s="930"/>
      <c r="DP120" s="930"/>
      <c r="DQ120" s="930" t="s">
        <v>
128</v>
      </c>
      <c r="DR120" s="930"/>
      <c r="DS120" s="930"/>
      <c r="DT120" s="930"/>
      <c r="DU120" s="930"/>
      <c r="DV120" s="931" t="s">
        <v>
128</v>
      </c>
      <c r="DW120" s="931"/>
      <c r="DX120" s="931"/>
      <c r="DY120" s="931"/>
      <c r="DZ120" s="932"/>
    </row>
    <row r="121" spans="1:130" s="247" customFormat="1" ht="26.25" customHeight="1" x14ac:dyDescent="0.2">
      <c r="A121" s="905"/>
      <c r="B121" s="906"/>
      <c r="C121" s="951" t="s">
        <v>
463</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
128</v>
      </c>
      <c r="AB121" s="865"/>
      <c r="AC121" s="865"/>
      <c r="AD121" s="865"/>
      <c r="AE121" s="866"/>
      <c r="AF121" s="867" t="s">
        <v>
446</v>
      </c>
      <c r="AG121" s="865"/>
      <c r="AH121" s="865"/>
      <c r="AI121" s="865"/>
      <c r="AJ121" s="866"/>
      <c r="AK121" s="867" t="s">
        <v>
128</v>
      </c>
      <c r="AL121" s="865"/>
      <c r="AM121" s="865"/>
      <c r="AN121" s="865"/>
      <c r="AO121" s="866"/>
      <c r="AP121" s="912" t="s">
        <v>
431</v>
      </c>
      <c r="AQ121" s="913"/>
      <c r="AR121" s="913"/>
      <c r="AS121" s="913"/>
      <c r="AT121" s="914"/>
      <c r="AU121" s="974"/>
      <c r="AV121" s="975"/>
      <c r="AW121" s="975"/>
      <c r="AX121" s="975"/>
      <c r="AY121" s="976"/>
      <c r="AZ121" s="900" t="s">
        <v>
464</v>
      </c>
      <c r="BA121" s="835"/>
      <c r="BB121" s="835"/>
      <c r="BC121" s="835"/>
      <c r="BD121" s="835"/>
      <c r="BE121" s="835"/>
      <c r="BF121" s="835"/>
      <c r="BG121" s="835"/>
      <c r="BH121" s="835"/>
      <c r="BI121" s="835"/>
      <c r="BJ121" s="835"/>
      <c r="BK121" s="835"/>
      <c r="BL121" s="835"/>
      <c r="BM121" s="835"/>
      <c r="BN121" s="835"/>
      <c r="BO121" s="835"/>
      <c r="BP121" s="836"/>
      <c r="BQ121" s="901">
        <v>
178838</v>
      </c>
      <c r="BR121" s="902"/>
      <c r="BS121" s="902"/>
      <c r="BT121" s="902"/>
      <c r="BU121" s="902"/>
      <c r="BV121" s="902">
        <v>
1835369</v>
      </c>
      <c r="BW121" s="902"/>
      <c r="BX121" s="902"/>
      <c r="BY121" s="902"/>
      <c r="BZ121" s="902"/>
      <c r="CA121" s="902">
        <v>
3482648</v>
      </c>
      <c r="CB121" s="902"/>
      <c r="CC121" s="902"/>
      <c r="CD121" s="902"/>
      <c r="CE121" s="902"/>
      <c r="CF121" s="963">
        <v>
2.8</v>
      </c>
      <c r="CG121" s="964"/>
      <c r="CH121" s="964"/>
      <c r="CI121" s="964"/>
      <c r="CJ121" s="964"/>
      <c r="CK121" s="957"/>
      <c r="CL121" s="943"/>
      <c r="CM121" s="943"/>
      <c r="CN121" s="943"/>
      <c r="CO121" s="944"/>
      <c r="CP121" s="923" t="s">
        <v>
405</v>
      </c>
      <c r="CQ121" s="924"/>
      <c r="CR121" s="924"/>
      <c r="CS121" s="924"/>
      <c r="CT121" s="924"/>
      <c r="CU121" s="924"/>
      <c r="CV121" s="924"/>
      <c r="CW121" s="924"/>
      <c r="CX121" s="924"/>
      <c r="CY121" s="924"/>
      <c r="CZ121" s="924"/>
      <c r="DA121" s="924"/>
      <c r="DB121" s="924"/>
      <c r="DC121" s="924"/>
      <c r="DD121" s="924"/>
      <c r="DE121" s="924"/>
      <c r="DF121" s="925"/>
      <c r="DG121" s="901" t="s">
        <v>
446</v>
      </c>
      <c r="DH121" s="902"/>
      <c r="DI121" s="902"/>
      <c r="DJ121" s="902"/>
      <c r="DK121" s="902"/>
      <c r="DL121" s="902" t="s">
        <v>
128</v>
      </c>
      <c r="DM121" s="902"/>
      <c r="DN121" s="902"/>
      <c r="DO121" s="902"/>
      <c r="DP121" s="902"/>
      <c r="DQ121" s="902" t="s">
        <v>
128</v>
      </c>
      <c r="DR121" s="902"/>
      <c r="DS121" s="902"/>
      <c r="DT121" s="902"/>
      <c r="DU121" s="902"/>
      <c r="DV121" s="879" t="s">
        <v>
128</v>
      </c>
      <c r="DW121" s="879"/>
      <c r="DX121" s="879"/>
      <c r="DY121" s="879"/>
      <c r="DZ121" s="880"/>
    </row>
    <row r="122" spans="1:130" s="247" customFormat="1" ht="26.25" customHeight="1" x14ac:dyDescent="0.2">
      <c r="A122" s="905"/>
      <c r="B122" s="906"/>
      <c r="C122" s="909" t="s">
        <v>
443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
128</v>
      </c>
      <c r="AB122" s="865"/>
      <c r="AC122" s="865"/>
      <c r="AD122" s="865"/>
      <c r="AE122" s="866"/>
      <c r="AF122" s="867" t="s">
        <v>
128</v>
      </c>
      <c r="AG122" s="865"/>
      <c r="AH122" s="865"/>
      <c r="AI122" s="865"/>
      <c r="AJ122" s="866"/>
      <c r="AK122" s="867" t="s">
        <v>
128</v>
      </c>
      <c r="AL122" s="865"/>
      <c r="AM122" s="865"/>
      <c r="AN122" s="865"/>
      <c r="AO122" s="866"/>
      <c r="AP122" s="912" t="s">
        <v>
128</v>
      </c>
      <c r="AQ122" s="913"/>
      <c r="AR122" s="913"/>
      <c r="AS122" s="913"/>
      <c r="AT122" s="914"/>
      <c r="AU122" s="974"/>
      <c r="AV122" s="975"/>
      <c r="AW122" s="975"/>
      <c r="AX122" s="975"/>
      <c r="AY122" s="976"/>
      <c r="AZ122" s="967" t="s">
        <v>
465</v>
      </c>
      <c r="BA122" s="968"/>
      <c r="BB122" s="968"/>
      <c r="BC122" s="968"/>
      <c r="BD122" s="968"/>
      <c r="BE122" s="968"/>
      <c r="BF122" s="968"/>
      <c r="BG122" s="968"/>
      <c r="BH122" s="968"/>
      <c r="BI122" s="968"/>
      <c r="BJ122" s="968"/>
      <c r="BK122" s="968"/>
      <c r="BL122" s="968"/>
      <c r="BM122" s="968"/>
      <c r="BN122" s="968"/>
      <c r="BO122" s="968"/>
      <c r="BP122" s="969"/>
      <c r="BQ122" s="970">
        <v>
92111506</v>
      </c>
      <c r="BR122" s="933"/>
      <c r="BS122" s="933"/>
      <c r="BT122" s="933"/>
      <c r="BU122" s="933"/>
      <c r="BV122" s="933">
        <v>
84181939</v>
      </c>
      <c r="BW122" s="933"/>
      <c r="BX122" s="933"/>
      <c r="BY122" s="933"/>
      <c r="BZ122" s="933"/>
      <c r="CA122" s="933">
        <v>
76421492</v>
      </c>
      <c r="CB122" s="933"/>
      <c r="CC122" s="933"/>
      <c r="CD122" s="933"/>
      <c r="CE122" s="933"/>
      <c r="CF122" s="934">
        <v>
60.8</v>
      </c>
      <c r="CG122" s="935"/>
      <c r="CH122" s="935"/>
      <c r="CI122" s="935"/>
      <c r="CJ122" s="935"/>
      <c r="CK122" s="957"/>
      <c r="CL122" s="943"/>
      <c r="CM122" s="943"/>
      <c r="CN122" s="943"/>
      <c r="CO122" s="944"/>
      <c r="CP122" s="923" t="s">
        <v>
466</v>
      </c>
      <c r="CQ122" s="924"/>
      <c r="CR122" s="924"/>
      <c r="CS122" s="924"/>
      <c r="CT122" s="924"/>
      <c r="CU122" s="924"/>
      <c r="CV122" s="924"/>
      <c r="CW122" s="924"/>
      <c r="CX122" s="924"/>
      <c r="CY122" s="924"/>
      <c r="CZ122" s="924"/>
      <c r="DA122" s="924"/>
      <c r="DB122" s="924"/>
      <c r="DC122" s="924"/>
      <c r="DD122" s="924"/>
      <c r="DE122" s="924"/>
      <c r="DF122" s="925"/>
      <c r="DG122" s="901" t="s">
        <v>
128</v>
      </c>
      <c r="DH122" s="902"/>
      <c r="DI122" s="902"/>
      <c r="DJ122" s="902"/>
      <c r="DK122" s="902"/>
      <c r="DL122" s="902" t="s">
        <v>
128</v>
      </c>
      <c r="DM122" s="902"/>
      <c r="DN122" s="902"/>
      <c r="DO122" s="902"/>
      <c r="DP122" s="902"/>
      <c r="DQ122" s="902" t="s">
        <v>
128</v>
      </c>
      <c r="DR122" s="902"/>
      <c r="DS122" s="902"/>
      <c r="DT122" s="902"/>
      <c r="DU122" s="902"/>
      <c r="DV122" s="879" t="s">
        <v>
128</v>
      </c>
      <c r="DW122" s="879"/>
      <c r="DX122" s="879"/>
      <c r="DY122" s="879"/>
      <c r="DZ122" s="880"/>
    </row>
    <row r="123" spans="1:130" s="247" customFormat="1" ht="26.25" customHeight="1" x14ac:dyDescent="0.2">
      <c r="A123" s="905"/>
      <c r="B123" s="906"/>
      <c r="C123" s="909" t="s">
        <v>
451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
128</v>
      </c>
      <c r="AB123" s="865"/>
      <c r="AC123" s="865"/>
      <c r="AD123" s="865"/>
      <c r="AE123" s="866"/>
      <c r="AF123" s="867" t="s">
        <v>
128</v>
      </c>
      <c r="AG123" s="865"/>
      <c r="AH123" s="865"/>
      <c r="AI123" s="865"/>
      <c r="AJ123" s="866"/>
      <c r="AK123" s="867" t="s">
        <v>
128</v>
      </c>
      <c r="AL123" s="865"/>
      <c r="AM123" s="865"/>
      <c r="AN123" s="865"/>
      <c r="AO123" s="866"/>
      <c r="AP123" s="912" t="s">
        <v>
431</v>
      </c>
      <c r="AQ123" s="913"/>
      <c r="AR123" s="913"/>
      <c r="AS123" s="913"/>
      <c r="AT123" s="914"/>
      <c r="AU123" s="977"/>
      <c r="AV123" s="978"/>
      <c r="AW123" s="978"/>
      <c r="AX123" s="978"/>
      <c r="AY123" s="978"/>
      <c r="AZ123" s="278" t="s">
        <v>
187</v>
      </c>
      <c r="BA123" s="278"/>
      <c r="BB123" s="278"/>
      <c r="BC123" s="278"/>
      <c r="BD123" s="278"/>
      <c r="BE123" s="278"/>
      <c r="BF123" s="278"/>
      <c r="BG123" s="278"/>
      <c r="BH123" s="278"/>
      <c r="BI123" s="278"/>
      <c r="BJ123" s="278"/>
      <c r="BK123" s="278"/>
      <c r="BL123" s="278"/>
      <c r="BM123" s="278"/>
      <c r="BN123" s="278"/>
      <c r="BO123" s="965" t="s">
        <v>
467</v>
      </c>
      <c r="BP123" s="966"/>
      <c r="BQ123" s="920">
        <v>
150096885</v>
      </c>
      <c r="BR123" s="921"/>
      <c r="BS123" s="921"/>
      <c r="BT123" s="921"/>
      <c r="BU123" s="921"/>
      <c r="BV123" s="921">
        <v>
154512809</v>
      </c>
      <c r="BW123" s="921"/>
      <c r="BX123" s="921"/>
      <c r="BY123" s="921"/>
      <c r="BZ123" s="921"/>
      <c r="CA123" s="921">
        <v>
160483087</v>
      </c>
      <c r="CB123" s="921"/>
      <c r="CC123" s="921"/>
      <c r="CD123" s="921"/>
      <c r="CE123" s="921"/>
      <c r="CF123" s="831"/>
      <c r="CG123" s="832"/>
      <c r="CH123" s="832"/>
      <c r="CI123" s="832"/>
      <c r="CJ123" s="922"/>
      <c r="CK123" s="957"/>
      <c r="CL123" s="943"/>
      <c r="CM123" s="943"/>
      <c r="CN123" s="943"/>
      <c r="CO123" s="944"/>
      <c r="CP123" s="923"/>
      <c r="CQ123" s="924"/>
      <c r="CR123" s="924"/>
      <c r="CS123" s="924"/>
      <c r="CT123" s="924"/>
      <c r="CU123" s="924"/>
      <c r="CV123" s="924"/>
      <c r="CW123" s="924"/>
      <c r="CX123" s="924"/>
      <c r="CY123" s="924"/>
      <c r="CZ123" s="924"/>
      <c r="DA123" s="924"/>
      <c r="DB123" s="924"/>
      <c r="DC123" s="924"/>
      <c r="DD123" s="924"/>
      <c r="DE123" s="924"/>
      <c r="DF123" s="925"/>
      <c r="DG123" s="864"/>
      <c r="DH123" s="865"/>
      <c r="DI123" s="865"/>
      <c r="DJ123" s="865"/>
      <c r="DK123" s="866"/>
      <c r="DL123" s="867"/>
      <c r="DM123" s="865"/>
      <c r="DN123" s="865"/>
      <c r="DO123" s="865"/>
      <c r="DP123" s="866"/>
      <c r="DQ123" s="867"/>
      <c r="DR123" s="865"/>
      <c r="DS123" s="865"/>
      <c r="DT123" s="865"/>
      <c r="DU123" s="866"/>
      <c r="DV123" s="912"/>
      <c r="DW123" s="913"/>
      <c r="DX123" s="913"/>
      <c r="DY123" s="913"/>
      <c r="DZ123" s="914"/>
    </row>
    <row r="124" spans="1:130" s="247" customFormat="1" ht="26.25" customHeight="1" thickBot="1" x14ac:dyDescent="0.25">
      <c r="A124" s="905"/>
      <c r="B124" s="906"/>
      <c r="C124" s="909" t="s">
        <v>
454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
431</v>
      </c>
      <c r="AB124" s="865"/>
      <c r="AC124" s="865"/>
      <c r="AD124" s="865"/>
      <c r="AE124" s="866"/>
      <c r="AF124" s="867" t="s">
        <v>
431</v>
      </c>
      <c r="AG124" s="865"/>
      <c r="AH124" s="865"/>
      <c r="AI124" s="865"/>
      <c r="AJ124" s="866"/>
      <c r="AK124" s="867" t="s">
        <v>
446</v>
      </c>
      <c r="AL124" s="865"/>
      <c r="AM124" s="865"/>
      <c r="AN124" s="865"/>
      <c r="AO124" s="866"/>
      <c r="AP124" s="912" t="s">
        <v>
431</v>
      </c>
      <c r="AQ124" s="913"/>
      <c r="AR124" s="913"/>
      <c r="AS124" s="913"/>
      <c r="AT124" s="914"/>
      <c r="AU124" s="915" t="s">
        <v>
468</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t="s">
        <v>
128</v>
      </c>
      <c r="BR124" s="919"/>
      <c r="BS124" s="919"/>
      <c r="BT124" s="919"/>
      <c r="BU124" s="919"/>
      <c r="BV124" s="919" t="s">
        <v>
431</v>
      </c>
      <c r="BW124" s="919"/>
      <c r="BX124" s="919"/>
      <c r="BY124" s="919"/>
      <c r="BZ124" s="919"/>
      <c r="CA124" s="919" t="s">
        <v>
128</v>
      </c>
      <c r="CB124" s="919"/>
      <c r="CC124" s="919"/>
      <c r="CD124" s="919"/>
      <c r="CE124" s="919"/>
      <c r="CF124" s="809"/>
      <c r="CG124" s="810"/>
      <c r="CH124" s="810"/>
      <c r="CI124" s="810"/>
      <c r="CJ124" s="950"/>
      <c r="CK124" s="958"/>
      <c r="CL124" s="958"/>
      <c r="CM124" s="958"/>
      <c r="CN124" s="958"/>
      <c r="CO124" s="959"/>
      <c r="CP124" s="923" t="s">
        <v>
469</v>
      </c>
      <c r="CQ124" s="924"/>
      <c r="CR124" s="924"/>
      <c r="CS124" s="924"/>
      <c r="CT124" s="924"/>
      <c r="CU124" s="924"/>
      <c r="CV124" s="924"/>
      <c r="CW124" s="924"/>
      <c r="CX124" s="924"/>
      <c r="CY124" s="924"/>
      <c r="CZ124" s="924"/>
      <c r="DA124" s="924"/>
      <c r="DB124" s="924"/>
      <c r="DC124" s="924"/>
      <c r="DD124" s="924"/>
      <c r="DE124" s="924"/>
      <c r="DF124" s="925"/>
      <c r="DG124" s="847" t="s">
        <v>
128</v>
      </c>
      <c r="DH124" s="848"/>
      <c r="DI124" s="848"/>
      <c r="DJ124" s="848"/>
      <c r="DK124" s="849"/>
      <c r="DL124" s="850" t="s">
        <v>
128</v>
      </c>
      <c r="DM124" s="848"/>
      <c r="DN124" s="848"/>
      <c r="DO124" s="848"/>
      <c r="DP124" s="849"/>
      <c r="DQ124" s="850" t="s">
        <v>
128</v>
      </c>
      <c r="DR124" s="848"/>
      <c r="DS124" s="848"/>
      <c r="DT124" s="848"/>
      <c r="DU124" s="849"/>
      <c r="DV124" s="936" t="s">
        <v>
128</v>
      </c>
      <c r="DW124" s="937"/>
      <c r="DX124" s="937"/>
      <c r="DY124" s="937"/>
      <c r="DZ124" s="938"/>
    </row>
    <row r="125" spans="1:130" s="247" customFormat="1" ht="26.25" customHeight="1" x14ac:dyDescent="0.2">
      <c r="A125" s="905"/>
      <c r="B125" s="906"/>
      <c r="C125" s="909" t="s">
        <v>
456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
128</v>
      </c>
      <c r="AB125" s="865"/>
      <c r="AC125" s="865"/>
      <c r="AD125" s="865"/>
      <c r="AE125" s="866"/>
      <c r="AF125" s="867" t="s">
        <v>
128</v>
      </c>
      <c r="AG125" s="865"/>
      <c r="AH125" s="865"/>
      <c r="AI125" s="865"/>
      <c r="AJ125" s="866"/>
      <c r="AK125" s="867" t="s">
        <v>
128</v>
      </c>
      <c r="AL125" s="865"/>
      <c r="AM125" s="865"/>
      <c r="AN125" s="865"/>
      <c r="AO125" s="866"/>
      <c r="AP125" s="912" t="s">
        <v>
128</v>
      </c>
      <c r="AQ125" s="913"/>
      <c r="AR125" s="913"/>
      <c r="AS125" s="913"/>
      <c r="AT125" s="91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9" t="s">
        <v>
470</v>
      </c>
      <c r="CL125" s="940"/>
      <c r="CM125" s="940"/>
      <c r="CN125" s="940"/>
      <c r="CO125" s="941"/>
      <c r="CP125" s="948" t="s">
        <v>
471</v>
      </c>
      <c r="CQ125" s="893"/>
      <c r="CR125" s="893"/>
      <c r="CS125" s="893"/>
      <c r="CT125" s="893"/>
      <c r="CU125" s="893"/>
      <c r="CV125" s="893"/>
      <c r="CW125" s="893"/>
      <c r="CX125" s="893"/>
      <c r="CY125" s="893"/>
      <c r="CZ125" s="893"/>
      <c r="DA125" s="893"/>
      <c r="DB125" s="893"/>
      <c r="DC125" s="893"/>
      <c r="DD125" s="893"/>
      <c r="DE125" s="893"/>
      <c r="DF125" s="894"/>
      <c r="DG125" s="949" t="s">
        <v>
128</v>
      </c>
      <c r="DH125" s="930"/>
      <c r="DI125" s="930"/>
      <c r="DJ125" s="930"/>
      <c r="DK125" s="930"/>
      <c r="DL125" s="930" t="s">
        <v>
128</v>
      </c>
      <c r="DM125" s="930"/>
      <c r="DN125" s="930"/>
      <c r="DO125" s="930"/>
      <c r="DP125" s="930"/>
      <c r="DQ125" s="930" t="s">
        <v>
128</v>
      </c>
      <c r="DR125" s="930"/>
      <c r="DS125" s="930"/>
      <c r="DT125" s="930"/>
      <c r="DU125" s="930"/>
      <c r="DV125" s="931" t="s">
        <v>
128</v>
      </c>
      <c r="DW125" s="931"/>
      <c r="DX125" s="931"/>
      <c r="DY125" s="931"/>
      <c r="DZ125" s="932"/>
    </row>
    <row r="126" spans="1:130" s="247" customFormat="1" ht="26.25" customHeight="1" thickBot="1" x14ac:dyDescent="0.25">
      <c r="A126" s="905"/>
      <c r="B126" s="906"/>
      <c r="C126" s="909" t="s">
        <v>
458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v>
4165319</v>
      </c>
      <c r="AB126" s="865"/>
      <c r="AC126" s="865"/>
      <c r="AD126" s="865"/>
      <c r="AE126" s="866"/>
      <c r="AF126" s="867">
        <v>
194643</v>
      </c>
      <c r="AG126" s="865"/>
      <c r="AH126" s="865"/>
      <c r="AI126" s="865"/>
      <c r="AJ126" s="866"/>
      <c r="AK126" s="867">
        <v>
151973</v>
      </c>
      <c r="AL126" s="865"/>
      <c r="AM126" s="865"/>
      <c r="AN126" s="865"/>
      <c r="AO126" s="866"/>
      <c r="AP126" s="912">
        <v>
0.1</v>
      </c>
      <c r="AQ126" s="913"/>
      <c r="AR126" s="913"/>
      <c r="AS126" s="913"/>
      <c r="AT126" s="91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2"/>
      <c r="CL126" s="943"/>
      <c r="CM126" s="943"/>
      <c r="CN126" s="943"/>
      <c r="CO126" s="944"/>
      <c r="CP126" s="900" t="s">
        <v>
472</v>
      </c>
      <c r="CQ126" s="835"/>
      <c r="CR126" s="835"/>
      <c r="CS126" s="835"/>
      <c r="CT126" s="835"/>
      <c r="CU126" s="835"/>
      <c r="CV126" s="835"/>
      <c r="CW126" s="835"/>
      <c r="CX126" s="835"/>
      <c r="CY126" s="835"/>
      <c r="CZ126" s="835"/>
      <c r="DA126" s="835"/>
      <c r="DB126" s="835"/>
      <c r="DC126" s="835"/>
      <c r="DD126" s="835"/>
      <c r="DE126" s="835"/>
      <c r="DF126" s="836"/>
      <c r="DG126" s="901" t="s">
        <v>
128</v>
      </c>
      <c r="DH126" s="902"/>
      <c r="DI126" s="902"/>
      <c r="DJ126" s="902"/>
      <c r="DK126" s="902"/>
      <c r="DL126" s="902" t="s">
        <v>
128</v>
      </c>
      <c r="DM126" s="902"/>
      <c r="DN126" s="902"/>
      <c r="DO126" s="902"/>
      <c r="DP126" s="902"/>
      <c r="DQ126" s="902" t="s">
        <v>
128</v>
      </c>
      <c r="DR126" s="902"/>
      <c r="DS126" s="902"/>
      <c r="DT126" s="902"/>
      <c r="DU126" s="902"/>
      <c r="DV126" s="879" t="s">
        <v>
128</v>
      </c>
      <c r="DW126" s="879"/>
      <c r="DX126" s="879"/>
      <c r="DY126" s="879"/>
      <c r="DZ126" s="880"/>
    </row>
    <row r="127" spans="1:130" s="247" customFormat="1" ht="26.25" customHeight="1" x14ac:dyDescent="0.2">
      <c r="A127" s="907"/>
      <c r="B127" s="908"/>
      <c r="C127" s="926" t="s">
        <v>
473</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v>
87357</v>
      </c>
      <c r="AB127" s="865"/>
      <c r="AC127" s="865"/>
      <c r="AD127" s="865"/>
      <c r="AE127" s="866"/>
      <c r="AF127" s="867">
        <v>
78098</v>
      </c>
      <c r="AG127" s="865"/>
      <c r="AH127" s="865"/>
      <c r="AI127" s="865"/>
      <c r="AJ127" s="866"/>
      <c r="AK127" s="867">
        <v>
82609</v>
      </c>
      <c r="AL127" s="865"/>
      <c r="AM127" s="865"/>
      <c r="AN127" s="865"/>
      <c r="AO127" s="866"/>
      <c r="AP127" s="912">
        <v>
0.1</v>
      </c>
      <c r="AQ127" s="913"/>
      <c r="AR127" s="913"/>
      <c r="AS127" s="913"/>
      <c r="AT127" s="914"/>
      <c r="AU127" s="283"/>
      <c r="AV127" s="283"/>
      <c r="AW127" s="283"/>
      <c r="AX127" s="929" t="s">
        <v>
474</v>
      </c>
      <c r="AY127" s="897"/>
      <c r="AZ127" s="897"/>
      <c r="BA127" s="897"/>
      <c r="BB127" s="897"/>
      <c r="BC127" s="897"/>
      <c r="BD127" s="897"/>
      <c r="BE127" s="898"/>
      <c r="BF127" s="896" t="s">
        <v>
475</v>
      </c>
      <c r="BG127" s="897"/>
      <c r="BH127" s="897"/>
      <c r="BI127" s="897"/>
      <c r="BJ127" s="897"/>
      <c r="BK127" s="897"/>
      <c r="BL127" s="898"/>
      <c r="BM127" s="896" t="s">
        <v>
476</v>
      </c>
      <c r="BN127" s="897"/>
      <c r="BO127" s="897"/>
      <c r="BP127" s="897"/>
      <c r="BQ127" s="897"/>
      <c r="BR127" s="897"/>
      <c r="BS127" s="898"/>
      <c r="BT127" s="896" t="s">
        <v>
477</v>
      </c>
      <c r="BU127" s="897"/>
      <c r="BV127" s="897"/>
      <c r="BW127" s="897"/>
      <c r="BX127" s="897"/>
      <c r="BY127" s="897"/>
      <c r="BZ127" s="899"/>
      <c r="CA127" s="283"/>
      <c r="CB127" s="283"/>
      <c r="CC127" s="283"/>
      <c r="CD127" s="284"/>
      <c r="CE127" s="284"/>
      <c r="CF127" s="284"/>
      <c r="CG127" s="281"/>
      <c r="CH127" s="281"/>
      <c r="CI127" s="281"/>
      <c r="CJ127" s="282"/>
      <c r="CK127" s="942"/>
      <c r="CL127" s="943"/>
      <c r="CM127" s="943"/>
      <c r="CN127" s="943"/>
      <c r="CO127" s="944"/>
      <c r="CP127" s="900" t="s">
        <v>
478</v>
      </c>
      <c r="CQ127" s="835"/>
      <c r="CR127" s="835"/>
      <c r="CS127" s="835"/>
      <c r="CT127" s="835"/>
      <c r="CU127" s="835"/>
      <c r="CV127" s="835"/>
      <c r="CW127" s="835"/>
      <c r="CX127" s="835"/>
      <c r="CY127" s="835"/>
      <c r="CZ127" s="835"/>
      <c r="DA127" s="835"/>
      <c r="DB127" s="835"/>
      <c r="DC127" s="835"/>
      <c r="DD127" s="835"/>
      <c r="DE127" s="835"/>
      <c r="DF127" s="836"/>
      <c r="DG127" s="901" t="s">
        <v>
128</v>
      </c>
      <c r="DH127" s="902"/>
      <c r="DI127" s="902"/>
      <c r="DJ127" s="902"/>
      <c r="DK127" s="902"/>
      <c r="DL127" s="902" t="s">
        <v>
128</v>
      </c>
      <c r="DM127" s="902"/>
      <c r="DN127" s="902"/>
      <c r="DO127" s="902"/>
      <c r="DP127" s="902"/>
      <c r="DQ127" s="902" t="s">
        <v>
128</v>
      </c>
      <c r="DR127" s="902"/>
      <c r="DS127" s="902"/>
      <c r="DT127" s="902"/>
      <c r="DU127" s="902"/>
      <c r="DV127" s="879" t="s">
        <v>
128</v>
      </c>
      <c r="DW127" s="879"/>
      <c r="DX127" s="879"/>
      <c r="DY127" s="879"/>
      <c r="DZ127" s="880"/>
    </row>
    <row r="128" spans="1:130" s="247" customFormat="1" ht="26.25" customHeight="1" thickBot="1" x14ac:dyDescent="0.25">
      <c r="A128" s="881" t="s">
        <v>
479</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
480</v>
      </c>
      <c r="X128" s="883"/>
      <c r="Y128" s="883"/>
      <c r="Z128" s="884"/>
      <c r="AA128" s="885" t="s">
        <v>
128</v>
      </c>
      <c r="AB128" s="886"/>
      <c r="AC128" s="886"/>
      <c r="AD128" s="886"/>
      <c r="AE128" s="887"/>
      <c r="AF128" s="888" t="s">
        <v>
128</v>
      </c>
      <c r="AG128" s="886"/>
      <c r="AH128" s="886"/>
      <c r="AI128" s="886"/>
      <c r="AJ128" s="887"/>
      <c r="AK128" s="888" t="s">
        <v>
128</v>
      </c>
      <c r="AL128" s="886"/>
      <c r="AM128" s="886"/>
      <c r="AN128" s="886"/>
      <c r="AO128" s="887"/>
      <c r="AP128" s="889"/>
      <c r="AQ128" s="890"/>
      <c r="AR128" s="890"/>
      <c r="AS128" s="890"/>
      <c r="AT128" s="891"/>
      <c r="AU128" s="283"/>
      <c r="AV128" s="283"/>
      <c r="AW128" s="283"/>
      <c r="AX128" s="892" t="s">
        <v>
481</v>
      </c>
      <c r="AY128" s="893"/>
      <c r="AZ128" s="893"/>
      <c r="BA128" s="893"/>
      <c r="BB128" s="893"/>
      <c r="BC128" s="893"/>
      <c r="BD128" s="893"/>
      <c r="BE128" s="894"/>
      <c r="BF128" s="871" t="s">
        <v>
128</v>
      </c>
      <c r="BG128" s="872"/>
      <c r="BH128" s="872"/>
      <c r="BI128" s="872"/>
      <c r="BJ128" s="872"/>
      <c r="BK128" s="872"/>
      <c r="BL128" s="895"/>
      <c r="BM128" s="871">
        <v>
11.25</v>
      </c>
      <c r="BN128" s="872"/>
      <c r="BO128" s="872"/>
      <c r="BP128" s="872"/>
      <c r="BQ128" s="872"/>
      <c r="BR128" s="872"/>
      <c r="BS128" s="895"/>
      <c r="BT128" s="871">
        <v>
20</v>
      </c>
      <c r="BU128" s="872"/>
      <c r="BV128" s="872"/>
      <c r="BW128" s="872"/>
      <c r="BX128" s="872"/>
      <c r="BY128" s="872"/>
      <c r="BZ128" s="873"/>
      <c r="CA128" s="284"/>
      <c r="CB128" s="284"/>
      <c r="CC128" s="284"/>
      <c r="CD128" s="284"/>
      <c r="CE128" s="284"/>
      <c r="CF128" s="284"/>
      <c r="CG128" s="281"/>
      <c r="CH128" s="281"/>
      <c r="CI128" s="281"/>
      <c r="CJ128" s="282"/>
      <c r="CK128" s="945"/>
      <c r="CL128" s="946"/>
      <c r="CM128" s="946"/>
      <c r="CN128" s="946"/>
      <c r="CO128" s="947"/>
      <c r="CP128" s="874" t="s">
        <v>
482</v>
      </c>
      <c r="CQ128" s="813"/>
      <c r="CR128" s="813"/>
      <c r="CS128" s="813"/>
      <c r="CT128" s="813"/>
      <c r="CU128" s="813"/>
      <c r="CV128" s="813"/>
      <c r="CW128" s="813"/>
      <c r="CX128" s="813"/>
      <c r="CY128" s="813"/>
      <c r="CZ128" s="813"/>
      <c r="DA128" s="813"/>
      <c r="DB128" s="813"/>
      <c r="DC128" s="813"/>
      <c r="DD128" s="813"/>
      <c r="DE128" s="813"/>
      <c r="DF128" s="814"/>
      <c r="DG128" s="875" t="s">
        <v>
128</v>
      </c>
      <c r="DH128" s="876"/>
      <c r="DI128" s="876"/>
      <c r="DJ128" s="876"/>
      <c r="DK128" s="876"/>
      <c r="DL128" s="876" t="s">
        <v>
128</v>
      </c>
      <c r="DM128" s="876"/>
      <c r="DN128" s="876"/>
      <c r="DO128" s="876"/>
      <c r="DP128" s="876"/>
      <c r="DQ128" s="876" t="s">
        <v>
128</v>
      </c>
      <c r="DR128" s="876"/>
      <c r="DS128" s="876"/>
      <c r="DT128" s="876"/>
      <c r="DU128" s="876"/>
      <c r="DV128" s="877" t="s">
        <v>
128</v>
      </c>
      <c r="DW128" s="877"/>
      <c r="DX128" s="877"/>
      <c r="DY128" s="877"/>
      <c r="DZ128" s="878"/>
    </row>
    <row r="129" spans="1:131" s="247" customFormat="1" ht="26.25" customHeight="1" x14ac:dyDescent="0.2">
      <c r="A129" s="859" t="s">
        <v>
107</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
483</v>
      </c>
      <c r="X129" s="862"/>
      <c r="Y129" s="862"/>
      <c r="Z129" s="863"/>
      <c r="AA129" s="864">
        <v>
123664022</v>
      </c>
      <c r="AB129" s="865"/>
      <c r="AC129" s="865"/>
      <c r="AD129" s="865"/>
      <c r="AE129" s="866"/>
      <c r="AF129" s="867">
        <v>
127209754</v>
      </c>
      <c r="AG129" s="865"/>
      <c r="AH129" s="865"/>
      <c r="AI129" s="865"/>
      <c r="AJ129" s="866"/>
      <c r="AK129" s="867">
        <v>
134721646</v>
      </c>
      <c r="AL129" s="865"/>
      <c r="AM129" s="865"/>
      <c r="AN129" s="865"/>
      <c r="AO129" s="866"/>
      <c r="AP129" s="868"/>
      <c r="AQ129" s="869"/>
      <c r="AR129" s="869"/>
      <c r="AS129" s="869"/>
      <c r="AT129" s="870"/>
      <c r="AU129" s="285"/>
      <c r="AV129" s="285"/>
      <c r="AW129" s="285"/>
      <c r="AX129" s="834" t="s">
        <v>
484</v>
      </c>
      <c r="AY129" s="835"/>
      <c r="AZ129" s="835"/>
      <c r="BA129" s="835"/>
      <c r="BB129" s="835"/>
      <c r="BC129" s="835"/>
      <c r="BD129" s="835"/>
      <c r="BE129" s="836"/>
      <c r="BF129" s="854" t="s">
        <v>
485</v>
      </c>
      <c r="BG129" s="855"/>
      <c r="BH129" s="855"/>
      <c r="BI129" s="855"/>
      <c r="BJ129" s="855"/>
      <c r="BK129" s="855"/>
      <c r="BL129" s="856"/>
      <c r="BM129" s="854">
        <v>
16.25</v>
      </c>
      <c r="BN129" s="855"/>
      <c r="BO129" s="855"/>
      <c r="BP129" s="855"/>
      <c r="BQ129" s="855"/>
      <c r="BR129" s="855"/>
      <c r="BS129" s="856"/>
      <c r="BT129" s="854">
        <v>
30</v>
      </c>
      <c r="BU129" s="857"/>
      <c r="BV129" s="857"/>
      <c r="BW129" s="857"/>
      <c r="BX129" s="857"/>
      <c r="BY129" s="857"/>
      <c r="BZ129" s="85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9" t="s">
        <v>
486</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
487</v>
      </c>
      <c r="X130" s="862"/>
      <c r="Y130" s="862"/>
      <c r="Z130" s="863"/>
      <c r="AA130" s="864">
        <v>
9425498</v>
      </c>
      <c r="AB130" s="865"/>
      <c r="AC130" s="865"/>
      <c r="AD130" s="865"/>
      <c r="AE130" s="866"/>
      <c r="AF130" s="867">
        <v>
9115350</v>
      </c>
      <c r="AG130" s="865"/>
      <c r="AH130" s="865"/>
      <c r="AI130" s="865"/>
      <c r="AJ130" s="866"/>
      <c r="AK130" s="867">
        <v>
8980591</v>
      </c>
      <c r="AL130" s="865"/>
      <c r="AM130" s="865"/>
      <c r="AN130" s="865"/>
      <c r="AO130" s="866"/>
      <c r="AP130" s="868"/>
      <c r="AQ130" s="869"/>
      <c r="AR130" s="869"/>
      <c r="AS130" s="869"/>
      <c r="AT130" s="870"/>
      <c r="AU130" s="285"/>
      <c r="AV130" s="285"/>
      <c r="AW130" s="285"/>
      <c r="AX130" s="834" t="s">
        <v>
488</v>
      </c>
      <c r="AY130" s="835"/>
      <c r="AZ130" s="835"/>
      <c r="BA130" s="835"/>
      <c r="BB130" s="835"/>
      <c r="BC130" s="835"/>
      <c r="BD130" s="835"/>
      <c r="BE130" s="836"/>
      <c r="BF130" s="837">
        <v>
-3.6</v>
      </c>
      <c r="BG130" s="838"/>
      <c r="BH130" s="838"/>
      <c r="BI130" s="838"/>
      <c r="BJ130" s="838"/>
      <c r="BK130" s="838"/>
      <c r="BL130" s="839"/>
      <c r="BM130" s="837">
        <v>
25</v>
      </c>
      <c r="BN130" s="838"/>
      <c r="BO130" s="838"/>
      <c r="BP130" s="838"/>
      <c r="BQ130" s="838"/>
      <c r="BR130" s="838"/>
      <c r="BS130" s="839"/>
      <c r="BT130" s="837">
        <v>
35</v>
      </c>
      <c r="BU130" s="840"/>
      <c r="BV130" s="840"/>
      <c r="BW130" s="840"/>
      <c r="BX130" s="840"/>
      <c r="BY130" s="840"/>
      <c r="BZ130" s="84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
489</v>
      </c>
      <c r="X131" s="845"/>
      <c r="Y131" s="845"/>
      <c r="Z131" s="846"/>
      <c r="AA131" s="847">
        <v>
114238524</v>
      </c>
      <c r="AB131" s="848"/>
      <c r="AC131" s="848"/>
      <c r="AD131" s="848"/>
      <c r="AE131" s="849"/>
      <c r="AF131" s="850">
        <v>
118094404</v>
      </c>
      <c r="AG131" s="848"/>
      <c r="AH131" s="848"/>
      <c r="AI131" s="848"/>
      <c r="AJ131" s="849"/>
      <c r="AK131" s="850">
        <v>
125741055</v>
      </c>
      <c r="AL131" s="848"/>
      <c r="AM131" s="848"/>
      <c r="AN131" s="848"/>
      <c r="AO131" s="849"/>
      <c r="AP131" s="851"/>
      <c r="AQ131" s="852"/>
      <c r="AR131" s="852"/>
      <c r="AS131" s="852"/>
      <c r="AT131" s="853"/>
      <c r="AU131" s="285"/>
      <c r="AV131" s="285"/>
      <c r="AW131" s="285"/>
      <c r="AX131" s="812" t="s">
        <v>
490</v>
      </c>
      <c r="AY131" s="813"/>
      <c r="AZ131" s="813"/>
      <c r="BA131" s="813"/>
      <c r="BB131" s="813"/>
      <c r="BC131" s="813"/>
      <c r="BD131" s="813"/>
      <c r="BE131" s="814"/>
      <c r="BF131" s="815" t="s">
        <v>
128</v>
      </c>
      <c r="BG131" s="816"/>
      <c r="BH131" s="816"/>
      <c r="BI131" s="816"/>
      <c r="BJ131" s="816"/>
      <c r="BK131" s="816"/>
      <c r="BL131" s="817"/>
      <c r="BM131" s="815">
        <v>
350</v>
      </c>
      <c r="BN131" s="816"/>
      <c r="BO131" s="816"/>
      <c r="BP131" s="816"/>
      <c r="BQ131" s="816"/>
      <c r="BR131" s="816"/>
      <c r="BS131" s="817"/>
      <c r="BT131" s="818"/>
      <c r="BU131" s="819"/>
      <c r="BV131" s="819"/>
      <c r="BW131" s="819"/>
      <c r="BX131" s="819"/>
      <c r="BY131" s="819"/>
      <c r="BZ131" s="82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21" t="s">
        <v>
491</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
492</v>
      </c>
      <c r="W132" s="825"/>
      <c r="X132" s="825"/>
      <c r="Y132" s="825"/>
      <c r="Z132" s="826"/>
      <c r="AA132" s="827">
        <v>
-1.511789491</v>
      </c>
      <c r="AB132" s="828"/>
      <c r="AC132" s="828"/>
      <c r="AD132" s="828"/>
      <c r="AE132" s="829"/>
      <c r="AF132" s="830">
        <v>
-4.9008605010000004</v>
      </c>
      <c r="AG132" s="828"/>
      <c r="AH132" s="828"/>
      <c r="AI132" s="828"/>
      <c r="AJ132" s="829"/>
      <c r="AK132" s="830">
        <v>
-4.5016029169999996</v>
      </c>
      <c r="AL132" s="828"/>
      <c r="AM132" s="828"/>
      <c r="AN132" s="828"/>
      <c r="AO132" s="829"/>
      <c r="AP132" s="831"/>
      <c r="AQ132" s="832"/>
      <c r="AR132" s="832"/>
      <c r="AS132" s="832"/>
      <c r="AT132" s="83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
493</v>
      </c>
      <c r="W133" s="804"/>
      <c r="X133" s="804"/>
      <c r="Y133" s="804"/>
      <c r="Z133" s="805"/>
      <c r="AA133" s="806">
        <v>
-3.4</v>
      </c>
      <c r="AB133" s="807"/>
      <c r="AC133" s="807"/>
      <c r="AD133" s="807"/>
      <c r="AE133" s="808"/>
      <c r="AF133" s="806">
        <v>
-3.8</v>
      </c>
      <c r="AG133" s="807"/>
      <c r="AH133" s="807"/>
      <c r="AI133" s="807"/>
      <c r="AJ133" s="808"/>
      <c r="AK133" s="806">
        <v>
-3.6</v>
      </c>
      <c r="AL133" s="807"/>
      <c r="AM133" s="807"/>
      <c r="AN133" s="807"/>
      <c r="AO133" s="808"/>
      <c r="AP133" s="809"/>
      <c r="AQ133" s="810"/>
      <c r="AR133" s="810"/>
      <c r="AS133" s="810"/>
      <c r="AT133" s="81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ZQD56ZfPSz7/hU4S76HSq5qdFNgYy4b1S1hukogXCDIr0iTnk19V9VkUyJReQH6JrSaHcoacOMk1Qz3VyDYYqQ==" saltValue="SBNCFI8MMaIKpqJrXhfz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RV/t6RPqcX1P07P/DWg8K3kdGHdotMiwBRbSwME8xxaB9YyZuARR8w9SB6MNRmpcz1PqndGl7XlzbEllXs8Icw==" saltValue="fi/QySO9nBk4UttM+/KtD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pxF+BJA7e6l9YUYmlu4gTd/TlZCfg9ic8pb4K+buN4rBZmXlj+cysrLSkYA+9ZjGU/WhaK8OOkYAR9k0PvT8g==" saltValue="RPeUF161n2+8Z11QdFu2/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37" t="s">
        <v>
497</v>
      </c>
      <c r="AP7" s="304"/>
      <c r="AQ7" s="305" t="s">
        <v>
498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38"/>
      <c r="AP8" s="310" t="s">
        <v>
499</v>
      </c>
      <c r="AQ8" s="311" t="s">
        <v>
500</v>
      </c>
      <c r="AR8" s="312" t="s">
        <v>
501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51" t="s">
        <v>
502</v>
      </c>
      <c r="AL9" s="1252"/>
      <c r="AM9" s="1252"/>
      <c r="AN9" s="1253"/>
      <c r="AO9" s="313">
        <v>
32071511</v>
      </c>
      <c r="AP9" s="313">
        <v>
56132</v>
      </c>
      <c r="AQ9" s="314">
        <v>
62629</v>
      </c>
      <c r="AR9" s="315">
        <v>
-10.4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51" t="s">
        <v>
503</v>
      </c>
      <c r="AL10" s="1252"/>
      <c r="AM10" s="1252"/>
      <c r="AN10" s="1253"/>
      <c r="AO10" s="316">
        <v>
391411</v>
      </c>
      <c r="AP10" s="316">
        <v>
685</v>
      </c>
      <c r="AQ10" s="317">
        <v>
1046</v>
      </c>
      <c r="AR10" s="318">
        <v>
-34.5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51" t="s">
        <v>
504</v>
      </c>
      <c r="AL11" s="1252"/>
      <c r="AM11" s="1252"/>
      <c r="AN11" s="1253"/>
      <c r="AO11" s="316">
        <v>
426248</v>
      </c>
      <c r="AP11" s="316">
        <v>
746</v>
      </c>
      <c r="AQ11" s="317">
        <v>
841</v>
      </c>
      <c r="AR11" s="318">
        <v>
-11.3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51" t="s">
        <v>
505</v>
      </c>
      <c r="AL12" s="1252"/>
      <c r="AM12" s="1252"/>
      <c r="AN12" s="1253"/>
      <c r="AO12" s="316" t="s">
        <v>
506</v>
      </c>
      <c r="AP12" s="316" t="s">
        <v>
506</v>
      </c>
      <c r="AQ12" s="317" t="s">
        <v>
506</v>
      </c>
      <c r="AR12" s="318" t="s">
        <v>
506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51" t="s">
        <v>
507</v>
      </c>
      <c r="AL13" s="1252"/>
      <c r="AM13" s="1252"/>
      <c r="AN13" s="1253"/>
      <c r="AO13" s="316" t="s">
        <v>
506</v>
      </c>
      <c r="AP13" s="316" t="s">
        <v>
506</v>
      </c>
      <c r="AQ13" s="317" t="s">
        <v>
506</v>
      </c>
      <c r="AR13" s="318" t="s">
        <v>
506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51" t="s">
        <v>
508</v>
      </c>
      <c r="AL14" s="1252"/>
      <c r="AM14" s="1252"/>
      <c r="AN14" s="1253"/>
      <c r="AO14" s="316">
        <v>
1493266</v>
      </c>
      <c r="AP14" s="316">
        <v>
2614</v>
      </c>
      <c r="AQ14" s="317">
        <v>
2247</v>
      </c>
      <c r="AR14" s="318">
        <v>
16.3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51" t="s">
        <v>
509</v>
      </c>
      <c r="AL15" s="1252"/>
      <c r="AM15" s="1252"/>
      <c r="AN15" s="1253"/>
      <c r="AO15" s="316">
        <v>
728778</v>
      </c>
      <c r="AP15" s="316">
        <v>
1276</v>
      </c>
      <c r="AQ15" s="317">
        <v>
1478</v>
      </c>
      <c r="AR15" s="318">
        <v>
-13.7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54" t="s">
        <v>
510</v>
      </c>
      <c r="AL16" s="1255"/>
      <c r="AM16" s="1255"/>
      <c r="AN16" s="1256"/>
      <c r="AO16" s="316">
        <v>
-2832407</v>
      </c>
      <c r="AP16" s="316">
        <v>
-4957</v>
      </c>
      <c r="AQ16" s="317">
        <v>
-5042</v>
      </c>
      <c r="AR16" s="318">
        <v>
-1.7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54" t="s">
        <v>
187</v>
      </c>
      <c r="AL17" s="1255"/>
      <c r="AM17" s="1255"/>
      <c r="AN17" s="1256"/>
      <c r="AO17" s="316">
        <v>
32278807</v>
      </c>
      <c r="AP17" s="316">
        <v>
56495</v>
      </c>
      <c r="AQ17" s="317">
        <v>
63199</v>
      </c>
      <c r="AR17" s="318">
        <v>
-10.6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512</v>
      </c>
      <c r="AP20" s="324" t="s">
        <v>
513</v>
      </c>
      <c r="AQ20" s="325" t="s">
        <v>
514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48" t="s">
        <v>
515</v>
      </c>
      <c r="AL21" s="1249"/>
      <c r="AM21" s="1249"/>
      <c r="AN21" s="1250"/>
      <c r="AO21" s="328">
        <v>
6.03</v>
      </c>
      <c r="AP21" s="329">
        <v>
6.3</v>
      </c>
      <c r="AQ21" s="330">
        <v>
-0.27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48" t="s">
        <v>
516</v>
      </c>
      <c r="AL22" s="1249"/>
      <c r="AM22" s="1249"/>
      <c r="AN22" s="1250"/>
      <c r="AO22" s="333">
        <v>
98.3</v>
      </c>
      <c r="AP22" s="334">
        <v>
99.1</v>
      </c>
      <c r="AQ22" s="335">
        <v>
-0.8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519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37" t="s">
        <v>
497</v>
      </c>
      <c r="AP30" s="304"/>
      <c r="AQ30" s="305" t="s">
        <v>
498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38"/>
      <c r="AP31" s="310" t="s">
        <v>
499</v>
      </c>
      <c r="AQ31" s="311" t="s">
        <v>
500</v>
      </c>
      <c r="AR31" s="312" t="s">
        <v>
501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9" t="s">
        <v>
520</v>
      </c>
      <c r="AL32" s="1240"/>
      <c r="AM32" s="1240"/>
      <c r="AN32" s="1241"/>
      <c r="AO32" s="343">
        <v>
2785879</v>
      </c>
      <c r="AP32" s="343">
        <v>
4876</v>
      </c>
      <c r="AQ32" s="344">
        <v>
4925</v>
      </c>
      <c r="AR32" s="345">
        <v>
-1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9" t="s">
        <v>
521</v>
      </c>
      <c r="AL33" s="1240"/>
      <c r="AM33" s="1240"/>
      <c r="AN33" s="1241"/>
      <c r="AO33" s="343" t="s">
        <v>
506</v>
      </c>
      <c r="AP33" s="343" t="s">
        <v>
506</v>
      </c>
      <c r="AQ33" s="344" t="s">
        <v>
506</v>
      </c>
      <c r="AR33" s="345" t="s">
        <v>
506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9" t="s">
        <v>
522</v>
      </c>
      <c r="AL34" s="1240"/>
      <c r="AM34" s="1240"/>
      <c r="AN34" s="1241"/>
      <c r="AO34" s="343">
        <v>
150047</v>
      </c>
      <c r="AP34" s="343">
        <v>
263</v>
      </c>
      <c r="AQ34" s="344">
        <v>
327</v>
      </c>
      <c r="AR34" s="345">
        <v>
-19.600000000000001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9" t="s">
        <v>
523</v>
      </c>
      <c r="AL35" s="1240"/>
      <c r="AM35" s="1240"/>
      <c r="AN35" s="1241"/>
      <c r="AO35" s="343" t="s">
        <v>
506</v>
      </c>
      <c r="AP35" s="343" t="s">
        <v>
506</v>
      </c>
      <c r="AQ35" s="344">
        <v>
27</v>
      </c>
      <c r="AR35" s="345" t="s">
        <v>
506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9" t="s">
        <v>
524</v>
      </c>
      <c r="AL36" s="1240"/>
      <c r="AM36" s="1240"/>
      <c r="AN36" s="1241"/>
      <c r="AO36" s="343">
        <v>
149720</v>
      </c>
      <c r="AP36" s="343">
        <v>
262</v>
      </c>
      <c r="AQ36" s="344">
        <v>
286</v>
      </c>
      <c r="AR36" s="345">
        <v>
-8.4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9" t="s">
        <v>
525</v>
      </c>
      <c r="AL37" s="1240"/>
      <c r="AM37" s="1240"/>
      <c r="AN37" s="1241"/>
      <c r="AO37" s="343">
        <v>
234582</v>
      </c>
      <c r="AP37" s="343">
        <v>
411</v>
      </c>
      <c r="AQ37" s="344">
        <v>
1760</v>
      </c>
      <c r="AR37" s="345">
        <v>
-76.599999999999994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42" t="s">
        <v>
526</v>
      </c>
      <c r="AL38" s="1243"/>
      <c r="AM38" s="1243"/>
      <c r="AN38" s="1244"/>
      <c r="AO38" s="346" t="s">
        <v>
506</v>
      </c>
      <c r="AP38" s="346" t="s">
        <v>
506</v>
      </c>
      <c r="AQ38" s="347">
        <v>
0</v>
      </c>
      <c r="AR38" s="335" t="s">
        <v>
506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42" t="s">
        <v>
527</v>
      </c>
      <c r="AL39" s="1243"/>
      <c r="AM39" s="1243"/>
      <c r="AN39" s="1244"/>
      <c r="AO39" s="343" t="s">
        <v>
506</v>
      </c>
      <c r="AP39" s="343" t="s">
        <v>
506</v>
      </c>
      <c r="AQ39" s="344">
        <v>
-11</v>
      </c>
      <c r="AR39" s="345" t="s">
        <v>
506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9" t="s">
        <v>
528</v>
      </c>
      <c r="AL40" s="1240"/>
      <c r="AM40" s="1240"/>
      <c r="AN40" s="1241"/>
      <c r="AO40" s="343">
        <v>
-8980591</v>
      </c>
      <c r="AP40" s="343">
        <v>
-15718</v>
      </c>
      <c r="AQ40" s="344">
        <v>
-15582</v>
      </c>
      <c r="AR40" s="345">
        <v>
0.9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5" t="s">
        <v>
300</v>
      </c>
      <c r="AL41" s="1246"/>
      <c r="AM41" s="1246"/>
      <c r="AN41" s="1247"/>
      <c r="AO41" s="343">
        <v>
-5660363</v>
      </c>
      <c r="AP41" s="343">
        <v>
-9907</v>
      </c>
      <c r="AQ41" s="344">
        <v>
-8267</v>
      </c>
      <c r="AR41" s="345">
        <v>
19.8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529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2" t="s">
        <v>
497</v>
      </c>
      <c r="AN49" s="1234" t="s">
        <v>
532</v>
      </c>
      <c r="AO49" s="1235"/>
      <c r="AP49" s="1235"/>
      <c r="AQ49" s="1235"/>
      <c r="AR49" s="123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3"/>
      <c r="AN50" s="359" t="s">
        <v>
533</v>
      </c>
      <c r="AO50" s="360" t="s">
        <v>
534</v>
      </c>
      <c r="AP50" s="361" t="s">
        <v>
535</v>
      </c>
      <c r="AQ50" s="362" t="s">
        <v>
536</v>
      </c>
      <c r="AR50" s="363" t="s">
        <v>
537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538</v>
      </c>
      <c r="AL51" s="356"/>
      <c r="AM51" s="364">
        <v>
15405884</v>
      </c>
      <c r="AN51" s="365">
        <v>
27972</v>
      </c>
      <c r="AO51" s="366">
        <v>
-6.9</v>
      </c>
      <c r="AP51" s="367">
        <v>
43773</v>
      </c>
      <c r="AQ51" s="368">
        <v>
-7</v>
      </c>
      <c r="AR51" s="369">
        <v>
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539</v>
      </c>
      <c r="AM52" s="372">
        <v>
12663249</v>
      </c>
      <c r="AN52" s="373">
        <v>
22992</v>
      </c>
      <c r="AO52" s="374">
        <v>
-17.7</v>
      </c>
      <c r="AP52" s="375">
        <v>
30346</v>
      </c>
      <c r="AQ52" s="376">
        <v>
-6.7</v>
      </c>
      <c r="AR52" s="377">
        <v>
-11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540</v>
      </c>
      <c r="AL53" s="356"/>
      <c r="AM53" s="364">
        <v>
14639244</v>
      </c>
      <c r="AN53" s="365">
        <v>
26268</v>
      </c>
      <c r="AO53" s="366">
        <v>
-6.1</v>
      </c>
      <c r="AP53" s="367">
        <v>
51565</v>
      </c>
      <c r="AQ53" s="368">
        <v>
17.8</v>
      </c>
      <c r="AR53" s="369">
        <v>
-23.9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539</v>
      </c>
      <c r="AM54" s="372">
        <v>
11959435</v>
      </c>
      <c r="AN54" s="373">
        <v>
21459</v>
      </c>
      <c r="AO54" s="374">
        <v>
-6.7</v>
      </c>
      <c r="AP54" s="375">
        <v>
35359</v>
      </c>
      <c r="AQ54" s="376">
        <v>
16.5</v>
      </c>
      <c r="AR54" s="377">
        <v>
-23.2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541</v>
      </c>
      <c r="AL55" s="356"/>
      <c r="AM55" s="364">
        <v>
16828192</v>
      </c>
      <c r="AN55" s="365">
        <v>
29959</v>
      </c>
      <c r="AO55" s="366">
        <v>
14.1</v>
      </c>
      <c r="AP55" s="367">
        <v>
46686</v>
      </c>
      <c r="AQ55" s="368">
        <v>
-9.5</v>
      </c>
      <c r="AR55" s="369">
        <v>
23.6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539</v>
      </c>
      <c r="AM56" s="372">
        <v>
15454181</v>
      </c>
      <c r="AN56" s="373">
        <v>
27513</v>
      </c>
      <c r="AO56" s="374">
        <v>
28.2</v>
      </c>
      <c r="AP56" s="375">
        <v>
32595</v>
      </c>
      <c r="AQ56" s="376">
        <v>
-7.8</v>
      </c>
      <c r="AR56" s="377">
        <v>
36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542</v>
      </c>
      <c r="AL57" s="356"/>
      <c r="AM57" s="364">
        <v>
16655146</v>
      </c>
      <c r="AN57" s="365">
        <v>
29380</v>
      </c>
      <c r="AO57" s="366">
        <v>
-1.9</v>
      </c>
      <c r="AP57" s="367">
        <v>
49796</v>
      </c>
      <c r="AQ57" s="368">
        <v>
6.7</v>
      </c>
      <c r="AR57" s="369">
        <v>
-8.6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539</v>
      </c>
      <c r="AM58" s="372">
        <v>
14450774</v>
      </c>
      <c r="AN58" s="373">
        <v>
25491</v>
      </c>
      <c r="AO58" s="374">
        <v>
-7.3</v>
      </c>
      <c r="AP58" s="375">
        <v>
37281</v>
      </c>
      <c r="AQ58" s="376">
        <v>
14.4</v>
      </c>
      <c r="AR58" s="377">
        <v>
-21.7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543</v>
      </c>
      <c r="AL59" s="356"/>
      <c r="AM59" s="364">
        <v>
15213795</v>
      </c>
      <c r="AN59" s="365">
        <v>
26627</v>
      </c>
      <c r="AO59" s="366">
        <v>
-9.4</v>
      </c>
      <c r="AP59" s="367">
        <v>
51681</v>
      </c>
      <c r="AQ59" s="368">
        <v>
3.8</v>
      </c>
      <c r="AR59" s="369">
        <v>
-13.2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539</v>
      </c>
      <c r="AM60" s="372">
        <v>
12541586</v>
      </c>
      <c r="AN60" s="373">
        <v>
21951</v>
      </c>
      <c r="AO60" s="374">
        <v>
-13.9</v>
      </c>
      <c r="AP60" s="375">
        <v>
37226</v>
      </c>
      <c r="AQ60" s="376">
        <v>
-0.1</v>
      </c>
      <c r="AR60" s="377">
        <v>
-13.8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544</v>
      </c>
      <c r="AL61" s="378"/>
      <c r="AM61" s="379">
        <v>
15748452</v>
      </c>
      <c r="AN61" s="380">
        <v>
28041</v>
      </c>
      <c r="AO61" s="381">
        <v>
-2</v>
      </c>
      <c r="AP61" s="382">
        <v>
48700</v>
      </c>
      <c r="AQ61" s="383">
        <v>
2.4</v>
      </c>
      <c r="AR61" s="369">
        <v>
-4.4000000000000004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539</v>
      </c>
      <c r="AM62" s="372">
        <v>
13413845</v>
      </c>
      <c r="AN62" s="373">
        <v>
23881</v>
      </c>
      <c r="AO62" s="374">
        <v>
-3.5</v>
      </c>
      <c r="AP62" s="375">
        <v>
34561</v>
      </c>
      <c r="AQ62" s="376">
        <v>
3.3</v>
      </c>
      <c r="AR62" s="377">
        <v>
-6.8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ZI3OSVyyahtbtZ+IP8JEUPgGi/8CaOLNOYy3kr7lJSV8ARhaz+ZLrzfyCr1aVc8Age45dSqhj7kBav1WXvP4/Q==" saltValue="djD4NtcYgVTZ3jrbM6PD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546</v>
      </c>
    </row>
    <row r="120" spans="125:125" ht="13.5" hidden="1" customHeight="1" x14ac:dyDescent="0.2"/>
    <row r="121" spans="125:125" ht="13.5" hidden="1" customHeight="1" x14ac:dyDescent="0.2">
      <c r="DU121" s="291"/>
    </row>
  </sheetData>
  <sheetProtection algorithmName="SHA-512" hashValue="295rFNgN/+QBOAJtLOzO+Nxb0DYIkMmGoeB6gCn7BlFTrpmTsrp3hnzokHkLMK3EO6incOAiA3Sq0fPNS0T8RQ==" saltValue="51Eps8214Gl6vRk5Ldy6x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547</v>
      </c>
    </row>
  </sheetData>
  <sheetProtection algorithmName="SHA-512" hashValue="51n9bRnI2Z2bCN+JIWSlxi3uGt7ZOZiS1X9C0OOm9PXBvEGw1gkfb6W0QWiYxciIC/N8tshuVq6uxNMhGBXm5Q==" saltValue="QPbmWalmH/Dl3CDibiwdl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548</v>
      </c>
      <c r="G46" s="8" t="s">
        <v>
549</v>
      </c>
      <c r="H46" s="8" t="s">
        <v>
550</v>
      </c>
      <c r="I46" s="8" t="s">
        <v>
551</v>
      </c>
      <c r="J46" s="9" t="s">
        <v>
552</v>
      </c>
    </row>
    <row r="47" spans="2:10" ht="57.75" customHeight="1" x14ac:dyDescent="0.2">
      <c r="B47" s="10"/>
      <c r="C47" s="1257" t="s">
        <v>
3</v>
      </c>
      <c r="D47" s="1257"/>
      <c r="E47" s="1258"/>
      <c r="F47" s="11">
        <v>
15.35</v>
      </c>
      <c r="G47" s="12">
        <v>
15.15</v>
      </c>
      <c r="H47" s="12">
        <v>
16.59</v>
      </c>
      <c r="I47" s="12">
        <v>
20.79</v>
      </c>
      <c r="J47" s="13">
        <v>
17.420000000000002</v>
      </c>
    </row>
    <row r="48" spans="2:10" ht="57.75" customHeight="1" x14ac:dyDescent="0.2">
      <c r="B48" s="14"/>
      <c r="C48" s="1259" t="s">
        <v>
4</v>
      </c>
      <c r="D48" s="1259"/>
      <c r="E48" s="1260"/>
      <c r="F48" s="15">
        <v>
3.29</v>
      </c>
      <c r="G48" s="16">
        <v>
3.44</v>
      </c>
      <c r="H48" s="16">
        <v>
4.51</v>
      </c>
      <c r="I48" s="16">
        <v>
3.62</v>
      </c>
      <c r="J48" s="17">
        <v>
4.12</v>
      </c>
    </row>
    <row r="49" spans="2:10" ht="57.75" customHeight="1" thickBot="1" x14ac:dyDescent="0.25">
      <c r="B49" s="18"/>
      <c r="C49" s="1261" t="s">
        <v>
5</v>
      </c>
      <c r="D49" s="1261"/>
      <c r="E49" s="1262"/>
      <c r="F49" s="19" t="s">
        <v>
553</v>
      </c>
      <c r="G49" s="20">
        <v>
0.21</v>
      </c>
      <c r="H49" s="20">
        <v>
2.17</v>
      </c>
      <c r="I49" s="20">
        <v>
3.9</v>
      </c>
      <c r="J49" s="21" t="s">
        <v>
554</v>
      </c>
    </row>
    <row r="50" spans="2:10" ht="13.5" customHeight="1" x14ac:dyDescent="0.2"/>
  </sheetData>
  <sheetProtection algorithmName="SHA-512" hashValue="qIGL7Ju4HFqH2hGkizu9Jp5AQ5I9BRKnNqHRoUNGD2FVd1zwjrjBiME9XrPaFAo5/dvnvJ8zSLgUOPE8UdwtLw==" saltValue="RVnBp2isp79RbkrvSSxr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548</v>
      </c>
      <c r="G33" s="29" t="s">
        <v>
549</v>
      </c>
      <c r="H33" s="29" t="s">
        <v>
550</v>
      </c>
      <c r="I33" s="29" t="s">
        <v>
551</v>
      </c>
      <c r="J33" s="30" t="s">
        <v>
552</v>
      </c>
      <c r="K33" s="22"/>
      <c r="L33" s="22"/>
      <c r="M33" s="22"/>
      <c r="N33" s="22"/>
      <c r="O33" s="22"/>
      <c r="P33" s="22"/>
    </row>
    <row r="34" spans="1:16" ht="39" customHeight="1" x14ac:dyDescent="0.2">
      <c r="A34" s="22"/>
      <c r="B34" s="31"/>
      <c r="C34" s="1269" t="s">
        <v>
555</v>
      </c>
      <c r="D34" s="1269"/>
      <c r="E34" s="1270"/>
      <c r="F34" s="32">
        <v>
3.28</v>
      </c>
      <c r="G34" s="33">
        <v>
3.43</v>
      </c>
      <c r="H34" s="33">
        <v>
4.51</v>
      </c>
      <c r="I34" s="33">
        <v>
3.62</v>
      </c>
      <c r="J34" s="34">
        <v>
4.12</v>
      </c>
      <c r="K34" s="22"/>
      <c r="L34" s="22"/>
      <c r="M34" s="22"/>
      <c r="N34" s="22"/>
      <c r="O34" s="22"/>
      <c r="P34" s="22"/>
    </row>
    <row r="35" spans="1:16" ht="39" customHeight="1" x14ac:dyDescent="0.2">
      <c r="A35" s="22"/>
      <c r="B35" s="35"/>
      <c r="C35" s="1263" t="s">
        <v>
556</v>
      </c>
      <c r="D35" s="1264"/>
      <c r="E35" s="1265"/>
      <c r="F35" s="36">
        <v>
0.33</v>
      </c>
      <c r="G35" s="37">
        <v>
0.8</v>
      </c>
      <c r="H35" s="37">
        <v>
0.72</v>
      </c>
      <c r="I35" s="37">
        <v>
0.64</v>
      </c>
      <c r="J35" s="38">
        <v>
0.92</v>
      </c>
      <c r="K35" s="22"/>
      <c r="L35" s="22"/>
      <c r="M35" s="22"/>
      <c r="N35" s="22"/>
      <c r="O35" s="22"/>
      <c r="P35" s="22"/>
    </row>
    <row r="36" spans="1:16" ht="39" customHeight="1" x14ac:dyDescent="0.2">
      <c r="A36" s="22"/>
      <c r="B36" s="35"/>
      <c r="C36" s="1263" t="s">
        <v>
557</v>
      </c>
      <c r="D36" s="1264"/>
      <c r="E36" s="1265"/>
      <c r="F36" s="36">
        <v>
0.84</v>
      </c>
      <c r="G36" s="37">
        <v>
2.38</v>
      </c>
      <c r="H36" s="37">
        <v>
3.71</v>
      </c>
      <c r="I36" s="37">
        <v>
0.75</v>
      </c>
      <c r="J36" s="38">
        <v>
0.73</v>
      </c>
      <c r="K36" s="22"/>
      <c r="L36" s="22"/>
      <c r="M36" s="22"/>
      <c r="N36" s="22"/>
      <c r="O36" s="22"/>
      <c r="P36" s="22"/>
    </row>
    <row r="37" spans="1:16" ht="39" customHeight="1" x14ac:dyDescent="0.2">
      <c r="A37" s="22"/>
      <c r="B37" s="35"/>
      <c r="C37" s="1263" t="s">
        <v>
558</v>
      </c>
      <c r="D37" s="1264"/>
      <c r="E37" s="1265"/>
      <c r="F37" s="36">
        <v>
0.08</v>
      </c>
      <c r="G37" s="37">
        <v>
0.09</v>
      </c>
      <c r="H37" s="37">
        <v>
0.08</v>
      </c>
      <c r="I37" s="37">
        <v>
0.09</v>
      </c>
      <c r="J37" s="38">
        <v>
0.09</v>
      </c>
      <c r="K37" s="22"/>
      <c r="L37" s="22"/>
      <c r="M37" s="22"/>
      <c r="N37" s="22"/>
      <c r="O37" s="22"/>
      <c r="P37" s="22"/>
    </row>
    <row r="38" spans="1:16" ht="39" customHeight="1" x14ac:dyDescent="0.2">
      <c r="A38" s="22"/>
      <c r="B38" s="35"/>
      <c r="C38" s="1263" t="s">
        <v>
559</v>
      </c>
      <c r="D38" s="1264"/>
      <c r="E38" s="1265"/>
      <c r="F38" s="36" t="s">
        <v>
506</v>
      </c>
      <c r="G38" s="37" t="s">
        <v>
506</v>
      </c>
      <c r="H38" s="37" t="s">
        <v>
506</v>
      </c>
      <c r="I38" s="37" t="s">
        <v>
506</v>
      </c>
      <c r="J38" s="38">
        <v>
0</v>
      </c>
      <c r="K38" s="22"/>
      <c r="L38" s="22"/>
      <c r="M38" s="22"/>
      <c r="N38" s="22"/>
      <c r="O38" s="22"/>
      <c r="P38" s="22"/>
    </row>
    <row r="39" spans="1:16" ht="39" customHeight="1" x14ac:dyDescent="0.2">
      <c r="A39" s="22"/>
      <c r="B39" s="35"/>
      <c r="C39" s="1263"/>
      <c r="D39" s="1264"/>
      <c r="E39" s="1265"/>
      <c r="F39" s="36"/>
      <c r="G39" s="37"/>
      <c r="H39" s="37"/>
      <c r="I39" s="37"/>
      <c r="J39" s="38"/>
      <c r="K39" s="22"/>
      <c r="L39" s="22"/>
      <c r="M39" s="22"/>
      <c r="N39" s="22"/>
      <c r="O39" s="22"/>
      <c r="P39" s="22"/>
    </row>
    <row r="40" spans="1:16" ht="39" customHeight="1" x14ac:dyDescent="0.2">
      <c r="A40" s="22"/>
      <c r="B40" s="35"/>
      <c r="C40" s="1263"/>
      <c r="D40" s="1264"/>
      <c r="E40" s="1265"/>
      <c r="F40" s="36"/>
      <c r="G40" s="37"/>
      <c r="H40" s="37"/>
      <c r="I40" s="37"/>
      <c r="J40" s="38"/>
      <c r="K40" s="22"/>
      <c r="L40" s="22"/>
      <c r="M40" s="22"/>
      <c r="N40" s="22"/>
      <c r="O40" s="22"/>
      <c r="P40" s="22"/>
    </row>
    <row r="41" spans="1:16" ht="39" customHeight="1" x14ac:dyDescent="0.2">
      <c r="A41" s="22"/>
      <c r="B41" s="35"/>
      <c r="C41" s="1263"/>
      <c r="D41" s="1264"/>
      <c r="E41" s="1265"/>
      <c r="F41" s="36"/>
      <c r="G41" s="37"/>
      <c r="H41" s="37"/>
      <c r="I41" s="37"/>
      <c r="J41" s="38"/>
      <c r="K41" s="22"/>
      <c r="L41" s="22"/>
      <c r="M41" s="22"/>
      <c r="N41" s="22"/>
      <c r="O41" s="22"/>
      <c r="P41" s="22"/>
    </row>
    <row r="42" spans="1:16" ht="39" customHeight="1" x14ac:dyDescent="0.2">
      <c r="A42" s="22"/>
      <c r="B42" s="39"/>
      <c r="C42" s="1263" t="s">
        <v>
560</v>
      </c>
      <c r="D42" s="1264"/>
      <c r="E42" s="1265"/>
      <c r="F42" s="36" t="s">
        <v>
506</v>
      </c>
      <c r="G42" s="37" t="s">
        <v>
506</v>
      </c>
      <c r="H42" s="37" t="s">
        <v>
506</v>
      </c>
      <c r="I42" s="37" t="s">
        <v>
506</v>
      </c>
      <c r="J42" s="38" t="s">
        <v>
506</v>
      </c>
      <c r="K42" s="22"/>
      <c r="L42" s="22"/>
      <c r="M42" s="22"/>
      <c r="N42" s="22"/>
      <c r="O42" s="22"/>
      <c r="P42" s="22"/>
    </row>
    <row r="43" spans="1:16" ht="39" customHeight="1" thickBot="1" x14ac:dyDescent="0.25">
      <c r="A43" s="22"/>
      <c r="B43" s="40"/>
      <c r="C43" s="1266" t="s">
        <v>
561</v>
      </c>
      <c r="D43" s="1267"/>
      <c r="E43" s="1268"/>
      <c r="F43" s="41" t="s">
        <v>
506</v>
      </c>
      <c r="G43" s="42" t="s">
        <v>
506</v>
      </c>
      <c r="H43" s="42" t="s">
        <v>
506</v>
      </c>
      <c r="I43" s="42" t="s">
        <v>
506</v>
      </c>
      <c r="J43" s="43" t="s">
        <v>
506</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D5MvoMbJ42Z70BNXG/h9EEkkNKgVxVgGfLXIM52zEPAV0gtklRAXTzBeB6fJmA6YqOz3Rkq0f6zQHFE+2Dkfg==" saltValue="EDgqadPVvATWu9mMyzHq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548</v>
      </c>
      <c r="L44" s="56" t="s">
        <v>
549</v>
      </c>
      <c r="M44" s="56" t="s">
        <v>
550</v>
      </c>
      <c r="N44" s="56" t="s">
        <v>
551</v>
      </c>
      <c r="O44" s="57" t="s">
        <v>
552</v>
      </c>
      <c r="P44" s="48"/>
      <c r="Q44" s="48"/>
      <c r="R44" s="48"/>
      <c r="S44" s="48"/>
      <c r="T44" s="48"/>
      <c r="U44" s="48"/>
    </row>
    <row r="45" spans="1:21" ht="30.75" customHeight="1" x14ac:dyDescent="0.2">
      <c r="A45" s="48"/>
      <c r="B45" s="1289" t="s">
        <v>
11</v>
      </c>
      <c r="C45" s="1290"/>
      <c r="D45" s="58"/>
      <c r="E45" s="1295" t="s">
        <v>
12</v>
      </c>
      <c r="F45" s="1295"/>
      <c r="G45" s="1295"/>
      <c r="H45" s="1295"/>
      <c r="I45" s="1295"/>
      <c r="J45" s="1296"/>
      <c r="K45" s="59">
        <v>
6051</v>
      </c>
      <c r="L45" s="60">
        <v>
3311</v>
      </c>
      <c r="M45" s="60">
        <v>
3190</v>
      </c>
      <c r="N45" s="60">
        <v>
2788</v>
      </c>
      <c r="O45" s="61">
        <v>
2786</v>
      </c>
      <c r="P45" s="48"/>
      <c r="Q45" s="48"/>
      <c r="R45" s="48"/>
      <c r="S45" s="48"/>
      <c r="T45" s="48"/>
      <c r="U45" s="48"/>
    </row>
    <row r="46" spans="1:21" ht="30.75" customHeight="1" x14ac:dyDescent="0.2">
      <c r="A46" s="48"/>
      <c r="B46" s="1291"/>
      <c r="C46" s="1292"/>
      <c r="D46" s="62"/>
      <c r="E46" s="1273" t="s">
        <v>
13</v>
      </c>
      <c r="F46" s="1273"/>
      <c r="G46" s="1273"/>
      <c r="H46" s="1273"/>
      <c r="I46" s="1273"/>
      <c r="J46" s="1274"/>
      <c r="K46" s="63" t="s">
        <v>
506</v>
      </c>
      <c r="L46" s="64" t="s">
        <v>
506</v>
      </c>
      <c r="M46" s="64" t="s">
        <v>
506</v>
      </c>
      <c r="N46" s="64" t="s">
        <v>
506</v>
      </c>
      <c r="O46" s="65" t="s">
        <v>
506</v>
      </c>
      <c r="P46" s="48"/>
      <c r="Q46" s="48"/>
      <c r="R46" s="48"/>
      <c r="S46" s="48"/>
      <c r="T46" s="48"/>
      <c r="U46" s="48"/>
    </row>
    <row r="47" spans="1:21" ht="30.75" customHeight="1" x14ac:dyDescent="0.2">
      <c r="A47" s="48"/>
      <c r="B47" s="1291"/>
      <c r="C47" s="1292"/>
      <c r="D47" s="62"/>
      <c r="E47" s="1273" t="s">
        <v>
14</v>
      </c>
      <c r="F47" s="1273"/>
      <c r="G47" s="1273"/>
      <c r="H47" s="1273"/>
      <c r="I47" s="1273"/>
      <c r="J47" s="1274"/>
      <c r="K47" s="63">
        <v>
183</v>
      </c>
      <c r="L47" s="64">
        <v>
147</v>
      </c>
      <c r="M47" s="64">
        <v>
119</v>
      </c>
      <c r="N47" s="64">
        <v>
117</v>
      </c>
      <c r="O47" s="65">
        <v>
150</v>
      </c>
      <c r="P47" s="48"/>
      <c r="Q47" s="48"/>
      <c r="R47" s="48"/>
      <c r="S47" s="48"/>
      <c r="T47" s="48"/>
      <c r="U47" s="48"/>
    </row>
    <row r="48" spans="1:21" ht="30.75" customHeight="1" x14ac:dyDescent="0.2">
      <c r="A48" s="48"/>
      <c r="B48" s="1291"/>
      <c r="C48" s="1292"/>
      <c r="D48" s="62"/>
      <c r="E48" s="1273" t="s">
        <v>
15</v>
      </c>
      <c r="F48" s="1273"/>
      <c r="G48" s="1273"/>
      <c r="H48" s="1273"/>
      <c r="I48" s="1273"/>
      <c r="J48" s="1274"/>
      <c r="K48" s="63" t="s">
        <v>
506</v>
      </c>
      <c r="L48" s="64" t="s">
        <v>
506</v>
      </c>
      <c r="M48" s="64" t="s">
        <v>
506</v>
      </c>
      <c r="N48" s="64" t="s">
        <v>
506</v>
      </c>
      <c r="O48" s="65" t="s">
        <v>
506</v>
      </c>
      <c r="P48" s="48"/>
      <c r="Q48" s="48"/>
      <c r="R48" s="48"/>
      <c r="S48" s="48"/>
      <c r="T48" s="48"/>
      <c r="U48" s="48"/>
    </row>
    <row r="49" spans="1:21" ht="30.75" customHeight="1" x14ac:dyDescent="0.2">
      <c r="A49" s="48"/>
      <c r="B49" s="1291"/>
      <c r="C49" s="1292"/>
      <c r="D49" s="62"/>
      <c r="E49" s="1273" t="s">
        <v>
16</v>
      </c>
      <c r="F49" s="1273"/>
      <c r="G49" s="1273"/>
      <c r="H49" s="1273"/>
      <c r="I49" s="1273"/>
      <c r="J49" s="1274"/>
      <c r="K49" s="63">
        <v>
270</v>
      </c>
      <c r="L49" s="64">
        <v>
161</v>
      </c>
      <c r="M49" s="64">
        <v>
137</v>
      </c>
      <c r="N49" s="64">
        <v>
150</v>
      </c>
      <c r="O49" s="65">
        <v>
150</v>
      </c>
      <c r="P49" s="48"/>
      <c r="Q49" s="48"/>
      <c r="R49" s="48"/>
      <c r="S49" s="48"/>
      <c r="T49" s="48"/>
      <c r="U49" s="48"/>
    </row>
    <row r="50" spans="1:21" ht="30.75" customHeight="1" x14ac:dyDescent="0.2">
      <c r="A50" s="48"/>
      <c r="B50" s="1291"/>
      <c r="C50" s="1292"/>
      <c r="D50" s="62"/>
      <c r="E50" s="1273" t="s">
        <v>
17</v>
      </c>
      <c r="F50" s="1273"/>
      <c r="G50" s="1273"/>
      <c r="H50" s="1273"/>
      <c r="I50" s="1273"/>
      <c r="J50" s="1274"/>
      <c r="K50" s="63">
        <v>
96</v>
      </c>
      <c r="L50" s="64">
        <v>
91</v>
      </c>
      <c r="M50" s="64">
        <v>
4253</v>
      </c>
      <c r="N50" s="64">
        <v>
273</v>
      </c>
      <c r="O50" s="65">
        <v>
235</v>
      </c>
      <c r="P50" s="48"/>
      <c r="Q50" s="48"/>
      <c r="R50" s="48"/>
      <c r="S50" s="48"/>
      <c r="T50" s="48"/>
      <c r="U50" s="48"/>
    </row>
    <row r="51" spans="1:21" ht="30.75" customHeight="1" x14ac:dyDescent="0.2">
      <c r="A51" s="48"/>
      <c r="B51" s="1293"/>
      <c r="C51" s="1294"/>
      <c r="D51" s="66"/>
      <c r="E51" s="1273" t="s">
        <v>
18</v>
      </c>
      <c r="F51" s="1273"/>
      <c r="G51" s="1273"/>
      <c r="H51" s="1273"/>
      <c r="I51" s="1273"/>
      <c r="J51" s="1274"/>
      <c r="K51" s="63" t="s">
        <v>
506</v>
      </c>
      <c r="L51" s="64" t="s">
        <v>
506</v>
      </c>
      <c r="M51" s="64" t="s">
        <v>
506</v>
      </c>
      <c r="N51" s="64" t="s">
        <v>
506</v>
      </c>
      <c r="O51" s="65" t="s">
        <v>
506</v>
      </c>
      <c r="P51" s="48"/>
      <c r="Q51" s="48"/>
      <c r="R51" s="48"/>
      <c r="S51" s="48"/>
      <c r="T51" s="48"/>
      <c r="U51" s="48"/>
    </row>
    <row r="52" spans="1:21" ht="30.75" customHeight="1" x14ac:dyDescent="0.2">
      <c r="A52" s="48"/>
      <c r="B52" s="1271" t="s">
        <v>
19</v>
      </c>
      <c r="C52" s="1272"/>
      <c r="D52" s="66"/>
      <c r="E52" s="1273" t="s">
        <v>
20</v>
      </c>
      <c r="F52" s="1273"/>
      <c r="G52" s="1273"/>
      <c r="H52" s="1273"/>
      <c r="I52" s="1273"/>
      <c r="J52" s="1274"/>
      <c r="K52" s="63">
        <v>
10623</v>
      </c>
      <c r="L52" s="64">
        <v>
9697</v>
      </c>
      <c r="M52" s="64">
        <v>
9425</v>
      </c>
      <c r="N52" s="64">
        <v>
9115</v>
      </c>
      <c r="O52" s="65">
        <v>
8981</v>
      </c>
      <c r="P52" s="48"/>
      <c r="Q52" s="48"/>
      <c r="R52" s="48"/>
      <c r="S52" s="48"/>
      <c r="T52" s="48"/>
      <c r="U52" s="48"/>
    </row>
    <row r="53" spans="1:21" ht="30.75" customHeight="1" thickBot="1" x14ac:dyDescent="0.25">
      <c r="A53" s="48"/>
      <c r="B53" s="1275" t="s">
        <v>
21</v>
      </c>
      <c r="C53" s="1276"/>
      <c r="D53" s="67"/>
      <c r="E53" s="1277" t="s">
        <v>
22</v>
      </c>
      <c r="F53" s="1277"/>
      <c r="G53" s="1277"/>
      <c r="H53" s="1277"/>
      <c r="I53" s="1277"/>
      <c r="J53" s="1278"/>
      <c r="K53" s="68">
        <v>
-4023</v>
      </c>
      <c r="L53" s="69">
        <v>
-5987</v>
      </c>
      <c r="M53" s="69">
        <v>
-1726</v>
      </c>
      <c r="N53" s="69">
        <v>
-5787</v>
      </c>
      <c r="O53" s="70">
        <v>
-5660</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562</v>
      </c>
      <c r="P55" s="48"/>
      <c r="Q55" s="48"/>
      <c r="R55" s="48"/>
      <c r="S55" s="48"/>
      <c r="T55" s="48"/>
      <c r="U55" s="48"/>
    </row>
    <row r="56" spans="1:21" ht="31.5" customHeight="1" thickBot="1" x14ac:dyDescent="0.25">
      <c r="A56" s="48"/>
      <c r="B56" s="76"/>
      <c r="C56" s="77"/>
      <c r="D56" s="77"/>
      <c r="E56" s="78"/>
      <c r="F56" s="78"/>
      <c r="G56" s="78"/>
      <c r="H56" s="78"/>
      <c r="I56" s="78"/>
      <c r="J56" s="79" t="s">
        <v>
2</v>
      </c>
      <c r="K56" s="80" t="s">
        <v>
563</v>
      </c>
      <c r="L56" s="81" t="s">
        <v>
564</v>
      </c>
      <c r="M56" s="81" t="s">
        <v>
565</v>
      </c>
      <c r="N56" s="81" t="s">
        <v>
566</v>
      </c>
      <c r="O56" s="82" t="s">
        <v>
567</v>
      </c>
      <c r="P56" s="48"/>
      <c r="Q56" s="48"/>
      <c r="R56" s="48"/>
      <c r="S56" s="48"/>
      <c r="T56" s="48"/>
      <c r="U56" s="48"/>
    </row>
    <row r="57" spans="1:21" ht="31.5" customHeight="1" x14ac:dyDescent="0.2">
      <c r="B57" s="1279" t="s">
        <v>
25</v>
      </c>
      <c r="C57" s="1280"/>
      <c r="D57" s="1283" t="s">
        <v>
26</v>
      </c>
      <c r="E57" s="1284"/>
      <c r="F57" s="1284"/>
      <c r="G57" s="1284"/>
      <c r="H57" s="1284"/>
      <c r="I57" s="1284"/>
      <c r="J57" s="1285"/>
      <c r="K57" s="83">
        <v>
1554</v>
      </c>
      <c r="L57" s="84">
        <v>
2557</v>
      </c>
      <c r="M57" s="84">
        <v>
1569</v>
      </c>
      <c r="N57" s="84">
        <v>
2654</v>
      </c>
      <c r="O57" s="85">
        <v>
3092</v>
      </c>
    </row>
    <row r="58" spans="1:21" ht="31.5" customHeight="1" thickBot="1" x14ac:dyDescent="0.25">
      <c r="B58" s="1281"/>
      <c r="C58" s="1282"/>
      <c r="D58" s="1286" t="s">
        <v>
27</v>
      </c>
      <c r="E58" s="1287"/>
      <c r="F58" s="1287"/>
      <c r="G58" s="1287"/>
      <c r="H58" s="1287"/>
      <c r="I58" s="1287"/>
      <c r="J58" s="1288"/>
      <c r="K58" s="86">
        <v>
1466</v>
      </c>
      <c r="L58" s="87">
        <v>
1004</v>
      </c>
      <c r="M58" s="87">
        <v>
454</v>
      </c>
      <c r="N58" s="87">
        <v>
1539</v>
      </c>
      <c r="O58" s="88">
        <v>
604</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U6Zfv6BzhvryHSH7YzfPsBoFkr6mrCPVAmJzdZ3VwK+WAvs8TtywfQW0KCOcw99WCkrcn34Zr6R2QsB61LfA==" saltValue="W1OD4zrQKXJ1OPB5Q/qy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548</v>
      </c>
      <c r="J40" s="100" t="s">
        <v>
549</v>
      </c>
      <c r="K40" s="100" t="s">
        <v>
550</v>
      </c>
      <c r="L40" s="100" t="s">
        <v>
551</v>
      </c>
      <c r="M40" s="101" t="s">
        <v>
552</v>
      </c>
    </row>
    <row r="41" spans="2:13" ht="27.75" customHeight="1" x14ac:dyDescent="0.2">
      <c r="B41" s="1309" t="s">
        <v>
30</v>
      </c>
      <c r="C41" s="1310"/>
      <c r="D41" s="102"/>
      <c r="E41" s="1311" t="s">
        <v>
31</v>
      </c>
      <c r="F41" s="1311"/>
      <c r="G41" s="1311"/>
      <c r="H41" s="1312"/>
      <c r="I41" s="103">
        <v>
36284</v>
      </c>
      <c r="J41" s="104">
        <v>
35488</v>
      </c>
      <c r="K41" s="104">
        <v>
34466</v>
      </c>
      <c r="L41" s="104">
        <v>
34864</v>
      </c>
      <c r="M41" s="105">
        <v>
33727</v>
      </c>
    </row>
    <row r="42" spans="2:13" ht="27.75" customHeight="1" x14ac:dyDescent="0.2">
      <c r="B42" s="1299"/>
      <c r="C42" s="1300"/>
      <c r="D42" s="106"/>
      <c r="E42" s="1303" t="s">
        <v>
32</v>
      </c>
      <c r="F42" s="1303"/>
      <c r="G42" s="1303"/>
      <c r="H42" s="1304"/>
      <c r="I42" s="107">
        <v>
4482</v>
      </c>
      <c r="J42" s="108">
        <v>
4597</v>
      </c>
      <c r="K42" s="108">
        <v>
4679</v>
      </c>
      <c r="L42" s="108">
        <v>
4310</v>
      </c>
      <c r="M42" s="109">
        <v>
4298</v>
      </c>
    </row>
    <row r="43" spans="2:13" ht="27.75" customHeight="1" x14ac:dyDescent="0.2">
      <c r="B43" s="1299"/>
      <c r="C43" s="1300"/>
      <c r="D43" s="106"/>
      <c r="E43" s="1303" t="s">
        <v>
33</v>
      </c>
      <c r="F43" s="1303"/>
      <c r="G43" s="1303"/>
      <c r="H43" s="1304"/>
      <c r="I43" s="107" t="s">
        <v>
506</v>
      </c>
      <c r="J43" s="108" t="s">
        <v>
506</v>
      </c>
      <c r="K43" s="108" t="s">
        <v>
506</v>
      </c>
      <c r="L43" s="108" t="s">
        <v>
506</v>
      </c>
      <c r="M43" s="109" t="s">
        <v>
506</v>
      </c>
    </row>
    <row r="44" spans="2:13" ht="27.75" customHeight="1" x14ac:dyDescent="0.2">
      <c r="B44" s="1299"/>
      <c r="C44" s="1300"/>
      <c r="D44" s="106"/>
      <c r="E44" s="1303" t="s">
        <v>
34</v>
      </c>
      <c r="F44" s="1303"/>
      <c r="G44" s="1303"/>
      <c r="H44" s="1304"/>
      <c r="I44" s="107">
        <v>
1512</v>
      </c>
      <c r="J44" s="108">
        <v>
1589</v>
      </c>
      <c r="K44" s="108">
        <v>
1894</v>
      </c>
      <c r="L44" s="108">
        <v>
1885</v>
      </c>
      <c r="M44" s="109">
        <v>
1893</v>
      </c>
    </row>
    <row r="45" spans="2:13" ht="27.75" customHeight="1" x14ac:dyDescent="0.2">
      <c r="B45" s="1299"/>
      <c r="C45" s="1300"/>
      <c r="D45" s="106"/>
      <c r="E45" s="1303" t="s">
        <v>
35</v>
      </c>
      <c r="F45" s="1303"/>
      <c r="G45" s="1303"/>
      <c r="H45" s="1304"/>
      <c r="I45" s="107">
        <v>
26125</v>
      </c>
      <c r="J45" s="108">
        <v>
25765</v>
      </c>
      <c r="K45" s="108">
        <v>
24303</v>
      </c>
      <c r="L45" s="108">
        <v>
22981</v>
      </c>
      <c r="M45" s="109">
        <v>
22725</v>
      </c>
    </row>
    <row r="46" spans="2:13" ht="27.75" customHeight="1" x14ac:dyDescent="0.2">
      <c r="B46" s="1299"/>
      <c r="C46" s="1300"/>
      <c r="D46" s="110"/>
      <c r="E46" s="1303" t="s">
        <v>
36</v>
      </c>
      <c r="F46" s="1303"/>
      <c r="G46" s="1303"/>
      <c r="H46" s="1304"/>
      <c r="I46" s="107" t="s">
        <v>
506</v>
      </c>
      <c r="J46" s="108" t="s">
        <v>
506</v>
      </c>
      <c r="K46" s="108" t="s">
        <v>
506</v>
      </c>
      <c r="L46" s="108" t="s">
        <v>
506</v>
      </c>
      <c r="M46" s="109" t="s">
        <v>
506</v>
      </c>
    </row>
    <row r="47" spans="2:13" ht="27.75" customHeight="1" x14ac:dyDescent="0.2">
      <c r="B47" s="1299"/>
      <c r="C47" s="1300"/>
      <c r="D47" s="111"/>
      <c r="E47" s="1313" t="s">
        <v>
37</v>
      </c>
      <c r="F47" s="1314"/>
      <c r="G47" s="1314"/>
      <c r="H47" s="1315"/>
      <c r="I47" s="107" t="s">
        <v>
506</v>
      </c>
      <c r="J47" s="108" t="s">
        <v>
506</v>
      </c>
      <c r="K47" s="108" t="s">
        <v>
506</v>
      </c>
      <c r="L47" s="108" t="s">
        <v>
506</v>
      </c>
      <c r="M47" s="109" t="s">
        <v>
506</v>
      </c>
    </row>
    <row r="48" spans="2:13" ht="27.75" customHeight="1" x14ac:dyDescent="0.2">
      <c r="B48" s="1299"/>
      <c r="C48" s="1300"/>
      <c r="D48" s="106"/>
      <c r="E48" s="1303" t="s">
        <v>
38</v>
      </c>
      <c r="F48" s="1303"/>
      <c r="G48" s="1303"/>
      <c r="H48" s="1304"/>
      <c r="I48" s="107" t="s">
        <v>
506</v>
      </c>
      <c r="J48" s="108" t="s">
        <v>
506</v>
      </c>
      <c r="K48" s="108" t="s">
        <v>
506</v>
      </c>
      <c r="L48" s="108" t="s">
        <v>
506</v>
      </c>
      <c r="M48" s="109" t="s">
        <v>
506</v>
      </c>
    </row>
    <row r="49" spans="2:13" ht="27.75" customHeight="1" x14ac:dyDescent="0.2">
      <c r="B49" s="1301"/>
      <c r="C49" s="1302"/>
      <c r="D49" s="106"/>
      <c r="E49" s="1303" t="s">
        <v>
39</v>
      </c>
      <c r="F49" s="1303"/>
      <c r="G49" s="1303"/>
      <c r="H49" s="1304"/>
      <c r="I49" s="107" t="s">
        <v>
506</v>
      </c>
      <c r="J49" s="108" t="s">
        <v>
506</v>
      </c>
      <c r="K49" s="108" t="s">
        <v>
506</v>
      </c>
      <c r="L49" s="108" t="s">
        <v>
506</v>
      </c>
      <c r="M49" s="109" t="s">
        <v>
506</v>
      </c>
    </row>
    <row r="50" spans="2:13" ht="27.75" customHeight="1" x14ac:dyDescent="0.2">
      <c r="B50" s="1297" t="s">
        <v>
40</v>
      </c>
      <c r="C50" s="1298"/>
      <c r="D50" s="112"/>
      <c r="E50" s="1303" t="s">
        <v>
41</v>
      </c>
      <c r="F50" s="1303"/>
      <c r="G50" s="1303"/>
      <c r="H50" s="1304"/>
      <c r="I50" s="107">
        <v>
48949</v>
      </c>
      <c r="J50" s="108">
        <v>
51672</v>
      </c>
      <c r="K50" s="108">
        <v>
57807</v>
      </c>
      <c r="L50" s="108">
        <v>
68496</v>
      </c>
      <c r="M50" s="109">
        <v>
80579</v>
      </c>
    </row>
    <row r="51" spans="2:13" ht="27.75" customHeight="1" x14ac:dyDescent="0.2">
      <c r="B51" s="1299"/>
      <c r="C51" s="1300"/>
      <c r="D51" s="106"/>
      <c r="E51" s="1303" t="s">
        <v>
42</v>
      </c>
      <c r="F51" s="1303"/>
      <c r="G51" s="1303"/>
      <c r="H51" s="1304"/>
      <c r="I51" s="107">
        <v>
4197</v>
      </c>
      <c r="J51" s="108">
        <v>
4388</v>
      </c>
      <c r="K51" s="108">
        <v>
179</v>
      </c>
      <c r="L51" s="108">
        <v>
1835</v>
      </c>
      <c r="M51" s="109">
        <v>
3483</v>
      </c>
    </row>
    <row r="52" spans="2:13" ht="27.75" customHeight="1" x14ac:dyDescent="0.2">
      <c r="B52" s="1301"/>
      <c r="C52" s="1302"/>
      <c r="D52" s="106"/>
      <c r="E52" s="1303" t="s">
        <v>
43</v>
      </c>
      <c r="F52" s="1303"/>
      <c r="G52" s="1303"/>
      <c r="H52" s="1304"/>
      <c r="I52" s="107">
        <v>
108393</v>
      </c>
      <c r="J52" s="108">
        <v>
100078</v>
      </c>
      <c r="K52" s="108">
        <v>
92112</v>
      </c>
      <c r="L52" s="108">
        <v>
84182</v>
      </c>
      <c r="M52" s="109">
        <v>
76421</v>
      </c>
    </row>
    <row r="53" spans="2:13" ht="27.75" customHeight="1" thickBot="1" x14ac:dyDescent="0.25">
      <c r="B53" s="1305" t="s">
        <v>
21</v>
      </c>
      <c r="C53" s="1306"/>
      <c r="D53" s="113"/>
      <c r="E53" s="1307" t="s">
        <v>
44</v>
      </c>
      <c r="F53" s="1307"/>
      <c r="G53" s="1307"/>
      <c r="H53" s="1308"/>
      <c r="I53" s="114">
        <v>
-93136</v>
      </c>
      <c r="J53" s="115">
        <v>
-88699</v>
      </c>
      <c r="K53" s="115">
        <v>
-84755</v>
      </c>
      <c r="L53" s="115">
        <v>
-90474</v>
      </c>
      <c r="M53" s="116">
        <v>
-97840</v>
      </c>
    </row>
    <row r="54" spans="2:13" ht="27.75" customHeight="1" x14ac:dyDescent="0.2">
      <c r="B54" s="117" t="s">
        <v>
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61ztKro4bqhsPM/Pn8oL6K0xTeBWg5myXmQ9UlcITIIR+nWOSQFnIFw4IX6WDrRzm4+YcVCCo9SnmfZGOHtuA==" saltValue="TGOk7DGi7iwduDIV04T5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46</v>
      </c>
    </row>
    <row r="54" spans="2:8" ht="29.25" customHeight="1" thickBot="1" x14ac:dyDescent="0.3">
      <c r="B54" s="122" t="s">
        <v>
1</v>
      </c>
      <c r="C54" s="123"/>
      <c r="D54" s="123"/>
      <c r="E54" s="124" t="s">
        <v>
2</v>
      </c>
      <c r="F54" s="125" t="s">
        <v>
550</v>
      </c>
      <c r="G54" s="125" t="s">
        <v>
551</v>
      </c>
      <c r="H54" s="126" t="s">
        <v>
552</v>
      </c>
    </row>
    <row r="55" spans="2:8" ht="52.5" customHeight="1" x14ac:dyDescent="0.2">
      <c r="B55" s="127"/>
      <c r="C55" s="1321" t="s">
        <v>
47</v>
      </c>
      <c r="D55" s="1321"/>
      <c r="E55" s="1322"/>
      <c r="F55" s="128">
        <v>
20518</v>
      </c>
      <c r="G55" s="128">
        <v>
26446</v>
      </c>
      <c r="H55" s="129">
        <v>
23474</v>
      </c>
    </row>
    <row r="56" spans="2:8" ht="52.5" customHeight="1" x14ac:dyDescent="0.2">
      <c r="B56" s="130"/>
      <c r="C56" s="1323" t="s">
        <v>
48</v>
      </c>
      <c r="D56" s="1323"/>
      <c r="E56" s="1324"/>
      <c r="F56" s="131">
        <v>
156</v>
      </c>
      <c r="G56" s="131">
        <v>
156</v>
      </c>
      <c r="H56" s="132">
        <v>
156</v>
      </c>
    </row>
    <row r="57" spans="2:8" ht="53.25" customHeight="1" x14ac:dyDescent="0.2">
      <c r="B57" s="130"/>
      <c r="C57" s="1325" t="s">
        <v>
49</v>
      </c>
      <c r="D57" s="1325"/>
      <c r="E57" s="1326"/>
      <c r="F57" s="133">
        <v>
32112</v>
      </c>
      <c r="G57" s="133">
        <v>
33910</v>
      </c>
      <c r="H57" s="134">
        <v>
47418</v>
      </c>
    </row>
    <row r="58" spans="2:8" ht="45.75" customHeight="1" x14ac:dyDescent="0.2">
      <c r="B58" s="135"/>
      <c r="C58" s="1327" t="s">
        <v>
573</v>
      </c>
      <c r="D58" s="1328"/>
      <c r="E58" s="1329"/>
      <c r="F58" s="136">
        <v>
17501</v>
      </c>
      <c r="G58" s="136">
        <v>
20224</v>
      </c>
      <c r="H58" s="137">
        <v>
24803</v>
      </c>
    </row>
    <row r="59" spans="2:8" ht="45.75" customHeight="1" x14ac:dyDescent="0.2">
      <c r="B59" s="135"/>
      <c r="C59" s="1327" t="s">
        <v>
574</v>
      </c>
      <c r="D59" s="1328"/>
      <c r="E59" s="1329"/>
      <c r="F59" s="136">
        <v>
10507</v>
      </c>
      <c r="G59" s="136">
        <v>
11588</v>
      </c>
      <c r="H59" s="137">
        <v>
13629</v>
      </c>
    </row>
    <row r="60" spans="2:8" ht="45.75" customHeight="1" x14ac:dyDescent="0.2">
      <c r="B60" s="135"/>
      <c r="C60" s="1327" t="s">
        <v>
569</v>
      </c>
      <c r="D60" s="1328"/>
      <c r="E60" s="1329"/>
      <c r="F60" s="136" t="s">
        <v>
570</v>
      </c>
      <c r="G60" s="136" t="s">
        <v>
571</v>
      </c>
      <c r="H60" s="137">
        <v>
4487</v>
      </c>
    </row>
    <row r="61" spans="2:8" ht="45.75" customHeight="1" x14ac:dyDescent="0.2">
      <c r="B61" s="135"/>
      <c r="C61" s="386" t="s">
        <v>
572</v>
      </c>
      <c r="D61" s="387"/>
      <c r="E61" s="388"/>
      <c r="F61" s="136">
        <v>
1999</v>
      </c>
      <c r="G61" s="136">
        <v>
1806</v>
      </c>
      <c r="H61" s="137">
        <v>
4191</v>
      </c>
    </row>
    <row r="62" spans="2:8" ht="45.75" customHeight="1" thickBot="1" x14ac:dyDescent="0.25">
      <c r="B62" s="138"/>
      <c r="C62" s="1316" t="s">
        <v>
575</v>
      </c>
      <c r="D62" s="1317"/>
      <c r="E62" s="1318"/>
      <c r="F62" s="139">
        <v>
200</v>
      </c>
      <c r="G62" s="139">
        <v>
200</v>
      </c>
      <c r="H62" s="140">
        <v>
200</v>
      </c>
    </row>
    <row r="63" spans="2:8" ht="52.5" customHeight="1" thickBot="1" x14ac:dyDescent="0.25">
      <c r="B63" s="141"/>
      <c r="C63" s="1319" t="s">
        <v>
50</v>
      </c>
      <c r="D63" s="1319"/>
      <c r="E63" s="1320"/>
      <c r="F63" s="142">
        <v>
52785</v>
      </c>
      <c r="G63" s="142">
        <v>
60512</v>
      </c>
      <c r="H63" s="143">
        <v>
71047</v>
      </c>
    </row>
    <row r="64" spans="2:8" ht="15" customHeight="1" x14ac:dyDescent="0.2"/>
  </sheetData>
  <sheetProtection algorithmName="SHA-512" hashValue="YQgndZgsUeLr0P/4pscS9pQ/8OPSLYAXEVM05AXdaRXYJqIQNAZkMISBNth+aUaWwfD7HueZ9WBQ/BchNUf+/g==" saltValue="DNT/he5xYX1dehx+Qi4lEg=="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J41" sqref="BJ41"/>
    </sheetView>
  </sheetViews>
  <sheetFormatPr defaultColWidth="0" defaultRowHeight="13.5" customHeight="1" zeroHeight="1" x14ac:dyDescent="0.2"/>
  <cols>
    <col min="1" max="1" width="6.33203125" style="391" customWidth="1"/>
    <col min="2" max="107" width="2.44140625" style="391" customWidth="1"/>
    <col min="108" max="108" width="6.109375" style="399" customWidth="1"/>
    <col min="109" max="109" width="5.88671875" style="398" customWidth="1"/>
    <col min="110" max="110" width="19.109375" style="391" hidden="1"/>
    <col min="111" max="115" width="12.6640625" style="391" hidden="1"/>
    <col min="116" max="349" width="8.6640625" style="391" hidden="1"/>
    <col min="350" max="355" width="14.88671875" style="391" hidden="1"/>
    <col min="356" max="357" width="15.88671875" style="391" hidden="1"/>
    <col min="358" max="363" width="16.109375" style="391" hidden="1"/>
    <col min="364" max="364" width="6.109375" style="391" hidden="1"/>
    <col min="365" max="365" width="3" style="391" hidden="1"/>
    <col min="366" max="605" width="8.6640625" style="391" hidden="1"/>
    <col min="606" max="611" width="14.88671875" style="391" hidden="1"/>
    <col min="612" max="613" width="15.88671875" style="391" hidden="1"/>
    <col min="614" max="619" width="16.109375" style="391" hidden="1"/>
    <col min="620" max="620" width="6.109375" style="391" hidden="1"/>
    <col min="621" max="621" width="3" style="391" hidden="1"/>
    <col min="622" max="861" width="8.6640625" style="391" hidden="1"/>
    <col min="862" max="867" width="14.88671875" style="391" hidden="1"/>
    <col min="868" max="869" width="15.88671875" style="391" hidden="1"/>
    <col min="870" max="875" width="16.109375" style="391" hidden="1"/>
    <col min="876" max="876" width="6.109375" style="391" hidden="1"/>
    <col min="877" max="877" width="3" style="391" hidden="1"/>
    <col min="878" max="1117" width="8.6640625" style="391" hidden="1"/>
    <col min="1118" max="1123" width="14.88671875" style="391" hidden="1"/>
    <col min="1124" max="1125" width="15.88671875" style="391" hidden="1"/>
    <col min="1126" max="1131" width="16.109375" style="391" hidden="1"/>
    <col min="1132" max="1132" width="6.109375" style="391" hidden="1"/>
    <col min="1133" max="1133" width="3" style="391" hidden="1"/>
    <col min="1134" max="1373" width="8.6640625" style="391" hidden="1"/>
    <col min="1374" max="1379" width="14.88671875" style="391" hidden="1"/>
    <col min="1380" max="1381" width="15.88671875" style="391" hidden="1"/>
    <col min="1382" max="1387" width="16.109375" style="391" hidden="1"/>
    <col min="1388" max="1388" width="6.109375" style="391" hidden="1"/>
    <col min="1389" max="1389" width="3" style="391" hidden="1"/>
    <col min="1390" max="1629" width="8.6640625" style="391" hidden="1"/>
    <col min="1630" max="1635" width="14.88671875" style="391" hidden="1"/>
    <col min="1636" max="1637" width="15.88671875" style="391" hidden="1"/>
    <col min="1638" max="1643" width="16.109375" style="391" hidden="1"/>
    <col min="1644" max="1644" width="6.109375" style="391" hidden="1"/>
    <col min="1645" max="1645" width="3" style="391" hidden="1"/>
    <col min="1646" max="1885" width="8.6640625" style="391" hidden="1"/>
    <col min="1886" max="1891" width="14.88671875" style="391" hidden="1"/>
    <col min="1892" max="1893" width="15.88671875" style="391" hidden="1"/>
    <col min="1894" max="1899" width="16.109375" style="391" hidden="1"/>
    <col min="1900" max="1900" width="6.109375" style="391" hidden="1"/>
    <col min="1901" max="1901" width="3" style="391" hidden="1"/>
    <col min="1902" max="2141" width="8.6640625" style="391" hidden="1"/>
    <col min="2142" max="2147" width="14.88671875" style="391" hidden="1"/>
    <col min="2148" max="2149" width="15.88671875" style="391" hidden="1"/>
    <col min="2150" max="2155" width="16.109375" style="391" hidden="1"/>
    <col min="2156" max="2156" width="6.109375" style="391" hidden="1"/>
    <col min="2157" max="2157" width="3" style="391" hidden="1"/>
    <col min="2158" max="2397" width="8.6640625" style="391" hidden="1"/>
    <col min="2398" max="2403" width="14.88671875" style="391" hidden="1"/>
    <col min="2404" max="2405" width="15.88671875" style="391" hidden="1"/>
    <col min="2406" max="2411" width="16.109375" style="391" hidden="1"/>
    <col min="2412" max="2412" width="6.109375" style="391" hidden="1"/>
    <col min="2413" max="2413" width="3" style="391" hidden="1"/>
    <col min="2414" max="2653" width="8.6640625" style="391" hidden="1"/>
    <col min="2654" max="2659" width="14.88671875" style="391" hidden="1"/>
    <col min="2660" max="2661" width="15.88671875" style="391" hidden="1"/>
    <col min="2662" max="2667" width="16.109375" style="391" hidden="1"/>
    <col min="2668" max="2668" width="6.109375" style="391" hidden="1"/>
    <col min="2669" max="2669" width="3" style="391" hidden="1"/>
    <col min="2670" max="2909" width="8.6640625" style="391" hidden="1"/>
    <col min="2910" max="2915" width="14.88671875" style="391" hidden="1"/>
    <col min="2916" max="2917" width="15.88671875" style="391" hidden="1"/>
    <col min="2918" max="2923" width="16.109375" style="391" hidden="1"/>
    <col min="2924" max="2924" width="6.109375" style="391" hidden="1"/>
    <col min="2925" max="2925" width="3" style="391" hidden="1"/>
    <col min="2926" max="3165" width="8.6640625" style="391" hidden="1"/>
    <col min="3166" max="3171" width="14.88671875" style="391" hidden="1"/>
    <col min="3172" max="3173" width="15.88671875" style="391" hidden="1"/>
    <col min="3174" max="3179" width="16.109375" style="391" hidden="1"/>
    <col min="3180" max="3180" width="6.109375" style="391" hidden="1"/>
    <col min="3181" max="3181" width="3" style="391" hidden="1"/>
    <col min="3182" max="3421" width="8.6640625" style="391" hidden="1"/>
    <col min="3422" max="3427" width="14.88671875" style="391" hidden="1"/>
    <col min="3428" max="3429" width="15.88671875" style="391" hidden="1"/>
    <col min="3430" max="3435" width="16.109375" style="391" hidden="1"/>
    <col min="3436" max="3436" width="6.109375" style="391" hidden="1"/>
    <col min="3437" max="3437" width="3" style="391" hidden="1"/>
    <col min="3438" max="3677" width="8.6640625" style="391" hidden="1"/>
    <col min="3678" max="3683" width="14.88671875" style="391" hidden="1"/>
    <col min="3684" max="3685" width="15.88671875" style="391" hidden="1"/>
    <col min="3686" max="3691" width="16.109375" style="391" hidden="1"/>
    <col min="3692" max="3692" width="6.109375" style="391" hidden="1"/>
    <col min="3693" max="3693" width="3" style="391" hidden="1"/>
    <col min="3694" max="3933" width="8.6640625" style="391" hidden="1"/>
    <col min="3934" max="3939" width="14.88671875" style="391" hidden="1"/>
    <col min="3940" max="3941" width="15.88671875" style="391" hidden="1"/>
    <col min="3942" max="3947" width="16.109375" style="391" hidden="1"/>
    <col min="3948" max="3948" width="6.109375" style="391" hidden="1"/>
    <col min="3949" max="3949" width="3" style="391" hidden="1"/>
    <col min="3950" max="4189" width="8.6640625" style="391" hidden="1"/>
    <col min="4190" max="4195" width="14.88671875" style="391" hidden="1"/>
    <col min="4196" max="4197" width="15.88671875" style="391" hidden="1"/>
    <col min="4198" max="4203" width="16.109375" style="391" hidden="1"/>
    <col min="4204" max="4204" width="6.109375" style="391" hidden="1"/>
    <col min="4205" max="4205" width="3" style="391" hidden="1"/>
    <col min="4206" max="4445" width="8.6640625" style="391" hidden="1"/>
    <col min="4446" max="4451" width="14.88671875" style="391" hidden="1"/>
    <col min="4452" max="4453" width="15.88671875" style="391" hidden="1"/>
    <col min="4454" max="4459" width="16.109375" style="391" hidden="1"/>
    <col min="4460" max="4460" width="6.109375" style="391" hidden="1"/>
    <col min="4461" max="4461" width="3" style="391" hidden="1"/>
    <col min="4462" max="4701" width="8.6640625" style="391" hidden="1"/>
    <col min="4702" max="4707" width="14.88671875" style="391" hidden="1"/>
    <col min="4708" max="4709" width="15.88671875" style="391" hidden="1"/>
    <col min="4710" max="4715" width="16.109375" style="391" hidden="1"/>
    <col min="4716" max="4716" width="6.109375" style="391" hidden="1"/>
    <col min="4717" max="4717" width="3" style="391" hidden="1"/>
    <col min="4718" max="4957" width="8.6640625" style="391" hidden="1"/>
    <col min="4958" max="4963" width="14.88671875" style="391" hidden="1"/>
    <col min="4964" max="4965" width="15.88671875" style="391" hidden="1"/>
    <col min="4966" max="4971" width="16.109375" style="391" hidden="1"/>
    <col min="4972" max="4972" width="6.109375" style="391" hidden="1"/>
    <col min="4973" max="4973" width="3" style="391" hidden="1"/>
    <col min="4974" max="5213" width="8.6640625" style="391" hidden="1"/>
    <col min="5214" max="5219" width="14.88671875" style="391" hidden="1"/>
    <col min="5220" max="5221" width="15.88671875" style="391" hidden="1"/>
    <col min="5222" max="5227" width="16.109375" style="391" hidden="1"/>
    <col min="5228" max="5228" width="6.109375" style="391" hidden="1"/>
    <col min="5229" max="5229" width="3" style="391" hidden="1"/>
    <col min="5230" max="5469" width="8.6640625" style="391" hidden="1"/>
    <col min="5470" max="5475" width="14.88671875" style="391" hidden="1"/>
    <col min="5476" max="5477" width="15.88671875" style="391" hidden="1"/>
    <col min="5478" max="5483" width="16.109375" style="391" hidden="1"/>
    <col min="5484" max="5484" width="6.109375" style="391" hidden="1"/>
    <col min="5485" max="5485" width="3" style="391" hidden="1"/>
    <col min="5486" max="5725" width="8.6640625" style="391" hidden="1"/>
    <col min="5726" max="5731" width="14.88671875" style="391" hidden="1"/>
    <col min="5732" max="5733" width="15.88671875" style="391" hidden="1"/>
    <col min="5734" max="5739" width="16.109375" style="391" hidden="1"/>
    <col min="5740" max="5740" width="6.109375" style="391" hidden="1"/>
    <col min="5741" max="5741" width="3" style="391" hidden="1"/>
    <col min="5742" max="5981" width="8.6640625" style="391" hidden="1"/>
    <col min="5982" max="5987" width="14.88671875" style="391" hidden="1"/>
    <col min="5988" max="5989" width="15.88671875" style="391" hidden="1"/>
    <col min="5990" max="5995" width="16.109375" style="391" hidden="1"/>
    <col min="5996" max="5996" width="6.109375" style="391" hidden="1"/>
    <col min="5997" max="5997" width="3" style="391" hidden="1"/>
    <col min="5998" max="6237" width="8.6640625" style="391" hidden="1"/>
    <col min="6238" max="6243" width="14.88671875" style="391" hidden="1"/>
    <col min="6244" max="6245" width="15.88671875" style="391" hidden="1"/>
    <col min="6246" max="6251" width="16.109375" style="391" hidden="1"/>
    <col min="6252" max="6252" width="6.109375" style="391" hidden="1"/>
    <col min="6253" max="6253" width="3" style="391" hidden="1"/>
    <col min="6254" max="6493" width="8.6640625" style="391" hidden="1"/>
    <col min="6494" max="6499" width="14.88671875" style="391" hidden="1"/>
    <col min="6500" max="6501" width="15.88671875" style="391" hidden="1"/>
    <col min="6502" max="6507" width="16.109375" style="391" hidden="1"/>
    <col min="6508" max="6508" width="6.109375" style="391" hidden="1"/>
    <col min="6509" max="6509" width="3" style="391" hidden="1"/>
    <col min="6510" max="6749" width="8.6640625" style="391" hidden="1"/>
    <col min="6750" max="6755" width="14.88671875" style="391" hidden="1"/>
    <col min="6756" max="6757" width="15.88671875" style="391" hidden="1"/>
    <col min="6758" max="6763" width="16.109375" style="391" hidden="1"/>
    <col min="6764" max="6764" width="6.109375" style="391" hidden="1"/>
    <col min="6765" max="6765" width="3" style="391" hidden="1"/>
    <col min="6766" max="7005" width="8.6640625" style="391" hidden="1"/>
    <col min="7006" max="7011" width="14.88671875" style="391" hidden="1"/>
    <col min="7012" max="7013" width="15.88671875" style="391" hidden="1"/>
    <col min="7014" max="7019" width="16.109375" style="391" hidden="1"/>
    <col min="7020" max="7020" width="6.109375" style="391" hidden="1"/>
    <col min="7021" max="7021" width="3" style="391" hidden="1"/>
    <col min="7022" max="7261" width="8.6640625" style="391" hidden="1"/>
    <col min="7262" max="7267" width="14.88671875" style="391" hidden="1"/>
    <col min="7268" max="7269" width="15.88671875" style="391" hidden="1"/>
    <col min="7270" max="7275" width="16.109375" style="391" hidden="1"/>
    <col min="7276" max="7276" width="6.109375" style="391" hidden="1"/>
    <col min="7277" max="7277" width="3" style="391" hidden="1"/>
    <col min="7278" max="7517" width="8.6640625" style="391" hidden="1"/>
    <col min="7518" max="7523" width="14.88671875" style="391" hidden="1"/>
    <col min="7524" max="7525" width="15.88671875" style="391" hidden="1"/>
    <col min="7526" max="7531" width="16.109375" style="391" hidden="1"/>
    <col min="7532" max="7532" width="6.109375" style="391" hidden="1"/>
    <col min="7533" max="7533" width="3" style="391" hidden="1"/>
    <col min="7534" max="7773" width="8.6640625" style="391" hidden="1"/>
    <col min="7774" max="7779" width="14.88671875" style="391" hidden="1"/>
    <col min="7780" max="7781" width="15.88671875" style="391" hidden="1"/>
    <col min="7782" max="7787" width="16.109375" style="391" hidden="1"/>
    <col min="7788" max="7788" width="6.109375" style="391" hidden="1"/>
    <col min="7789" max="7789" width="3" style="391" hidden="1"/>
    <col min="7790" max="8029" width="8.6640625" style="391" hidden="1"/>
    <col min="8030" max="8035" width="14.88671875" style="391" hidden="1"/>
    <col min="8036" max="8037" width="15.88671875" style="391" hidden="1"/>
    <col min="8038" max="8043" width="16.109375" style="391" hidden="1"/>
    <col min="8044" max="8044" width="6.109375" style="391" hidden="1"/>
    <col min="8045" max="8045" width="3" style="391" hidden="1"/>
    <col min="8046" max="8285" width="8.6640625" style="391" hidden="1"/>
    <col min="8286" max="8291" width="14.88671875" style="391" hidden="1"/>
    <col min="8292" max="8293" width="15.88671875" style="391" hidden="1"/>
    <col min="8294" max="8299" width="16.109375" style="391" hidden="1"/>
    <col min="8300" max="8300" width="6.109375" style="391" hidden="1"/>
    <col min="8301" max="8301" width="3" style="391" hidden="1"/>
    <col min="8302" max="8541" width="8.6640625" style="391" hidden="1"/>
    <col min="8542" max="8547" width="14.88671875" style="391" hidden="1"/>
    <col min="8548" max="8549" width="15.88671875" style="391" hidden="1"/>
    <col min="8550" max="8555" width="16.109375" style="391" hidden="1"/>
    <col min="8556" max="8556" width="6.109375" style="391" hidden="1"/>
    <col min="8557" max="8557" width="3" style="391" hidden="1"/>
    <col min="8558" max="8797" width="8.6640625" style="391" hidden="1"/>
    <col min="8798" max="8803" width="14.88671875" style="391" hidden="1"/>
    <col min="8804" max="8805" width="15.88671875" style="391" hidden="1"/>
    <col min="8806" max="8811" width="16.109375" style="391" hidden="1"/>
    <col min="8812" max="8812" width="6.109375" style="391" hidden="1"/>
    <col min="8813" max="8813" width="3" style="391" hidden="1"/>
    <col min="8814" max="9053" width="8.6640625" style="391" hidden="1"/>
    <col min="9054" max="9059" width="14.88671875" style="391" hidden="1"/>
    <col min="9060" max="9061" width="15.88671875" style="391" hidden="1"/>
    <col min="9062" max="9067" width="16.109375" style="391" hidden="1"/>
    <col min="9068" max="9068" width="6.109375" style="391" hidden="1"/>
    <col min="9069" max="9069" width="3" style="391" hidden="1"/>
    <col min="9070" max="9309" width="8.6640625" style="391" hidden="1"/>
    <col min="9310" max="9315" width="14.88671875" style="391" hidden="1"/>
    <col min="9316" max="9317" width="15.88671875" style="391" hidden="1"/>
    <col min="9318" max="9323" width="16.109375" style="391" hidden="1"/>
    <col min="9324" max="9324" width="6.109375" style="391" hidden="1"/>
    <col min="9325" max="9325" width="3" style="391" hidden="1"/>
    <col min="9326" max="9565" width="8.6640625" style="391" hidden="1"/>
    <col min="9566" max="9571" width="14.88671875" style="391" hidden="1"/>
    <col min="9572" max="9573" width="15.88671875" style="391" hidden="1"/>
    <col min="9574" max="9579" width="16.109375" style="391" hidden="1"/>
    <col min="9580" max="9580" width="6.109375" style="391" hidden="1"/>
    <col min="9581" max="9581" width="3" style="391" hidden="1"/>
    <col min="9582" max="9821" width="8.6640625" style="391" hidden="1"/>
    <col min="9822" max="9827" width="14.88671875" style="391" hidden="1"/>
    <col min="9828" max="9829" width="15.88671875" style="391" hidden="1"/>
    <col min="9830" max="9835" width="16.109375" style="391" hidden="1"/>
    <col min="9836" max="9836" width="6.109375" style="391" hidden="1"/>
    <col min="9837" max="9837" width="3" style="391" hidden="1"/>
    <col min="9838" max="10077" width="8.6640625" style="391" hidden="1"/>
    <col min="10078" max="10083" width="14.88671875" style="391" hidden="1"/>
    <col min="10084" max="10085" width="15.88671875" style="391" hidden="1"/>
    <col min="10086" max="10091" width="16.109375" style="391" hidden="1"/>
    <col min="10092" max="10092" width="6.109375" style="391" hidden="1"/>
    <col min="10093" max="10093" width="3" style="391" hidden="1"/>
    <col min="10094" max="10333" width="8.6640625" style="391" hidden="1"/>
    <col min="10334" max="10339" width="14.88671875" style="391" hidden="1"/>
    <col min="10340" max="10341" width="15.88671875" style="391" hidden="1"/>
    <col min="10342" max="10347" width="16.109375" style="391" hidden="1"/>
    <col min="10348" max="10348" width="6.109375" style="391" hidden="1"/>
    <col min="10349" max="10349" width="3" style="391" hidden="1"/>
    <col min="10350" max="10589" width="8.6640625" style="391" hidden="1"/>
    <col min="10590" max="10595" width="14.88671875" style="391" hidden="1"/>
    <col min="10596" max="10597" width="15.88671875" style="391" hidden="1"/>
    <col min="10598" max="10603" width="16.109375" style="391" hidden="1"/>
    <col min="10604" max="10604" width="6.109375" style="391" hidden="1"/>
    <col min="10605" max="10605" width="3" style="391" hidden="1"/>
    <col min="10606" max="10845" width="8.6640625" style="391" hidden="1"/>
    <col min="10846" max="10851" width="14.88671875" style="391" hidden="1"/>
    <col min="10852" max="10853" width="15.88671875" style="391" hidden="1"/>
    <col min="10854" max="10859" width="16.109375" style="391" hidden="1"/>
    <col min="10860" max="10860" width="6.109375" style="391" hidden="1"/>
    <col min="10861" max="10861" width="3" style="391" hidden="1"/>
    <col min="10862" max="11101" width="8.6640625" style="391" hidden="1"/>
    <col min="11102" max="11107" width="14.88671875" style="391" hidden="1"/>
    <col min="11108" max="11109" width="15.88671875" style="391" hidden="1"/>
    <col min="11110" max="11115" width="16.109375" style="391" hidden="1"/>
    <col min="11116" max="11116" width="6.109375" style="391" hidden="1"/>
    <col min="11117" max="11117" width="3" style="391" hidden="1"/>
    <col min="11118" max="11357" width="8.6640625" style="391" hidden="1"/>
    <col min="11358" max="11363" width="14.88671875" style="391" hidden="1"/>
    <col min="11364" max="11365" width="15.88671875" style="391" hidden="1"/>
    <col min="11366" max="11371" width="16.109375" style="391" hidden="1"/>
    <col min="11372" max="11372" width="6.109375" style="391" hidden="1"/>
    <col min="11373" max="11373" width="3" style="391" hidden="1"/>
    <col min="11374" max="11613" width="8.6640625" style="391" hidden="1"/>
    <col min="11614" max="11619" width="14.88671875" style="391" hidden="1"/>
    <col min="11620" max="11621" width="15.88671875" style="391" hidden="1"/>
    <col min="11622" max="11627" width="16.109375" style="391" hidden="1"/>
    <col min="11628" max="11628" width="6.109375" style="391" hidden="1"/>
    <col min="11629" max="11629" width="3" style="391" hidden="1"/>
    <col min="11630" max="11869" width="8.6640625" style="391" hidden="1"/>
    <col min="11870" max="11875" width="14.88671875" style="391" hidden="1"/>
    <col min="11876" max="11877" width="15.88671875" style="391" hidden="1"/>
    <col min="11878" max="11883" width="16.109375" style="391" hidden="1"/>
    <col min="11884" max="11884" width="6.109375" style="391" hidden="1"/>
    <col min="11885" max="11885" width="3" style="391" hidden="1"/>
    <col min="11886" max="12125" width="8.6640625" style="391" hidden="1"/>
    <col min="12126" max="12131" width="14.88671875" style="391" hidden="1"/>
    <col min="12132" max="12133" width="15.88671875" style="391" hidden="1"/>
    <col min="12134" max="12139" width="16.109375" style="391" hidden="1"/>
    <col min="12140" max="12140" width="6.109375" style="391" hidden="1"/>
    <col min="12141" max="12141" width="3" style="391" hidden="1"/>
    <col min="12142" max="12381" width="8.6640625" style="391" hidden="1"/>
    <col min="12382" max="12387" width="14.88671875" style="391" hidden="1"/>
    <col min="12388" max="12389" width="15.88671875" style="391" hidden="1"/>
    <col min="12390" max="12395" width="16.109375" style="391" hidden="1"/>
    <col min="12396" max="12396" width="6.109375" style="391" hidden="1"/>
    <col min="12397" max="12397" width="3" style="391" hidden="1"/>
    <col min="12398" max="12637" width="8.6640625" style="391" hidden="1"/>
    <col min="12638" max="12643" width="14.88671875" style="391" hidden="1"/>
    <col min="12644" max="12645" width="15.88671875" style="391" hidden="1"/>
    <col min="12646" max="12651" width="16.109375" style="391" hidden="1"/>
    <col min="12652" max="12652" width="6.109375" style="391" hidden="1"/>
    <col min="12653" max="12653" width="3" style="391" hidden="1"/>
    <col min="12654" max="12893" width="8.6640625" style="391" hidden="1"/>
    <col min="12894" max="12899" width="14.88671875" style="391" hidden="1"/>
    <col min="12900" max="12901" width="15.88671875" style="391" hidden="1"/>
    <col min="12902" max="12907" width="16.109375" style="391" hidden="1"/>
    <col min="12908" max="12908" width="6.109375" style="391" hidden="1"/>
    <col min="12909" max="12909" width="3" style="391" hidden="1"/>
    <col min="12910" max="13149" width="8.6640625" style="391" hidden="1"/>
    <col min="13150" max="13155" width="14.88671875" style="391" hidden="1"/>
    <col min="13156" max="13157" width="15.88671875" style="391" hidden="1"/>
    <col min="13158" max="13163" width="16.109375" style="391" hidden="1"/>
    <col min="13164" max="13164" width="6.109375" style="391" hidden="1"/>
    <col min="13165" max="13165" width="3" style="391" hidden="1"/>
    <col min="13166" max="13405" width="8.6640625" style="391" hidden="1"/>
    <col min="13406" max="13411" width="14.88671875" style="391" hidden="1"/>
    <col min="13412" max="13413" width="15.88671875" style="391" hidden="1"/>
    <col min="13414" max="13419" width="16.109375" style="391" hidden="1"/>
    <col min="13420" max="13420" width="6.109375" style="391" hidden="1"/>
    <col min="13421" max="13421" width="3" style="391" hidden="1"/>
    <col min="13422" max="13661" width="8.6640625" style="391" hidden="1"/>
    <col min="13662" max="13667" width="14.88671875" style="391" hidden="1"/>
    <col min="13668" max="13669" width="15.88671875" style="391" hidden="1"/>
    <col min="13670" max="13675" width="16.109375" style="391" hidden="1"/>
    <col min="13676" max="13676" width="6.109375" style="391" hidden="1"/>
    <col min="13677" max="13677" width="3" style="391" hidden="1"/>
    <col min="13678" max="13917" width="8.6640625" style="391" hidden="1"/>
    <col min="13918" max="13923" width="14.88671875" style="391" hidden="1"/>
    <col min="13924" max="13925" width="15.88671875" style="391" hidden="1"/>
    <col min="13926" max="13931" width="16.109375" style="391" hidden="1"/>
    <col min="13932" max="13932" width="6.109375" style="391" hidden="1"/>
    <col min="13933" max="13933" width="3" style="391" hidden="1"/>
    <col min="13934" max="14173" width="8.6640625" style="391" hidden="1"/>
    <col min="14174" max="14179" width="14.88671875" style="391" hidden="1"/>
    <col min="14180" max="14181" width="15.88671875" style="391" hidden="1"/>
    <col min="14182" max="14187" width="16.109375" style="391" hidden="1"/>
    <col min="14188" max="14188" width="6.109375" style="391" hidden="1"/>
    <col min="14189" max="14189" width="3" style="391" hidden="1"/>
    <col min="14190" max="14429" width="8.6640625" style="391" hidden="1"/>
    <col min="14430" max="14435" width="14.88671875" style="391" hidden="1"/>
    <col min="14436" max="14437" width="15.88671875" style="391" hidden="1"/>
    <col min="14438" max="14443" width="16.109375" style="391" hidden="1"/>
    <col min="14444" max="14444" width="6.109375" style="391" hidden="1"/>
    <col min="14445" max="14445" width="3" style="391" hidden="1"/>
    <col min="14446" max="14685" width="8.6640625" style="391" hidden="1"/>
    <col min="14686" max="14691" width="14.88671875" style="391" hidden="1"/>
    <col min="14692" max="14693" width="15.88671875" style="391" hidden="1"/>
    <col min="14694" max="14699" width="16.109375" style="391" hidden="1"/>
    <col min="14700" max="14700" width="6.109375" style="391" hidden="1"/>
    <col min="14701" max="14701" width="3" style="391" hidden="1"/>
    <col min="14702" max="14941" width="8.6640625" style="391" hidden="1"/>
    <col min="14942" max="14947" width="14.88671875" style="391" hidden="1"/>
    <col min="14948" max="14949" width="15.88671875" style="391" hidden="1"/>
    <col min="14950" max="14955" width="16.109375" style="391" hidden="1"/>
    <col min="14956" max="14956" width="6.109375" style="391" hidden="1"/>
    <col min="14957" max="14957" width="3" style="391" hidden="1"/>
    <col min="14958" max="15197" width="8.6640625" style="391" hidden="1"/>
    <col min="15198" max="15203" width="14.88671875" style="391" hidden="1"/>
    <col min="15204" max="15205" width="15.88671875" style="391" hidden="1"/>
    <col min="15206" max="15211" width="16.109375" style="391" hidden="1"/>
    <col min="15212" max="15212" width="6.109375" style="391" hidden="1"/>
    <col min="15213" max="15213" width="3" style="391" hidden="1"/>
    <col min="15214" max="15453" width="8.6640625" style="391" hidden="1"/>
    <col min="15454" max="15459" width="14.88671875" style="391" hidden="1"/>
    <col min="15460" max="15461" width="15.88671875" style="391" hidden="1"/>
    <col min="15462" max="15467" width="16.109375" style="391" hidden="1"/>
    <col min="15468" max="15468" width="6.109375" style="391" hidden="1"/>
    <col min="15469" max="15469" width="3" style="391" hidden="1"/>
    <col min="15470" max="15709" width="8.6640625" style="391" hidden="1"/>
    <col min="15710" max="15715" width="14.88671875" style="391" hidden="1"/>
    <col min="15716" max="15717" width="15.88671875" style="391" hidden="1"/>
    <col min="15718" max="15723" width="16.109375" style="391" hidden="1"/>
    <col min="15724" max="15724" width="6.109375" style="391" hidden="1"/>
    <col min="15725" max="15725" width="3" style="391" hidden="1"/>
    <col min="15726" max="15965" width="8.6640625" style="391" hidden="1"/>
    <col min="15966" max="15971" width="14.88671875" style="391" hidden="1"/>
    <col min="15972" max="15973" width="15.88671875" style="391" hidden="1"/>
    <col min="15974" max="15979" width="16.109375" style="391" hidden="1"/>
    <col min="15980" max="15980" width="6.109375" style="391" hidden="1"/>
    <col min="15981" max="15981" width="3" style="391" hidden="1"/>
    <col min="15982" max="16221" width="8.6640625" style="391" hidden="1"/>
    <col min="16222" max="16227" width="14.88671875" style="391" hidden="1"/>
    <col min="16228" max="16229" width="15.88671875" style="391" hidden="1"/>
    <col min="16230" max="16235" width="16.109375" style="391" hidden="1"/>
    <col min="16236" max="16236" width="6.109375" style="391" hidden="1"/>
    <col min="16237" max="16237" width="3" style="391" hidden="1"/>
    <col min="16238" max="16384" width="8.6640625" style="391" hidden="1"/>
  </cols>
  <sheetData>
    <row r="1" spans="1:143" ht="42.75" customHeight="1" x14ac:dyDescent="0.2">
      <c r="A1" s="389"/>
      <c r="B1" s="390"/>
      <c r="DD1" s="391"/>
      <c r="DE1" s="391"/>
    </row>
    <row r="2" spans="1:143" ht="25.5" customHeight="1" x14ac:dyDescent="0.2">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2">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1" customFormat="1" ht="13.2" x14ac:dyDescent="0.2">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2"/>
      <c r="DG10" s="292"/>
      <c r="DH10" s="292"/>
      <c r="DI10" s="292"/>
      <c r="DJ10" s="292"/>
      <c r="DK10" s="292"/>
      <c r="DL10" s="292"/>
      <c r="DM10" s="292"/>
      <c r="DN10" s="292"/>
      <c r="DO10" s="292"/>
      <c r="DP10" s="292"/>
      <c r="DQ10" s="292"/>
      <c r="DR10" s="292"/>
      <c r="DS10" s="292"/>
      <c r="DT10" s="292"/>
      <c r="DU10" s="292"/>
      <c r="DV10" s="292"/>
      <c r="DW10" s="292"/>
      <c r="EM10" s="291" t="s">
        <v>
592</v>
      </c>
    </row>
    <row r="11" spans="1:143" s="291" customFormat="1" ht="13.2" x14ac:dyDescent="0.2">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2"/>
      <c r="DG12" s="292"/>
      <c r="DH12" s="292"/>
      <c r="DI12" s="292"/>
      <c r="DJ12" s="292"/>
      <c r="DK12" s="292"/>
      <c r="DL12" s="292"/>
      <c r="DM12" s="292"/>
      <c r="DN12" s="292"/>
      <c r="DO12" s="292"/>
      <c r="DP12" s="292"/>
      <c r="DQ12" s="292"/>
      <c r="DR12" s="292"/>
      <c r="DS12" s="292"/>
      <c r="DT12" s="292"/>
      <c r="DU12" s="292"/>
      <c r="DV12" s="292"/>
      <c r="DW12" s="292"/>
      <c r="EM12" s="291" t="s">
        <v>
592</v>
      </c>
    </row>
    <row r="13" spans="1:143" s="291" customFormat="1" ht="13.2" x14ac:dyDescent="0.2">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91"/>
      <c r="DE19" s="391"/>
    </row>
    <row r="20" spans="1:351" ht="13.2" x14ac:dyDescent="0.2">
      <c r="DD20" s="391"/>
      <c r="DE20" s="391"/>
    </row>
    <row r="21" spans="1:351" ht="16.2" x14ac:dyDescent="0.2">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6.2" x14ac:dyDescent="0.2">
      <c r="B22" s="398"/>
      <c r="MM22" s="397"/>
    </row>
    <row r="23" spans="1:351" ht="13.2" x14ac:dyDescent="0.2">
      <c r="B23" s="398"/>
    </row>
    <row r="24" spans="1:351" ht="13.2" x14ac:dyDescent="0.2">
      <c r="B24" s="398"/>
    </row>
    <row r="25" spans="1:351" ht="13.2" x14ac:dyDescent="0.2">
      <c r="B25" s="398"/>
    </row>
    <row r="26" spans="1:351" ht="13.2" x14ac:dyDescent="0.2">
      <c r="B26" s="398"/>
    </row>
    <row r="27" spans="1:351" ht="13.2" x14ac:dyDescent="0.2">
      <c r="B27" s="398"/>
    </row>
    <row r="28" spans="1:351" ht="13.2" x14ac:dyDescent="0.2">
      <c r="B28" s="398"/>
    </row>
    <row r="29" spans="1:351" ht="13.2" x14ac:dyDescent="0.2">
      <c r="B29" s="398"/>
    </row>
    <row r="30" spans="1:351" ht="13.2" x14ac:dyDescent="0.2">
      <c r="B30" s="398"/>
    </row>
    <row r="31" spans="1:351" ht="13.2" x14ac:dyDescent="0.2">
      <c r="B31" s="398"/>
    </row>
    <row r="32" spans="1:351" ht="13.2" x14ac:dyDescent="0.2">
      <c r="B32" s="398"/>
    </row>
    <row r="33" spans="2:109" ht="13.2" x14ac:dyDescent="0.2">
      <c r="B33" s="398"/>
    </row>
    <row r="34" spans="2:109" ht="13.2" x14ac:dyDescent="0.2">
      <c r="B34" s="398"/>
    </row>
    <row r="35" spans="2:109" ht="13.2" x14ac:dyDescent="0.2">
      <c r="B35" s="398"/>
    </row>
    <row r="36" spans="2:109" ht="13.2" x14ac:dyDescent="0.2">
      <c r="B36" s="398"/>
    </row>
    <row r="37" spans="2:109" ht="13.2" x14ac:dyDescent="0.2">
      <c r="B37" s="398"/>
    </row>
    <row r="38" spans="2:109" ht="13.2" x14ac:dyDescent="0.2">
      <c r="B38" s="398"/>
    </row>
    <row r="39" spans="2:109" ht="13.2" x14ac:dyDescent="0.2">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ht="13.2" x14ac:dyDescent="0.2">
      <c r="B40" s="403"/>
      <c r="DD40" s="403"/>
      <c r="DE40" s="391"/>
    </row>
    <row r="41" spans="2:109" ht="16.2" x14ac:dyDescent="0.2">
      <c r="B41" s="404" t="s">
        <v>
593</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ht="13.2" x14ac:dyDescent="0.2">
      <c r="B42" s="398"/>
      <c r="G42" s="405"/>
      <c r="I42" s="406"/>
      <c r="J42" s="406"/>
      <c r="K42" s="406"/>
      <c r="AM42" s="405"/>
      <c r="AN42" s="405" t="s">
        <v>
594</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2">
      <c r="B43" s="398"/>
      <c r="AN43" s="1338" t="s">
        <v>
595</v>
      </c>
      <c r="AO43" s="1339"/>
      <c r="AP43" s="1339"/>
      <c r="AQ43" s="1339"/>
      <c r="AR43" s="1339"/>
      <c r="AS43" s="1339"/>
      <c r="AT43" s="1339"/>
      <c r="AU43" s="1339"/>
      <c r="AV43" s="1339"/>
      <c r="AW43" s="1339"/>
      <c r="AX43" s="1339"/>
      <c r="AY43" s="1339"/>
      <c r="AZ43" s="1339"/>
      <c r="BA43" s="1339"/>
      <c r="BB43" s="1339"/>
      <c r="BC43" s="1339"/>
      <c r="BD43" s="1339"/>
      <c r="BE43" s="1339"/>
      <c r="BF43" s="1339"/>
      <c r="BG43" s="1339"/>
      <c r="BH43" s="1339"/>
      <c r="BI43" s="1339"/>
      <c r="BJ43" s="1339"/>
      <c r="BK43" s="1339"/>
      <c r="BL43" s="1339"/>
      <c r="BM43" s="1339"/>
      <c r="BN43" s="1339"/>
      <c r="BO43" s="1339"/>
      <c r="BP43" s="1339"/>
      <c r="BQ43" s="1339"/>
      <c r="BR43" s="1339"/>
      <c r="BS43" s="1339"/>
      <c r="BT43" s="1339"/>
      <c r="BU43" s="1339"/>
      <c r="BV43" s="1339"/>
      <c r="BW43" s="1339"/>
      <c r="BX43" s="1339"/>
      <c r="BY43" s="1339"/>
      <c r="BZ43" s="1339"/>
      <c r="CA43" s="1339"/>
      <c r="CB43" s="1339"/>
      <c r="CC43" s="1339"/>
      <c r="CD43" s="1339"/>
      <c r="CE43" s="1339"/>
      <c r="CF43" s="1339"/>
      <c r="CG43" s="1339"/>
      <c r="CH43" s="1339"/>
      <c r="CI43" s="1339"/>
      <c r="CJ43" s="1339"/>
      <c r="CK43" s="1339"/>
      <c r="CL43" s="1339"/>
      <c r="CM43" s="1339"/>
      <c r="CN43" s="1339"/>
      <c r="CO43" s="1339"/>
      <c r="CP43" s="1339"/>
      <c r="CQ43" s="1339"/>
      <c r="CR43" s="1339"/>
      <c r="CS43" s="1339"/>
      <c r="CT43" s="1339"/>
      <c r="CU43" s="1339"/>
      <c r="CV43" s="1339"/>
      <c r="CW43" s="1339"/>
      <c r="CX43" s="1339"/>
      <c r="CY43" s="1339"/>
      <c r="CZ43" s="1339"/>
      <c r="DA43" s="1339"/>
      <c r="DB43" s="1339"/>
      <c r="DC43" s="1340"/>
    </row>
    <row r="44" spans="2:109" ht="13.2" x14ac:dyDescent="0.2">
      <c r="B44" s="398"/>
      <c r="AN44" s="1341"/>
      <c r="AO44" s="1342"/>
      <c r="AP44" s="1342"/>
      <c r="AQ44" s="1342"/>
      <c r="AR44" s="1342"/>
      <c r="AS44" s="1342"/>
      <c r="AT44" s="1342"/>
      <c r="AU44" s="1342"/>
      <c r="AV44" s="1342"/>
      <c r="AW44" s="1342"/>
      <c r="AX44" s="1342"/>
      <c r="AY44" s="1342"/>
      <c r="AZ44" s="1342"/>
      <c r="BA44" s="1342"/>
      <c r="BB44" s="1342"/>
      <c r="BC44" s="1342"/>
      <c r="BD44" s="1342"/>
      <c r="BE44" s="1342"/>
      <c r="BF44" s="1342"/>
      <c r="BG44" s="1342"/>
      <c r="BH44" s="1342"/>
      <c r="BI44" s="1342"/>
      <c r="BJ44" s="1342"/>
      <c r="BK44" s="1342"/>
      <c r="BL44" s="1342"/>
      <c r="BM44" s="1342"/>
      <c r="BN44" s="1342"/>
      <c r="BO44" s="1342"/>
      <c r="BP44" s="1342"/>
      <c r="BQ44" s="1342"/>
      <c r="BR44" s="1342"/>
      <c r="BS44" s="1342"/>
      <c r="BT44" s="1342"/>
      <c r="BU44" s="1342"/>
      <c r="BV44" s="1342"/>
      <c r="BW44" s="1342"/>
      <c r="BX44" s="1342"/>
      <c r="BY44" s="1342"/>
      <c r="BZ44" s="1342"/>
      <c r="CA44" s="1342"/>
      <c r="CB44" s="1342"/>
      <c r="CC44" s="1342"/>
      <c r="CD44" s="1342"/>
      <c r="CE44" s="1342"/>
      <c r="CF44" s="1342"/>
      <c r="CG44" s="1342"/>
      <c r="CH44" s="1342"/>
      <c r="CI44" s="1342"/>
      <c r="CJ44" s="1342"/>
      <c r="CK44" s="1342"/>
      <c r="CL44" s="1342"/>
      <c r="CM44" s="1342"/>
      <c r="CN44" s="1342"/>
      <c r="CO44" s="1342"/>
      <c r="CP44" s="1342"/>
      <c r="CQ44" s="1342"/>
      <c r="CR44" s="1342"/>
      <c r="CS44" s="1342"/>
      <c r="CT44" s="1342"/>
      <c r="CU44" s="1342"/>
      <c r="CV44" s="1342"/>
      <c r="CW44" s="1342"/>
      <c r="CX44" s="1342"/>
      <c r="CY44" s="1342"/>
      <c r="CZ44" s="1342"/>
      <c r="DA44" s="1342"/>
      <c r="DB44" s="1342"/>
      <c r="DC44" s="1343"/>
    </row>
    <row r="45" spans="2:109" ht="13.2" x14ac:dyDescent="0.2">
      <c r="B45" s="398"/>
      <c r="AN45" s="1341"/>
      <c r="AO45" s="1342"/>
      <c r="AP45" s="1342"/>
      <c r="AQ45" s="1342"/>
      <c r="AR45" s="1342"/>
      <c r="AS45" s="1342"/>
      <c r="AT45" s="1342"/>
      <c r="AU45" s="1342"/>
      <c r="AV45" s="1342"/>
      <c r="AW45" s="1342"/>
      <c r="AX45" s="1342"/>
      <c r="AY45" s="1342"/>
      <c r="AZ45" s="1342"/>
      <c r="BA45" s="1342"/>
      <c r="BB45" s="1342"/>
      <c r="BC45" s="1342"/>
      <c r="BD45" s="1342"/>
      <c r="BE45" s="1342"/>
      <c r="BF45" s="1342"/>
      <c r="BG45" s="1342"/>
      <c r="BH45" s="1342"/>
      <c r="BI45" s="1342"/>
      <c r="BJ45" s="1342"/>
      <c r="BK45" s="1342"/>
      <c r="BL45" s="1342"/>
      <c r="BM45" s="1342"/>
      <c r="BN45" s="1342"/>
      <c r="BO45" s="1342"/>
      <c r="BP45" s="1342"/>
      <c r="BQ45" s="1342"/>
      <c r="BR45" s="1342"/>
      <c r="BS45" s="1342"/>
      <c r="BT45" s="1342"/>
      <c r="BU45" s="1342"/>
      <c r="BV45" s="1342"/>
      <c r="BW45" s="1342"/>
      <c r="BX45" s="1342"/>
      <c r="BY45" s="1342"/>
      <c r="BZ45" s="1342"/>
      <c r="CA45" s="1342"/>
      <c r="CB45" s="1342"/>
      <c r="CC45" s="1342"/>
      <c r="CD45" s="1342"/>
      <c r="CE45" s="1342"/>
      <c r="CF45" s="1342"/>
      <c r="CG45" s="1342"/>
      <c r="CH45" s="1342"/>
      <c r="CI45" s="1342"/>
      <c r="CJ45" s="1342"/>
      <c r="CK45" s="1342"/>
      <c r="CL45" s="1342"/>
      <c r="CM45" s="1342"/>
      <c r="CN45" s="1342"/>
      <c r="CO45" s="1342"/>
      <c r="CP45" s="1342"/>
      <c r="CQ45" s="1342"/>
      <c r="CR45" s="1342"/>
      <c r="CS45" s="1342"/>
      <c r="CT45" s="1342"/>
      <c r="CU45" s="1342"/>
      <c r="CV45" s="1342"/>
      <c r="CW45" s="1342"/>
      <c r="CX45" s="1342"/>
      <c r="CY45" s="1342"/>
      <c r="CZ45" s="1342"/>
      <c r="DA45" s="1342"/>
      <c r="DB45" s="1342"/>
      <c r="DC45" s="1343"/>
    </row>
    <row r="46" spans="2:109" ht="13.2" x14ac:dyDescent="0.2">
      <c r="B46" s="398"/>
      <c r="AN46" s="1341"/>
      <c r="AO46" s="1342"/>
      <c r="AP46" s="1342"/>
      <c r="AQ46" s="1342"/>
      <c r="AR46" s="1342"/>
      <c r="AS46" s="1342"/>
      <c r="AT46" s="1342"/>
      <c r="AU46" s="1342"/>
      <c r="AV46" s="1342"/>
      <c r="AW46" s="1342"/>
      <c r="AX46" s="1342"/>
      <c r="AY46" s="1342"/>
      <c r="AZ46" s="1342"/>
      <c r="BA46" s="1342"/>
      <c r="BB46" s="1342"/>
      <c r="BC46" s="1342"/>
      <c r="BD46" s="1342"/>
      <c r="BE46" s="1342"/>
      <c r="BF46" s="1342"/>
      <c r="BG46" s="1342"/>
      <c r="BH46" s="1342"/>
      <c r="BI46" s="1342"/>
      <c r="BJ46" s="1342"/>
      <c r="BK46" s="1342"/>
      <c r="BL46" s="1342"/>
      <c r="BM46" s="1342"/>
      <c r="BN46" s="1342"/>
      <c r="BO46" s="1342"/>
      <c r="BP46" s="1342"/>
      <c r="BQ46" s="1342"/>
      <c r="BR46" s="1342"/>
      <c r="BS46" s="1342"/>
      <c r="BT46" s="1342"/>
      <c r="BU46" s="1342"/>
      <c r="BV46" s="1342"/>
      <c r="BW46" s="1342"/>
      <c r="BX46" s="1342"/>
      <c r="BY46" s="1342"/>
      <c r="BZ46" s="1342"/>
      <c r="CA46" s="1342"/>
      <c r="CB46" s="1342"/>
      <c r="CC46" s="1342"/>
      <c r="CD46" s="1342"/>
      <c r="CE46" s="1342"/>
      <c r="CF46" s="1342"/>
      <c r="CG46" s="1342"/>
      <c r="CH46" s="1342"/>
      <c r="CI46" s="1342"/>
      <c r="CJ46" s="1342"/>
      <c r="CK46" s="1342"/>
      <c r="CL46" s="1342"/>
      <c r="CM46" s="1342"/>
      <c r="CN46" s="1342"/>
      <c r="CO46" s="1342"/>
      <c r="CP46" s="1342"/>
      <c r="CQ46" s="1342"/>
      <c r="CR46" s="1342"/>
      <c r="CS46" s="1342"/>
      <c r="CT46" s="1342"/>
      <c r="CU46" s="1342"/>
      <c r="CV46" s="1342"/>
      <c r="CW46" s="1342"/>
      <c r="CX46" s="1342"/>
      <c r="CY46" s="1342"/>
      <c r="CZ46" s="1342"/>
      <c r="DA46" s="1342"/>
      <c r="DB46" s="1342"/>
      <c r="DC46" s="1343"/>
    </row>
    <row r="47" spans="2:109" ht="13.2" x14ac:dyDescent="0.2">
      <c r="B47" s="398"/>
      <c r="AN47" s="1344"/>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5"/>
      <c r="BR47" s="1345"/>
      <c r="BS47" s="1345"/>
      <c r="BT47" s="1345"/>
      <c r="BU47" s="1345"/>
      <c r="BV47" s="1345"/>
      <c r="BW47" s="1345"/>
      <c r="BX47" s="1345"/>
      <c r="BY47" s="1345"/>
      <c r="BZ47" s="1345"/>
      <c r="CA47" s="1345"/>
      <c r="CB47" s="1345"/>
      <c r="CC47" s="1345"/>
      <c r="CD47" s="1345"/>
      <c r="CE47" s="1345"/>
      <c r="CF47" s="1345"/>
      <c r="CG47" s="1345"/>
      <c r="CH47" s="1345"/>
      <c r="CI47" s="1345"/>
      <c r="CJ47" s="1345"/>
      <c r="CK47" s="1345"/>
      <c r="CL47" s="1345"/>
      <c r="CM47" s="1345"/>
      <c r="CN47" s="1345"/>
      <c r="CO47" s="1345"/>
      <c r="CP47" s="1345"/>
      <c r="CQ47" s="1345"/>
      <c r="CR47" s="1345"/>
      <c r="CS47" s="1345"/>
      <c r="CT47" s="1345"/>
      <c r="CU47" s="1345"/>
      <c r="CV47" s="1345"/>
      <c r="CW47" s="1345"/>
      <c r="CX47" s="1345"/>
      <c r="CY47" s="1345"/>
      <c r="CZ47" s="1345"/>
      <c r="DA47" s="1345"/>
      <c r="DB47" s="1345"/>
      <c r="DC47" s="1346"/>
    </row>
    <row r="48" spans="2:109" ht="13.2" x14ac:dyDescent="0.2">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ht="13.2" x14ac:dyDescent="0.2">
      <c r="B49" s="398"/>
      <c r="AN49" s="391" t="s">
        <v>
596</v>
      </c>
    </row>
    <row r="50" spans="1:109" ht="13.2" x14ac:dyDescent="0.2">
      <c r="B50" s="398"/>
      <c r="G50" s="1330"/>
      <c r="H50" s="1330"/>
      <c r="I50" s="1330"/>
      <c r="J50" s="1330"/>
      <c r="K50" s="408"/>
      <c r="L50" s="408"/>
      <c r="M50" s="409"/>
      <c r="N50" s="409"/>
      <c r="AN50" s="1348"/>
      <c r="AO50" s="1349"/>
      <c r="AP50" s="1349"/>
      <c r="AQ50" s="1349"/>
      <c r="AR50" s="1349"/>
      <c r="AS50" s="1349"/>
      <c r="AT50" s="1349"/>
      <c r="AU50" s="1349"/>
      <c r="AV50" s="1349"/>
      <c r="AW50" s="1349"/>
      <c r="AX50" s="1349"/>
      <c r="AY50" s="1349"/>
      <c r="AZ50" s="1349"/>
      <c r="BA50" s="1349"/>
      <c r="BB50" s="1349"/>
      <c r="BC50" s="1349"/>
      <c r="BD50" s="1349"/>
      <c r="BE50" s="1349"/>
      <c r="BF50" s="1349"/>
      <c r="BG50" s="1349"/>
      <c r="BH50" s="1349"/>
      <c r="BI50" s="1349"/>
      <c r="BJ50" s="1349"/>
      <c r="BK50" s="1349"/>
      <c r="BL50" s="1349"/>
      <c r="BM50" s="1349"/>
      <c r="BN50" s="1349"/>
      <c r="BO50" s="1350"/>
      <c r="BP50" s="1336" t="s">
        <v>
548</v>
      </c>
      <c r="BQ50" s="1336"/>
      <c r="BR50" s="1336"/>
      <c r="BS50" s="1336"/>
      <c r="BT50" s="1336"/>
      <c r="BU50" s="1336"/>
      <c r="BV50" s="1336"/>
      <c r="BW50" s="1336"/>
      <c r="BX50" s="1336" t="s">
        <v>
549</v>
      </c>
      <c r="BY50" s="1336"/>
      <c r="BZ50" s="1336"/>
      <c r="CA50" s="1336"/>
      <c r="CB50" s="1336"/>
      <c r="CC50" s="1336"/>
      <c r="CD50" s="1336"/>
      <c r="CE50" s="1336"/>
      <c r="CF50" s="1336" t="s">
        <v>
550</v>
      </c>
      <c r="CG50" s="1336"/>
      <c r="CH50" s="1336"/>
      <c r="CI50" s="1336"/>
      <c r="CJ50" s="1336"/>
      <c r="CK50" s="1336"/>
      <c r="CL50" s="1336"/>
      <c r="CM50" s="1336"/>
      <c r="CN50" s="1336" t="s">
        <v>
551</v>
      </c>
      <c r="CO50" s="1336"/>
      <c r="CP50" s="1336"/>
      <c r="CQ50" s="1336"/>
      <c r="CR50" s="1336"/>
      <c r="CS50" s="1336"/>
      <c r="CT50" s="1336"/>
      <c r="CU50" s="1336"/>
      <c r="CV50" s="1336" t="s">
        <v>
552</v>
      </c>
      <c r="CW50" s="1336"/>
      <c r="CX50" s="1336"/>
      <c r="CY50" s="1336"/>
      <c r="CZ50" s="1336"/>
      <c r="DA50" s="1336"/>
      <c r="DB50" s="1336"/>
      <c r="DC50" s="1336"/>
    </row>
    <row r="51" spans="1:109" ht="13.5" customHeight="1" x14ac:dyDescent="0.2">
      <c r="B51" s="398"/>
      <c r="G51" s="1347"/>
      <c r="H51" s="1347"/>
      <c r="I51" s="1351"/>
      <c r="J51" s="1351"/>
      <c r="K51" s="1337"/>
      <c r="L51" s="1337"/>
      <c r="M51" s="1337"/>
      <c r="N51" s="1337"/>
      <c r="AM51" s="407"/>
      <c r="AN51" s="1335" t="s">
        <v>
597</v>
      </c>
      <c r="AO51" s="1335"/>
      <c r="AP51" s="1335"/>
      <c r="AQ51" s="1335"/>
      <c r="AR51" s="1335"/>
      <c r="AS51" s="1335"/>
      <c r="AT51" s="1335"/>
      <c r="AU51" s="1335"/>
      <c r="AV51" s="1335"/>
      <c r="AW51" s="1335"/>
      <c r="AX51" s="1335"/>
      <c r="AY51" s="1335"/>
      <c r="AZ51" s="1335"/>
      <c r="BA51" s="1335"/>
      <c r="BB51" s="1335" t="s">
        <v>
598</v>
      </c>
      <c r="BC51" s="1335"/>
      <c r="BD51" s="1335"/>
      <c r="BE51" s="1335"/>
      <c r="BF51" s="1335"/>
      <c r="BG51" s="1335"/>
      <c r="BH51" s="1335"/>
      <c r="BI51" s="1335"/>
      <c r="BJ51" s="1335"/>
      <c r="BK51" s="1335"/>
      <c r="BL51" s="1335"/>
      <c r="BM51" s="1335"/>
      <c r="BN51" s="1335"/>
      <c r="BO51" s="1335"/>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row>
    <row r="52" spans="1:109" ht="13.2" x14ac:dyDescent="0.2">
      <c r="B52" s="398"/>
      <c r="G52" s="1347"/>
      <c r="H52" s="1347"/>
      <c r="I52" s="1351"/>
      <c r="J52" s="1351"/>
      <c r="K52" s="1337"/>
      <c r="L52" s="1337"/>
      <c r="M52" s="1337"/>
      <c r="N52" s="1337"/>
      <c r="AM52" s="407"/>
      <c r="AN52" s="1335"/>
      <c r="AO52" s="1335"/>
      <c r="AP52" s="1335"/>
      <c r="AQ52" s="1335"/>
      <c r="AR52" s="1335"/>
      <c r="AS52" s="1335"/>
      <c r="AT52" s="1335"/>
      <c r="AU52" s="1335"/>
      <c r="AV52" s="1335"/>
      <c r="AW52" s="1335"/>
      <c r="AX52" s="1335"/>
      <c r="AY52" s="1335"/>
      <c r="AZ52" s="1335"/>
      <c r="BA52" s="1335"/>
      <c r="BB52" s="1335"/>
      <c r="BC52" s="1335"/>
      <c r="BD52" s="1335"/>
      <c r="BE52" s="1335"/>
      <c r="BF52" s="1335"/>
      <c r="BG52" s="1335"/>
      <c r="BH52" s="1335"/>
      <c r="BI52" s="1335"/>
      <c r="BJ52" s="1335"/>
      <c r="BK52" s="1335"/>
      <c r="BL52" s="1335"/>
      <c r="BM52" s="1335"/>
      <c r="BN52" s="1335"/>
      <c r="BO52" s="1335"/>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row>
    <row r="53" spans="1:109" ht="13.2" x14ac:dyDescent="0.2">
      <c r="A53" s="406"/>
      <c r="B53" s="398"/>
      <c r="G53" s="1347"/>
      <c r="H53" s="1347"/>
      <c r="I53" s="1330"/>
      <c r="J53" s="1330"/>
      <c r="K53" s="1337"/>
      <c r="L53" s="1337"/>
      <c r="M53" s="1337"/>
      <c r="N53" s="1337"/>
      <c r="AM53" s="407"/>
      <c r="AN53" s="1335"/>
      <c r="AO53" s="1335"/>
      <c r="AP53" s="1335"/>
      <c r="AQ53" s="1335"/>
      <c r="AR53" s="1335"/>
      <c r="AS53" s="1335"/>
      <c r="AT53" s="1335"/>
      <c r="AU53" s="1335"/>
      <c r="AV53" s="1335"/>
      <c r="AW53" s="1335"/>
      <c r="AX53" s="1335"/>
      <c r="AY53" s="1335"/>
      <c r="AZ53" s="1335"/>
      <c r="BA53" s="1335"/>
      <c r="BB53" s="1335" t="s">
        <v>
599</v>
      </c>
      <c r="BC53" s="1335"/>
      <c r="BD53" s="1335"/>
      <c r="BE53" s="1335"/>
      <c r="BF53" s="1335"/>
      <c r="BG53" s="1335"/>
      <c r="BH53" s="1335"/>
      <c r="BI53" s="1335"/>
      <c r="BJ53" s="1335"/>
      <c r="BK53" s="1335"/>
      <c r="BL53" s="1335"/>
      <c r="BM53" s="1335"/>
      <c r="BN53" s="1335"/>
      <c r="BO53" s="1335"/>
      <c r="BP53" s="1332">
        <v>
61.2</v>
      </c>
      <c r="BQ53" s="1332"/>
      <c r="BR53" s="1332"/>
      <c r="BS53" s="1332"/>
      <c r="BT53" s="1332"/>
      <c r="BU53" s="1332"/>
      <c r="BV53" s="1332"/>
      <c r="BW53" s="1332"/>
      <c r="BX53" s="1332">
        <v>
61.4</v>
      </c>
      <c r="BY53" s="1332"/>
      <c r="BZ53" s="1332"/>
      <c r="CA53" s="1332"/>
      <c r="CB53" s="1332"/>
      <c r="CC53" s="1332"/>
      <c r="CD53" s="1332"/>
      <c r="CE53" s="1332"/>
      <c r="CF53" s="1332">
        <v>
43.8</v>
      </c>
      <c r="CG53" s="1332"/>
      <c r="CH53" s="1332"/>
      <c r="CI53" s="1332"/>
      <c r="CJ53" s="1332"/>
      <c r="CK53" s="1332"/>
      <c r="CL53" s="1332"/>
      <c r="CM53" s="1332"/>
      <c r="CN53" s="1332">
        <v>
44.7</v>
      </c>
      <c r="CO53" s="1332"/>
      <c r="CP53" s="1332"/>
      <c r="CQ53" s="1332"/>
      <c r="CR53" s="1332"/>
      <c r="CS53" s="1332"/>
      <c r="CT53" s="1332"/>
      <c r="CU53" s="1332"/>
      <c r="CV53" s="1332">
        <v>
46.2</v>
      </c>
      <c r="CW53" s="1332"/>
      <c r="CX53" s="1332"/>
      <c r="CY53" s="1332"/>
      <c r="CZ53" s="1332"/>
      <c r="DA53" s="1332"/>
      <c r="DB53" s="1332"/>
      <c r="DC53" s="1332"/>
    </row>
    <row r="54" spans="1:109" ht="13.2" x14ac:dyDescent="0.2">
      <c r="A54" s="406"/>
      <c r="B54" s="398"/>
      <c r="G54" s="1347"/>
      <c r="H54" s="1347"/>
      <c r="I54" s="1330"/>
      <c r="J54" s="1330"/>
      <c r="K54" s="1337"/>
      <c r="L54" s="1337"/>
      <c r="M54" s="1337"/>
      <c r="N54" s="1337"/>
      <c r="AM54" s="407"/>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row>
    <row r="55" spans="1:109" ht="13.2" x14ac:dyDescent="0.2">
      <c r="A55" s="406"/>
      <c r="B55" s="398"/>
      <c r="G55" s="1330"/>
      <c r="H55" s="1330"/>
      <c r="I55" s="1330"/>
      <c r="J55" s="1330"/>
      <c r="K55" s="1337"/>
      <c r="L55" s="1337"/>
      <c r="M55" s="1337"/>
      <c r="N55" s="1337"/>
      <c r="AN55" s="1336" t="s">
        <v>
600</v>
      </c>
      <c r="AO55" s="1336"/>
      <c r="AP55" s="1336"/>
      <c r="AQ55" s="1336"/>
      <c r="AR55" s="1336"/>
      <c r="AS55" s="1336"/>
      <c r="AT55" s="1336"/>
      <c r="AU55" s="1336"/>
      <c r="AV55" s="1336"/>
      <c r="AW55" s="1336"/>
      <c r="AX55" s="1336"/>
      <c r="AY55" s="1336"/>
      <c r="AZ55" s="1336"/>
      <c r="BA55" s="1336"/>
      <c r="BB55" s="1335" t="s">
        <v>
601</v>
      </c>
      <c r="BC55" s="1335"/>
      <c r="BD55" s="1335"/>
      <c r="BE55" s="1335"/>
      <c r="BF55" s="1335"/>
      <c r="BG55" s="1335"/>
      <c r="BH55" s="1335"/>
      <c r="BI55" s="1335"/>
      <c r="BJ55" s="1335"/>
      <c r="BK55" s="1335"/>
      <c r="BL55" s="1335"/>
      <c r="BM55" s="1335"/>
      <c r="BN55" s="1335"/>
      <c r="BO55" s="1335"/>
      <c r="BP55" s="1332">
        <v>
0</v>
      </c>
      <c r="BQ55" s="1332"/>
      <c r="BR55" s="1332"/>
      <c r="BS55" s="1332"/>
      <c r="BT55" s="1332"/>
      <c r="BU55" s="1332"/>
      <c r="BV55" s="1332"/>
      <c r="BW55" s="1332"/>
      <c r="BX55" s="1332">
        <v>
0</v>
      </c>
      <c r="BY55" s="1332"/>
      <c r="BZ55" s="1332"/>
      <c r="CA55" s="1332"/>
      <c r="CB55" s="1332"/>
      <c r="CC55" s="1332"/>
      <c r="CD55" s="1332"/>
      <c r="CE55" s="1332"/>
      <c r="CF55" s="1332">
        <v>
0</v>
      </c>
      <c r="CG55" s="1332"/>
      <c r="CH55" s="1332"/>
      <c r="CI55" s="1332"/>
      <c r="CJ55" s="1332"/>
      <c r="CK55" s="1332"/>
      <c r="CL55" s="1332"/>
      <c r="CM55" s="1332"/>
      <c r="CN55" s="1332">
        <v>
0</v>
      </c>
      <c r="CO55" s="1332"/>
      <c r="CP55" s="1332"/>
      <c r="CQ55" s="1332"/>
      <c r="CR55" s="1332"/>
      <c r="CS55" s="1332"/>
      <c r="CT55" s="1332"/>
      <c r="CU55" s="1332"/>
      <c r="CV55" s="1332">
        <v>
0</v>
      </c>
      <c r="CW55" s="1332"/>
      <c r="CX55" s="1332"/>
      <c r="CY55" s="1332"/>
      <c r="CZ55" s="1332"/>
      <c r="DA55" s="1332"/>
      <c r="DB55" s="1332"/>
      <c r="DC55" s="1332"/>
    </row>
    <row r="56" spans="1:109" ht="13.2" x14ac:dyDescent="0.2">
      <c r="A56" s="406"/>
      <c r="B56" s="398"/>
      <c r="G56" s="1330"/>
      <c r="H56" s="1330"/>
      <c r="I56" s="1330"/>
      <c r="J56" s="1330"/>
      <c r="K56" s="1337"/>
      <c r="L56" s="1337"/>
      <c r="M56" s="1337"/>
      <c r="N56" s="1337"/>
      <c r="AN56" s="1336"/>
      <c r="AO56" s="1336"/>
      <c r="AP56" s="1336"/>
      <c r="AQ56" s="1336"/>
      <c r="AR56" s="1336"/>
      <c r="AS56" s="1336"/>
      <c r="AT56" s="1336"/>
      <c r="AU56" s="1336"/>
      <c r="AV56" s="1336"/>
      <c r="AW56" s="1336"/>
      <c r="AX56" s="1336"/>
      <c r="AY56" s="1336"/>
      <c r="AZ56" s="1336"/>
      <c r="BA56" s="1336"/>
      <c r="BB56" s="1335"/>
      <c r="BC56" s="1335"/>
      <c r="BD56" s="1335"/>
      <c r="BE56" s="1335"/>
      <c r="BF56" s="1335"/>
      <c r="BG56" s="1335"/>
      <c r="BH56" s="1335"/>
      <c r="BI56" s="1335"/>
      <c r="BJ56" s="1335"/>
      <c r="BK56" s="1335"/>
      <c r="BL56" s="1335"/>
      <c r="BM56" s="1335"/>
      <c r="BN56" s="1335"/>
      <c r="BO56" s="1335"/>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row>
    <row r="57" spans="1:109" s="406" customFormat="1" ht="13.2" x14ac:dyDescent="0.2">
      <c r="B57" s="410"/>
      <c r="G57" s="1330"/>
      <c r="H57" s="1330"/>
      <c r="I57" s="1333"/>
      <c r="J57" s="1333"/>
      <c r="K57" s="1337"/>
      <c r="L57" s="1337"/>
      <c r="M57" s="1337"/>
      <c r="N57" s="1337"/>
      <c r="AM57" s="391"/>
      <c r="AN57" s="1336"/>
      <c r="AO57" s="1336"/>
      <c r="AP57" s="1336"/>
      <c r="AQ57" s="1336"/>
      <c r="AR57" s="1336"/>
      <c r="AS57" s="1336"/>
      <c r="AT57" s="1336"/>
      <c r="AU57" s="1336"/>
      <c r="AV57" s="1336"/>
      <c r="AW57" s="1336"/>
      <c r="AX57" s="1336"/>
      <c r="AY57" s="1336"/>
      <c r="AZ57" s="1336"/>
      <c r="BA57" s="1336"/>
      <c r="BB57" s="1335" t="s">
        <v>
599</v>
      </c>
      <c r="BC57" s="1335"/>
      <c r="BD57" s="1335"/>
      <c r="BE57" s="1335"/>
      <c r="BF57" s="1335"/>
      <c r="BG57" s="1335"/>
      <c r="BH57" s="1335"/>
      <c r="BI57" s="1335"/>
      <c r="BJ57" s="1335"/>
      <c r="BK57" s="1335"/>
      <c r="BL57" s="1335"/>
      <c r="BM57" s="1335"/>
      <c r="BN57" s="1335"/>
      <c r="BO57" s="1335"/>
      <c r="BP57" s="1332">
        <v>
60.2</v>
      </c>
      <c r="BQ57" s="1332"/>
      <c r="BR57" s="1332"/>
      <c r="BS57" s="1332"/>
      <c r="BT57" s="1332"/>
      <c r="BU57" s="1332"/>
      <c r="BV57" s="1332"/>
      <c r="BW57" s="1332"/>
      <c r="BX57" s="1332">
        <v>
56.8</v>
      </c>
      <c r="BY57" s="1332"/>
      <c r="BZ57" s="1332"/>
      <c r="CA57" s="1332"/>
      <c r="CB57" s="1332"/>
      <c r="CC57" s="1332"/>
      <c r="CD57" s="1332"/>
      <c r="CE57" s="1332"/>
      <c r="CF57" s="1332">
        <v>
56.9</v>
      </c>
      <c r="CG57" s="1332"/>
      <c r="CH57" s="1332"/>
      <c r="CI57" s="1332"/>
      <c r="CJ57" s="1332"/>
      <c r="CK57" s="1332"/>
      <c r="CL57" s="1332"/>
      <c r="CM57" s="1332"/>
      <c r="CN57" s="1332">
        <v>
57.7</v>
      </c>
      <c r="CO57" s="1332"/>
      <c r="CP57" s="1332"/>
      <c r="CQ57" s="1332"/>
      <c r="CR57" s="1332"/>
      <c r="CS57" s="1332"/>
      <c r="CT57" s="1332"/>
      <c r="CU57" s="1332"/>
      <c r="CV57" s="1332">
        <v>
56.3</v>
      </c>
      <c r="CW57" s="1332"/>
      <c r="CX57" s="1332"/>
      <c r="CY57" s="1332"/>
      <c r="CZ57" s="1332"/>
      <c r="DA57" s="1332"/>
      <c r="DB57" s="1332"/>
      <c r="DC57" s="1332"/>
      <c r="DD57" s="411"/>
      <c r="DE57" s="410"/>
    </row>
    <row r="58" spans="1:109" s="406" customFormat="1" ht="13.2" x14ac:dyDescent="0.2">
      <c r="A58" s="391"/>
      <c r="B58" s="410"/>
      <c r="G58" s="1330"/>
      <c r="H58" s="1330"/>
      <c r="I58" s="1333"/>
      <c r="J58" s="1333"/>
      <c r="K58" s="1337"/>
      <c r="L58" s="1337"/>
      <c r="M58" s="1337"/>
      <c r="N58" s="1337"/>
      <c r="AM58" s="391"/>
      <c r="AN58" s="1336"/>
      <c r="AO58" s="1336"/>
      <c r="AP58" s="1336"/>
      <c r="AQ58" s="1336"/>
      <c r="AR58" s="1336"/>
      <c r="AS58" s="1336"/>
      <c r="AT58" s="1336"/>
      <c r="AU58" s="1336"/>
      <c r="AV58" s="1336"/>
      <c r="AW58" s="1336"/>
      <c r="AX58" s="1336"/>
      <c r="AY58" s="1336"/>
      <c r="AZ58" s="1336"/>
      <c r="BA58" s="1336"/>
      <c r="BB58" s="1335"/>
      <c r="BC58" s="1335"/>
      <c r="BD58" s="1335"/>
      <c r="BE58" s="1335"/>
      <c r="BF58" s="1335"/>
      <c r="BG58" s="1335"/>
      <c r="BH58" s="1335"/>
      <c r="BI58" s="1335"/>
      <c r="BJ58" s="1335"/>
      <c r="BK58" s="1335"/>
      <c r="BL58" s="1335"/>
      <c r="BM58" s="1335"/>
      <c r="BN58" s="1335"/>
      <c r="BO58" s="1335"/>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411"/>
      <c r="DE58" s="410"/>
    </row>
    <row r="59" spans="1:109" s="406" customFormat="1" ht="13.2" x14ac:dyDescent="0.2">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ht="13.2" x14ac:dyDescent="0.2">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ht="13.2" x14ac:dyDescent="0.2">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ht="13.2" x14ac:dyDescent="0.2">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6.2" x14ac:dyDescent="0.2">
      <c r="B63" s="417" t="s">
        <v>
602</v>
      </c>
    </row>
    <row r="64" spans="1:109" ht="13.2" x14ac:dyDescent="0.2">
      <c r="B64" s="398"/>
      <c r="G64" s="405"/>
      <c r="I64" s="418"/>
      <c r="J64" s="418"/>
      <c r="K64" s="418"/>
      <c r="L64" s="418"/>
      <c r="M64" s="418"/>
      <c r="N64" s="419"/>
      <c r="AM64" s="405"/>
      <c r="AN64" s="405" t="s">
        <v>
594</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ht="13.2" x14ac:dyDescent="0.2">
      <c r="B65" s="398"/>
      <c r="AN65" s="1338" t="s">
        <v>
603</v>
      </c>
      <c r="AO65" s="1339"/>
      <c r="AP65" s="1339"/>
      <c r="AQ65" s="1339"/>
      <c r="AR65" s="1339"/>
      <c r="AS65" s="1339"/>
      <c r="AT65" s="1339"/>
      <c r="AU65" s="1339"/>
      <c r="AV65" s="1339"/>
      <c r="AW65" s="1339"/>
      <c r="AX65" s="1339"/>
      <c r="AY65" s="1339"/>
      <c r="AZ65" s="1339"/>
      <c r="BA65" s="1339"/>
      <c r="BB65" s="1339"/>
      <c r="BC65" s="1339"/>
      <c r="BD65" s="1339"/>
      <c r="BE65" s="1339"/>
      <c r="BF65" s="1339"/>
      <c r="BG65" s="1339"/>
      <c r="BH65" s="1339"/>
      <c r="BI65" s="1339"/>
      <c r="BJ65" s="1339"/>
      <c r="BK65" s="1339"/>
      <c r="BL65" s="1339"/>
      <c r="BM65" s="1339"/>
      <c r="BN65" s="1339"/>
      <c r="BO65" s="1339"/>
      <c r="BP65" s="1339"/>
      <c r="BQ65" s="1339"/>
      <c r="BR65" s="1339"/>
      <c r="BS65" s="1339"/>
      <c r="BT65" s="1339"/>
      <c r="BU65" s="1339"/>
      <c r="BV65" s="1339"/>
      <c r="BW65" s="1339"/>
      <c r="BX65" s="1339"/>
      <c r="BY65" s="1339"/>
      <c r="BZ65" s="1339"/>
      <c r="CA65" s="1339"/>
      <c r="CB65" s="1339"/>
      <c r="CC65" s="1339"/>
      <c r="CD65" s="1339"/>
      <c r="CE65" s="1339"/>
      <c r="CF65" s="1339"/>
      <c r="CG65" s="1339"/>
      <c r="CH65" s="1339"/>
      <c r="CI65" s="1339"/>
      <c r="CJ65" s="1339"/>
      <c r="CK65" s="1339"/>
      <c r="CL65" s="1339"/>
      <c r="CM65" s="1339"/>
      <c r="CN65" s="1339"/>
      <c r="CO65" s="1339"/>
      <c r="CP65" s="1339"/>
      <c r="CQ65" s="1339"/>
      <c r="CR65" s="1339"/>
      <c r="CS65" s="1339"/>
      <c r="CT65" s="1339"/>
      <c r="CU65" s="1339"/>
      <c r="CV65" s="1339"/>
      <c r="CW65" s="1339"/>
      <c r="CX65" s="1339"/>
      <c r="CY65" s="1339"/>
      <c r="CZ65" s="1339"/>
      <c r="DA65" s="1339"/>
      <c r="DB65" s="1339"/>
      <c r="DC65" s="1340"/>
    </row>
    <row r="66" spans="2:107" ht="13.2" x14ac:dyDescent="0.2">
      <c r="B66" s="398"/>
      <c r="AN66" s="1341"/>
      <c r="AO66" s="1342"/>
      <c r="AP66" s="1342"/>
      <c r="AQ66" s="1342"/>
      <c r="AR66" s="1342"/>
      <c r="AS66" s="1342"/>
      <c r="AT66" s="1342"/>
      <c r="AU66" s="1342"/>
      <c r="AV66" s="1342"/>
      <c r="AW66" s="1342"/>
      <c r="AX66" s="1342"/>
      <c r="AY66" s="1342"/>
      <c r="AZ66" s="1342"/>
      <c r="BA66" s="1342"/>
      <c r="BB66" s="1342"/>
      <c r="BC66" s="1342"/>
      <c r="BD66" s="1342"/>
      <c r="BE66" s="1342"/>
      <c r="BF66" s="1342"/>
      <c r="BG66" s="1342"/>
      <c r="BH66" s="1342"/>
      <c r="BI66" s="1342"/>
      <c r="BJ66" s="1342"/>
      <c r="BK66" s="1342"/>
      <c r="BL66" s="1342"/>
      <c r="BM66" s="1342"/>
      <c r="BN66" s="1342"/>
      <c r="BO66" s="1342"/>
      <c r="BP66" s="1342"/>
      <c r="BQ66" s="1342"/>
      <c r="BR66" s="1342"/>
      <c r="BS66" s="1342"/>
      <c r="BT66" s="1342"/>
      <c r="BU66" s="1342"/>
      <c r="BV66" s="1342"/>
      <c r="BW66" s="1342"/>
      <c r="BX66" s="1342"/>
      <c r="BY66" s="1342"/>
      <c r="BZ66" s="1342"/>
      <c r="CA66" s="1342"/>
      <c r="CB66" s="1342"/>
      <c r="CC66" s="1342"/>
      <c r="CD66" s="1342"/>
      <c r="CE66" s="1342"/>
      <c r="CF66" s="1342"/>
      <c r="CG66" s="1342"/>
      <c r="CH66" s="1342"/>
      <c r="CI66" s="1342"/>
      <c r="CJ66" s="1342"/>
      <c r="CK66" s="1342"/>
      <c r="CL66" s="1342"/>
      <c r="CM66" s="1342"/>
      <c r="CN66" s="1342"/>
      <c r="CO66" s="1342"/>
      <c r="CP66" s="1342"/>
      <c r="CQ66" s="1342"/>
      <c r="CR66" s="1342"/>
      <c r="CS66" s="1342"/>
      <c r="CT66" s="1342"/>
      <c r="CU66" s="1342"/>
      <c r="CV66" s="1342"/>
      <c r="CW66" s="1342"/>
      <c r="CX66" s="1342"/>
      <c r="CY66" s="1342"/>
      <c r="CZ66" s="1342"/>
      <c r="DA66" s="1342"/>
      <c r="DB66" s="1342"/>
      <c r="DC66" s="1343"/>
    </row>
    <row r="67" spans="2:107" ht="13.2" x14ac:dyDescent="0.2">
      <c r="B67" s="398"/>
      <c r="AN67" s="1341"/>
      <c r="AO67" s="1342"/>
      <c r="AP67" s="1342"/>
      <c r="AQ67" s="1342"/>
      <c r="AR67" s="1342"/>
      <c r="AS67" s="1342"/>
      <c r="AT67" s="1342"/>
      <c r="AU67" s="1342"/>
      <c r="AV67" s="1342"/>
      <c r="AW67" s="1342"/>
      <c r="AX67" s="1342"/>
      <c r="AY67" s="1342"/>
      <c r="AZ67" s="1342"/>
      <c r="BA67" s="1342"/>
      <c r="BB67" s="1342"/>
      <c r="BC67" s="1342"/>
      <c r="BD67" s="1342"/>
      <c r="BE67" s="1342"/>
      <c r="BF67" s="1342"/>
      <c r="BG67" s="1342"/>
      <c r="BH67" s="1342"/>
      <c r="BI67" s="1342"/>
      <c r="BJ67" s="1342"/>
      <c r="BK67" s="1342"/>
      <c r="BL67" s="1342"/>
      <c r="BM67" s="1342"/>
      <c r="BN67" s="1342"/>
      <c r="BO67" s="1342"/>
      <c r="BP67" s="1342"/>
      <c r="BQ67" s="1342"/>
      <c r="BR67" s="1342"/>
      <c r="BS67" s="1342"/>
      <c r="BT67" s="1342"/>
      <c r="BU67" s="1342"/>
      <c r="BV67" s="1342"/>
      <c r="BW67" s="1342"/>
      <c r="BX67" s="1342"/>
      <c r="BY67" s="1342"/>
      <c r="BZ67" s="1342"/>
      <c r="CA67" s="1342"/>
      <c r="CB67" s="1342"/>
      <c r="CC67" s="1342"/>
      <c r="CD67" s="1342"/>
      <c r="CE67" s="1342"/>
      <c r="CF67" s="1342"/>
      <c r="CG67" s="1342"/>
      <c r="CH67" s="1342"/>
      <c r="CI67" s="1342"/>
      <c r="CJ67" s="1342"/>
      <c r="CK67" s="1342"/>
      <c r="CL67" s="1342"/>
      <c r="CM67" s="1342"/>
      <c r="CN67" s="1342"/>
      <c r="CO67" s="1342"/>
      <c r="CP67" s="1342"/>
      <c r="CQ67" s="1342"/>
      <c r="CR67" s="1342"/>
      <c r="CS67" s="1342"/>
      <c r="CT67" s="1342"/>
      <c r="CU67" s="1342"/>
      <c r="CV67" s="1342"/>
      <c r="CW67" s="1342"/>
      <c r="CX67" s="1342"/>
      <c r="CY67" s="1342"/>
      <c r="CZ67" s="1342"/>
      <c r="DA67" s="1342"/>
      <c r="DB67" s="1342"/>
      <c r="DC67" s="1343"/>
    </row>
    <row r="68" spans="2:107" ht="13.2" x14ac:dyDescent="0.2">
      <c r="B68" s="398"/>
      <c r="AN68" s="1341"/>
      <c r="AO68" s="1342"/>
      <c r="AP68" s="1342"/>
      <c r="AQ68" s="1342"/>
      <c r="AR68" s="1342"/>
      <c r="AS68" s="1342"/>
      <c r="AT68" s="1342"/>
      <c r="AU68" s="1342"/>
      <c r="AV68" s="1342"/>
      <c r="AW68" s="1342"/>
      <c r="AX68" s="1342"/>
      <c r="AY68" s="1342"/>
      <c r="AZ68" s="1342"/>
      <c r="BA68" s="1342"/>
      <c r="BB68" s="1342"/>
      <c r="BC68" s="1342"/>
      <c r="BD68" s="1342"/>
      <c r="BE68" s="1342"/>
      <c r="BF68" s="1342"/>
      <c r="BG68" s="1342"/>
      <c r="BH68" s="1342"/>
      <c r="BI68" s="1342"/>
      <c r="BJ68" s="1342"/>
      <c r="BK68" s="1342"/>
      <c r="BL68" s="1342"/>
      <c r="BM68" s="1342"/>
      <c r="BN68" s="1342"/>
      <c r="BO68" s="1342"/>
      <c r="BP68" s="1342"/>
      <c r="BQ68" s="1342"/>
      <c r="BR68" s="1342"/>
      <c r="BS68" s="1342"/>
      <c r="BT68" s="1342"/>
      <c r="BU68" s="1342"/>
      <c r="BV68" s="1342"/>
      <c r="BW68" s="1342"/>
      <c r="BX68" s="1342"/>
      <c r="BY68" s="1342"/>
      <c r="BZ68" s="1342"/>
      <c r="CA68" s="1342"/>
      <c r="CB68" s="1342"/>
      <c r="CC68" s="1342"/>
      <c r="CD68" s="1342"/>
      <c r="CE68" s="1342"/>
      <c r="CF68" s="1342"/>
      <c r="CG68" s="1342"/>
      <c r="CH68" s="1342"/>
      <c r="CI68" s="1342"/>
      <c r="CJ68" s="1342"/>
      <c r="CK68" s="1342"/>
      <c r="CL68" s="1342"/>
      <c r="CM68" s="1342"/>
      <c r="CN68" s="1342"/>
      <c r="CO68" s="1342"/>
      <c r="CP68" s="1342"/>
      <c r="CQ68" s="1342"/>
      <c r="CR68" s="1342"/>
      <c r="CS68" s="1342"/>
      <c r="CT68" s="1342"/>
      <c r="CU68" s="1342"/>
      <c r="CV68" s="1342"/>
      <c r="CW68" s="1342"/>
      <c r="CX68" s="1342"/>
      <c r="CY68" s="1342"/>
      <c r="CZ68" s="1342"/>
      <c r="DA68" s="1342"/>
      <c r="DB68" s="1342"/>
      <c r="DC68" s="1343"/>
    </row>
    <row r="69" spans="2:107" ht="13.2" x14ac:dyDescent="0.2">
      <c r="B69" s="398"/>
      <c r="AN69" s="1344"/>
      <c r="AO69" s="1345"/>
      <c r="AP69" s="1345"/>
      <c r="AQ69" s="1345"/>
      <c r="AR69" s="1345"/>
      <c r="AS69" s="1345"/>
      <c r="AT69" s="1345"/>
      <c r="AU69" s="1345"/>
      <c r="AV69" s="1345"/>
      <c r="AW69" s="1345"/>
      <c r="AX69" s="1345"/>
      <c r="AY69" s="1345"/>
      <c r="AZ69" s="1345"/>
      <c r="BA69" s="1345"/>
      <c r="BB69" s="1345"/>
      <c r="BC69" s="1345"/>
      <c r="BD69" s="1345"/>
      <c r="BE69" s="1345"/>
      <c r="BF69" s="1345"/>
      <c r="BG69" s="1345"/>
      <c r="BH69" s="1345"/>
      <c r="BI69" s="1345"/>
      <c r="BJ69" s="1345"/>
      <c r="BK69" s="1345"/>
      <c r="BL69" s="1345"/>
      <c r="BM69" s="1345"/>
      <c r="BN69" s="1345"/>
      <c r="BO69" s="1345"/>
      <c r="BP69" s="1345"/>
      <c r="BQ69" s="1345"/>
      <c r="BR69" s="1345"/>
      <c r="BS69" s="1345"/>
      <c r="BT69" s="1345"/>
      <c r="BU69" s="1345"/>
      <c r="BV69" s="1345"/>
      <c r="BW69" s="1345"/>
      <c r="BX69" s="1345"/>
      <c r="BY69" s="1345"/>
      <c r="BZ69" s="1345"/>
      <c r="CA69" s="1345"/>
      <c r="CB69" s="1345"/>
      <c r="CC69" s="1345"/>
      <c r="CD69" s="1345"/>
      <c r="CE69" s="1345"/>
      <c r="CF69" s="1345"/>
      <c r="CG69" s="1345"/>
      <c r="CH69" s="1345"/>
      <c r="CI69" s="1345"/>
      <c r="CJ69" s="1345"/>
      <c r="CK69" s="1345"/>
      <c r="CL69" s="1345"/>
      <c r="CM69" s="1345"/>
      <c r="CN69" s="1345"/>
      <c r="CO69" s="1345"/>
      <c r="CP69" s="1345"/>
      <c r="CQ69" s="1345"/>
      <c r="CR69" s="1345"/>
      <c r="CS69" s="1345"/>
      <c r="CT69" s="1345"/>
      <c r="CU69" s="1345"/>
      <c r="CV69" s="1345"/>
      <c r="CW69" s="1345"/>
      <c r="CX69" s="1345"/>
      <c r="CY69" s="1345"/>
      <c r="CZ69" s="1345"/>
      <c r="DA69" s="1345"/>
      <c r="DB69" s="1345"/>
      <c r="DC69" s="1346"/>
    </row>
    <row r="70" spans="2:107" ht="13.2" x14ac:dyDescent="0.2">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ht="13.2" x14ac:dyDescent="0.2">
      <c r="B71" s="398"/>
      <c r="G71" s="423"/>
      <c r="I71" s="424"/>
      <c r="J71" s="421"/>
      <c r="K71" s="421"/>
      <c r="L71" s="422"/>
      <c r="M71" s="421"/>
      <c r="N71" s="422"/>
      <c r="AM71" s="423"/>
      <c r="AN71" s="391" t="s">
        <v>
596</v>
      </c>
    </row>
    <row r="72" spans="2:107" ht="13.2" x14ac:dyDescent="0.2">
      <c r="B72" s="398"/>
      <c r="G72" s="1330"/>
      <c r="H72" s="1330"/>
      <c r="I72" s="1330"/>
      <c r="J72" s="1330"/>
      <c r="K72" s="408"/>
      <c r="L72" s="408"/>
      <c r="M72" s="409"/>
      <c r="N72" s="409"/>
      <c r="AN72" s="1348"/>
      <c r="AO72" s="1349"/>
      <c r="AP72" s="1349"/>
      <c r="AQ72" s="1349"/>
      <c r="AR72" s="1349"/>
      <c r="AS72" s="1349"/>
      <c r="AT72" s="1349"/>
      <c r="AU72" s="1349"/>
      <c r="AV72" s="1349"/>
      <c r="AW72" s="1349"/>
      <c r="AX72" s="1349"/>
      <c r="AY72" s="1349"/>
      <c r="AZ72" s="1349"/>
      <c r="BA72" s="1349"/>
      <c r="BB72" s="1349"/>
      <c r="BC72" s="1349"/>
      <c r="BD72" s="1349"/>
      <c r="BE72" s="1349"/>
      <c r="BF72" s="1349"/>
      <c r="BG72" s="1349"/>
      <c r="BH72" s="1349"/>
      <c r="BI72" s="1349"/>
      <c r="BJ72" s="1349"/>
      <c r="BK72" s="1349"/>
      <c r="BL72" s="1349"/>
      <c r="BM72" s="1349"/>
      <c r="BN72" s="1349"/>
      <c r="BO72" s="1350"/>
      <c r="BP72" s="1336" t="s">
        <v>
548</v>
      </c>
      <c r="BQ72" s="1336"/>
      <c r="BR72" s="1336"/>
      <c r="BS72" s="1336"/>
      <c r="BT72" s="1336"/>
      <c r="BU72" s="1336"/>
      <c r="BV72" s="1336"/>
      <c r="BW72" s="1336"/>
      <c r="BX72" s="1336" t="s">
        <v>
549</v>
      </c>
      <c r="BY72" s="1336"/>
      <c r="BZ72" s="1336"/>
      <c r="CA72" s="1336"/>
      <c r="CB72" s="1336"/>
      <c r="CC72" s="1336"/>
      <c r="CD72" s="1336"/>
      <c r="CE72" s="1336"/>
      <c r="CF72" s="1336" t="s">
        <v>
550</v>
      </c>
      <c r="CG72" s="1336"/>
      <c r="CH72" s="1336"/>
      <c r="CI72" s="1336"/>
      <c r="CJ72" s="1336"/>
      <c r="CK72" s="1336"/>
      <c r="CL72" s="1336"/>
      <c r="CM72" s="1336"/>
      <c r="CN72" s="1336" t="s">
        <v>
551</v>
      </c>
      <c r="CO72" s="1336"/>
      <c r="CP72" s="1336"/>
      <c r="CQ72" s="1336"/>
      <c r="CR72" s="1336"/>
      <c r="CS72" s="1336"/>
      <c r="CT72" s="1336"/>
      <c r="CU72" s="1336"/>
      <c r="CV72" s="1336" t="s">
        <v>
552</v>
      </c>
      <c r="CW72" s="1336"/>
      <c r="CX72" s="1336"/>
      <c r="CY72" s="1336"/>
      <c r="CZ72" s="1336"/>
      <c r="DA72" s="1336"/>
      <c r="DB72" s="1336"/>
      <c r="DC72" s="1336"/>
    </row>
    <row r="73" spans="2:107" ht="13.2" x14ac:dyDescent="0.2">
      <c r="B73" s="398"/>
      <c r="G73" s="1347"/>
      <c r="H73" s="1347"/>
      <c r="I73" s="1347"/>
      <c r="J73" s="1347"/>
      <c r="K73" s="1331"/>
      <c r="L73" s="1331"/>
      <c r="M73" s="1331"/>
      <c r="N73" s="1331"/>
      <c r="AM73" s="407"/>
      <c r="AN73" s="1335" t="s">
        <v>
597</v>
      </c>
      <c r="AO73" s="1335"/>
      <c r="AP73" s="1335"/>
      <c r="AQ73" s="1335"/>
      <c r="AR73" s="1335"/>
      <c r="AS73" s="1335"/>
      <c r="AT73" s="1335"/>
      <c r="AU73" s="1335"/>
      <c r="AV73" s="1335"/>
      <c r="AW73" s="1335"/>
      <c r="AX73" s="1335"/>
      <c r="AY73" s="1335"/>
      <c r="AZ73" s="1335"/>
      <c r="BA73" s="1335"/>
      <c r="BB73" s="1335" t="s">
        <v>
601</v>
      </c>
      <c r="BC73" s="1335"/>
      <c r="BD73" s="1335"/>
      <c r="BE73" s="1335"/>
      <c r="BF73" s="1335"/>
      <c r="BG73" s="1335"/>
      <c r="BH73" s="1335"/>
      <c r="BI73" s="1335"/>
      <c r="BJ73" s="1335"/>
      <c r="BK73" s="1335"/>
      <c r="BL73" s="1335"/>
      <c r="BM73" s="1335"/>
      <c r="BN73" s="1335"/>
      <c r="BO73" s="1335"/>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row>
    <row r="74" spans="2:107" ht="13.2" x14ac:dyDescent="0.2">
      <c r="B74" s="398"/>
      <c r="G74" s="1347"/>
      <c r="H74" s="1347"/>
      <c r="I74" s="1347"/>
      <c r="J74" s="1347"/>
      <c r="K74" s="1331"/>
      <c r="L74" s="1331"/>
      <c r="M74" s="1331"/>
      <c r="N74" s="1331"/>
      <c r="AM74" s="407"/>
      <c r="AN74" s="1335"/>
      <c r="AO74" s="1335"/>
      <c r="AP74" s="1335"/>
      <c r="AQ74" s="1335"/>
      <c r="AR74" s="1335"/>
      <c r="AS74" s="1335"/>
      <c r="AT74" s="1335"/>
      <c r="AU74" s="1335"/>
      <c r="AV74" s="1335"/>
      <c r="AW74" s="1335"/>
      <c r="AX74" s="1335"/>
      <c r="AY74" s="1335"/>
      <c r="AZ74" s="1335"/>
      <c r="BA74" s="1335"/>
      <c r="BB74" s="1335"/>
      <c r="BC74" s="1335"/>
      <c r="BD74" s="1335"/>
      <c r="BE74" s="1335"/>
      <c r="BF74" s="1335"/>
      <c r="BG74" s="1335"/>
      <c r="BH74" s="1335"/>
      <c r="BI74" s="1335"/>
      <c r="BJ74" s="1335"/>
      <c r="BK74" s="1335"/>
      <c r="BL74" s="1335"/>
      <c r="BM74" s="1335"/>
      <c r="BN74" s="1335"/>
      <c r="BO74" s="1335"/>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row>
    <row r="75" spans="2:107" ht="13.2" x14ac:dyDescent="0.2">
      <c r="B75" s="398"/>
      <c r="G75" s="1347"/>
      <c r="H75" s="1347"/>
      <c r="I75" s="1330"/>
      <c r="J75" s="1330"/>
      <c r="K75" s="1337"/>
      <c r="L75" s="1337"/>
      <c r="M75" s="1337"/>
      <c r="N75" s="1337"/>
      <c r="AM75" s="407"/>
      <c r="AN75" s="1335"/>
      <c r="AO75" s="1335"/>
      <c r="AP75" s="1335"/>
      <c r="AQ75" s="1335"/>
      <c r="AR75" s="1335"/>
      <c r="AS75" s="1335"/>
      <c r="AT75" s="1335"/>
      <c r="AU75" s="1335"/>
      <c r="AV75" s="1335"/>
      <c r="AW75" s="1335"/>
      <c r="AX75" s="1335"/>
      <c r="AY75" s="1335"/>
      <c r="AZ75" s="1335"/>
      <c r="BA75" s="1335"/>
      <c r="BB75" s="1335" t="s">
        <v>
604</v>
      </c>
      <c r="BC75" s="1335"/>
      <c r="BD75" s="1335"/>
      <c r="BE75" s="1335"/>
      <c r="BF75" s="1335"/>
      <c r="BG75" s="1335"/>
      <c r="BH75" s="1335"/>
      <c r="BI75" s="1335"/>
      <c r="BJ75" s="1335"/>
      <c r="BK75" s="1335"/>
      <c r="BL75" s="1335"/>
      <c r="BM75" s="1335"/>
      <c r="BN75" s="1335"/>
      <c r="BO75" s="1335"/>
      <c r="BP75" s="1332">
        <v>
-3.6</v>
      </c>
      <c r="BQ75" s="1332"/>
      <c r="BR75" s="1332"/>
      <c r="BS75" s="1332"/>
      <c r="BT75" s="1332"/>
      <c r="BU75" s="1332"/>
      <c r="BV75" s="1332"/>
      <c r="BW75" s="1332"/>
      <c r="BX75" s="1332">
        <v>
-4.2</v>
      </c>
      <c r="BY75" s="1332"/>
      <c r="BZ75" s="1332"/>
      <c r="CA75" s="1332"/>
      <c r="CB75" s="1332"/>
      <c r="CC75" s="1332"/>
      <c r="CD75" s="1332"/>
      <c r="CE75" s="1332"/>
      <c r="CF75" s="1332">
        <v>
-3.4</v>
      </c>
      <c r="CG75" s="1332"/>
      <c r="CH75" s="1332"/>
      <c r="CI75" s="1332"/>
      <c r="CJ75" s="1332"/>
      <c r="CK75" s="1332"/>
      <c r="CL75" s="1332"/>
      <c r="CM75" s="1332"/>
      <c r="CN75" s="1332">
        <v>
-3.8</v>
      </c>
      <c r="CO75" s="1332"/>
      <c r="CP75" s="1332"/>
      <c r="CQ75" s="1332"/>
      <c r="CR75" s="1332"/>
      <c r="CS75" s="1332"/>
      <c r="CT75" s="1332"/>
      <c r="CU75" s="1332"/>
      <c r="CV75" s="1332">
        <v>
-3.6</v>
      </c>
      <c r="CW75" s="1332"/>
      <c r="CX75" s="1332"/>
      <c r="CY75" s="1332"/>
      <c r="CZ75" s="1332"/>
      <c r="DA75" s="1332"/>
      <c r="DB75" s="1332"/>
      <c r="DC75" s="1332"/>
    </row>
    <row r="76" spans="2:107" ht="13.2" x14ac:dyDescent="0.2">
      <c r="B76" s="398"/>
      <c r="G76" s="1347"/>
      <c r="H76" s="1347"/>
      <c r="I76" s="1330"/>
      <c r="J76" s="1330"/>
      <c r="K76" s="1337"/>
      <c r="L76" s="1337"/>
      <c r="M76" s="1337"/>
      <c r="N76" s="1337"/>
      <c r="AM76" s="407"/>
      <c r="AN76" s="1335"/>
      <c r="AO76" s="1335"/>
      <c r="AP76" s="1335"/>
      <c r="AQ76" s="1335"/>
      <c r="AR76" s="1335"/>
      <c r="AS76" s="1335"/>
      <c r="AT76" s="1335"/>
      <c r="AU76" s="1335"/>
      <c r="AV76" s="1335"/>
      <c r="AW76" s="1335"/>
      <c r="AX76" s="1335"/>
      <c r="AY76" s="1335"/>
      <c r="AZ76" s="1335"/>
      <c r="BA76" s="1335"/>
      <c r="BB76" s="1335"/>
      <c r="BC76" s="1335"/>
      <c r="BD76" s="1335"/>
      <c r="BE76" s="1335"/>
      <c r="BF76" s="1335"/>
      <c r="BG76" s="1335"/>
      <c r="BH76" s="1335"/>
      <c r="BI76" s="1335"/>
      <c r="BJ76" s="1335"/>
      <c r="BK76" s="1335"/>
      <c r="BL76" s="1335"/>
      <c r="BM76" s="1335"/>
      <c r="BN76" s="1335"/>
      <c r="BO76" s="1335"/>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row>
    <row r="77" spans="2:107" ht="13.2" x14ac:dyDescent="0.2">
      <c r="B77" s="398"/>
      <c r="G77" s="1330"/>
      <c r="H77" s="1330"/>
      <c r="I77" s="1330"/>
      <c r="J77" s="1330"/>
      <c r="K77" s="1331"/>
      <c r="L77" s="1331"/>
      <c r="M77" s="1331"/>
      <c r="N77" s="1331"/>
      <c r="AN77" s="1336" t="s">
        <v>
600</v>
      </c>
      <c r="AO77" s="1336"/>
      <c r="AP77" s="1336"/>
      <c r="AQ77" s="1336"/>
      <c r="AR77" s="1336"/>
      <c r="AS77" s="1336"/>
      <c r="AT77" s="1336"/>
      <c r="AU77" s="1336"/>
      <c r="AV77" s="1336"/>
      <c r="AW77" s="1336"/>
      <c r="AX77" s="1336"/>
      <c r="AY77" s="1336"/>
      <c r="AZ77" s="1336"/>
      <c r="BA77" s="1336"/>
      <c r="BB77" s="1335" t="s">
        <v>
601</v>
      </c>
      <c r="BC77" s="1335"/>
      <c r="BD77" s="1335"/>
      <c r="BE77" s="1335"/>
      <c r="BF77" s="1335"/>
      <c r="BG77" s="1335"/>
      <c r="BH77" s="1335"/>
      <c r="BI77" s="1335"/>
      <c r="BJ77" s="1335"/>
      <c r="BK77" s="1335"/>
      <c r="BL77" s="1335"/>
      <c r="BM77" s="1335"/>
      <c r="BN77" s="1335"/>
      <c r="BO77" s="1335"/>
      <c r="BP77" s="1332">
        <v>
0</v>
      </c>
      <c r="BQ77" s="1332"/>
      <c r="BR77" s="1332"/>
      <c r="BS77" s="1332"/>
      <c r="BT77" s="1332"/>
      <c r="BU77" s="1332"/>
      <c r="BV77" s="1332"/>
      <c r="BW77" s="1332"/>
      <c r="BX77" s="1332">
        <v>
0</v>
      </c>
      <c r="BY77" s="1332"/>
      <c r="BZ77" s="1332"/>
      <c r="CA77" s="1332"/>
      <c r="CB77" s="1332"/>
      <c r="CC77" s="1332"/>
      <c r="CD77" s="1332"/>
      <c r="CE77" s="1332"/>
      <c r="CF77" s="1332">
        <v>
0</v>
      </c>
      <c r="CG77" s="1332"/>
      <c r="CH77" s="1332"/>
      <c r="CI77" s="1332"/>
      <c r="CJ77" s="1332"/>
      <c r="CK77" s="1332"/>
      <c r="CL77" s="1332"/>
      <c r="CM77" s="1332"/>
      <c r="CN77" s="1332">
        <v>
0</v>
      </c>
      <c r="CO77" s="1332"/>
      <c r="CP77" s="1332"/>
      <c r="CQ77" s="1332"/>
      <c r="CR77" s="1332"/>
      <c r="CS77" s="1332"/>
      <c r="CT77" s="1332"/>
      <c r="CU77" s="1332"/>
      <c r="CV77" s="1332">
        <v>
0</v>
      </c>
      <c r="CW77" s="1332"/>
      <c r="CX77" s="1332"/>
      <c r="CY77" s="1332"/>
      <c r="CZ77" s="1332"/>
      <c r="DA77" s="1332"/>
      <c r="DB77" s="1332"/>
      <c r="DC77" s="1332"/>
    </row>
    <row r="78" spans="2:107" ht="13.2" x14ac:dyDescent="0.2">
      <c r="B78" s="398"/>
      <c r="G78" s="1330"/>
      <c r="H78" s="1330"/>
      <c r="I78" s="1330"/>
      <c r="J78" s="1330"/>
      <c r="K78" s="1331"/>
      <c r="L78" s="1331"/>
      <c r="M78" s="1331"/>
      <c r="N78" s="1331"/>
      <c r="AN78" s="1336"/>
      <c r="AO78" s="1336"/>
      <c r="AP78" s="1336"/>
      <c r="AQ78" s="1336"/>
      <c r="AR78" s="1336"/>
      <c r="AS78" s="1336"/>
      <c r="AT78" s="1336"/>
      <c r="AU78" s="1336"/>
      <c r="AV78" s="1336"/>
      <c r="AW78" s="1336"/>
      <c r="AX78" s="1336"/>
      <c r="AY78" s="1336"/>
      <c r="AZ78" s="1336"/>
      <c r="BA78" s="1336"/>
      <c r="BB78" s="1335"/>
      <c r="BC78" s="1335"/>
      <c r="BD78" s="1335"/>
      <c r="BE78" s="1335"/>
      <c r="BF78" s="1335"/>
      <c r="BG78" s="1335"/>
      <c r="BH78" s="1335"/>
      <c r="BI78" s="1335"/>
      <c r="BJ78" s="1335"/>
      <c r="BK78" s="1335"/>
      <c r="BL78" s="1335"/>
      <c r="BM78" s="1335"/>
      <c r="BN78" s="1335"/>
      <c r="BO78" s="1335"/>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row>
    <row r="79" spans="2:107" ht="13.2" x14ac:dyDescent="0.2">
      <c r="B79" s="398"/>
      <c r="G79" s="1330"/>
      <c r="H79" s="1330"/>
      <c r="I79" s="1333"/>
      <c r="J79" s="1333"/>
      <c r="K79" s="1334"/>
      <c r="L79" s="1334"/>
      <c r="M79" s="1334"/>
      <c r="N79" s="1334"/>
      <c r="AN79" s="1336"/>
      <c r="AO79" s="1336"/>
      <c r="AP79" s="1336"/>
      <c r="AQ79" s="1336"/>
      <c r="AR79" s="1336"/>
      <c r="AS79" s="1336"/>
      <c r="AT79" s="1336"/>
      <c r="AU79" s="1336"/>
      <c r="AV79" s="1336"/>
      <c r="AW79" s="1336"/>
      <c r="AX79" s="1336"/>
      <c r="AY79" s="1336"/>
      <c r="AZ79" s="1336"/>
      <c r="BA79" s="1336"/>
      <c r="BB79" s="1335" t="s">
        <v>
604</v>
      </c>
      <c r="BC79" s="1335"/>
      <c r="BD79" s="1335"/>
      <c r="BE79" s="1335"/>
      <c r="BF79" s="1335"/>
      <c r="BG79" s="1335"/>
      <c r="BH79" s="1335"/>
      <c r="BI79" s="1335"/>
      <c r="BJ79" s="1335"/>
      <c r="BK79" s="1335"/>
      <c r="BL79" s="1335"/>
      <c r="BM79" s="1335"/>
      <c r="BN79" s="1335"/>
      <c r="BO79" s="1335"/>
      <c r="BP79" s="1332">
        <v>
-2.2999999999999998</v>
      </c>
      <c r="BQ79" s="1332"/>
      <c r="BR79" s="1332"/>
      <c r="BS79" s="1332"/>
      <c r="BT79" s="1332"/>
      <c r="BU79" s="1332"/>
      <c r="BV79" s="1332"/>
      <c r="BW79" s="1332"/>
      <c r="BX79" s="1332">
        <v>
-2.8</v>
      </c>
      <c r="BY79" s="1332"/>
      <c r="BZ79" s="1332"/>
      <c r="CA79" s="1332"/>
      <c r="CB79" s="1332"/>
      <c r="CC79" s="1332"/>
      <c r="CD79" s="1332"/>
      <c r="CE79" s="1332"/>
      <c r="CF79" s="1332">
        <v>
-3.2</v>
      </c>
      <c r="CG79" s="1332"/>
      <c r="CH79" s="1332"/>
      <c r="CI79" s="1332"/>
      <c r="CJ79" s="1332"/>
      <c r="CK79" s="1332"/>
      <c r="CL79" s="1332"/>
      <c r="CM79" s="1332"/>
      <c r="CN79" s="1332">
        <v>
-3.4</v>
      </c>
      <c r="CO79" s="1332"/>
      <c r="CP79" s="1332"/>
      <c r="CQ79" s="1332"/>
      <c r="CR79" s="1332"/>
      <c r="CS79" s="1332"/>
      <c r="CT79" s="1332"/>
      <c r="CU79" s="1332"/>
      <c r="CV79" s="1332">
        <v>
-3.5</v>
      </c>
      <c r="CW79" s="1332"/>
      <c r="CX79" s="1332"/>
      <c r="CY79" s="1332"/>
      <c r="CZ79" s="1332"/>
      <c r="DA79" s="1332"/>
      <c r="DB79" s="1332"/>
      <c r="DC79" s="1332"/>
    </row>
    <row r="80" spans="2:107" ht="13.2" x14ac:dyDescent="0.2">
      <c r="B80" s="398"/>
      <c r="G80" s="1330"/>
      <c r="H80" s="1330"/>
      <c r="I80" s="1333"/>
      <c r="J80" s="1333"/>
      <c r="K80" s="1334"/>
      <c r="L80" s="1334"/>
      <c r="M80" s="1334"/>
      <c r="N80" s="1334"/>
      <c r="AN80" s="1336"/>
      <c r="AO80" s="1336"/>
      <c r="AP80" s="1336"/>
      <c r="AQ80" s="1336"/>
      <c r="AR80" s="1336"/>
      <c r="AS80" s="1336"/>
      <c r="AT80" s="1336"/>
      <c r="AU80" s="1336"/>
      <c r="AV80" s="1336"/>
      <c r="AW80" s="1336"/>
      <c r="AX80" s="1336"/>
      <c r="AY80" s="1336"/>
      <c r="AZ80" s="1336"/>
      <c r="BA80" s="1336"/>
      <c r="BB80" s="1335"/>
      <c r="BC80" s="1335"/>
      <c r="BD80" s="1335"/>
      <c r="BE80" s="1335"/>
      <c r="BF80" s="1335"/>
      <c r="BG80" s="1335"/>
      <c r="BH80" s="1335"/>
      <c r="BI80" s="1335"/>
      <c r="BJ80" s="1335"/>
      <c r="BK80" s="1335"/>
      <c r="BL80" s="1335"/>
      <c r="BM80" s="1335"/>
      <c r="BN80" s="1335"/>
      <c r="BO80" s="1335"/>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row>
    <row r="81" spans="2:109" ht="13.2" x14ac:dyDescent="0.2">
      <c r="B81" s="398"/>
    </row>
    <row r="82" spans="2:109" ht="16.2" x14ac:dyDescent="0.2">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ht="13.2" x14ac:dyDescent="0.2">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ht="13.2" x14ac:dyDescent="0.2">
      <c r="DD84" s="391"/>
      <c r="DE84" s="391"/>
    </row>
    <row r="85" spans="2:109" ht="13.2" x14ac:dyDescent="0.2">
      <c r="DD85" s="391"/>
      <c r="DE85" s="391"/>
    </row>
    <row r="86" spans="2:109" ht="13.2" hidden="1" x14ac:dyDescent="0.2">
      <c r="DD86" s="391"/>
      <c r="DE86" s="391"/>
    </row>
    <row r="87" spans="2:109" ht="13.2" hidden="1" x14ac:dyDescent="0.2">
      <c r="K87" s="426"/>
      <c r="AQ87" s="426"/>
      <c r="BC87" s="426"/>
      <c r="BO87" s="426"/>
      <c r="CA87" s="426"/>
      <c r="CM87" s="426"/>
      <c r="CY87" s="426"/>
      <c r="DD87" s="391"/>
      <c r="DE87" s="391"/>
    </row>
    <row r="88" spans="2:109" ht="13.2" hidden="1" x14ac:dyDescent="0.2">
      <c r="DD88" s="391"/>
      <c r="DE88" s="391"/>
    </row>
    <row r="89" spans="2:109" ht="13.2" hidden="1" x14ac:dyDescent="0.2">
      <c r="DD89" s="391"/>
      <c r="DE89" s="391"/>
    </row>
    <row r="90" spans="2:109" ht="13.2" hidden="1" x14ac:dyDescent="0.2">
      <c r="DD90" s="391"/>
      <c r="DE90" s="391"/>
    </row>
    <row r="91" spans="2:109" ht="13.2" hidden="1" x14ac:dyDescent="0.2">
      <c r="DD91" s="391"/>
      <c r="DE91" s="391"/>
    </row>
    <row r="92" spans="2:109" ht="13.5" hidden="1" customHeight="1" x14ac:dyDescent="0.2">
      <c r="DD92" s="391"/>
      <c r="DE92" s="391"/>
    </row>
    <row r="93" spans="2:109" ht="13.5" hidden="1" customHeight="1" x14ac:dyDescent="0.2">
      <c r="DD93" s="391"/>
      <c r="DE93" s="391"/>
    </row>
    <row r="94" spans="2:109" ht="13.5" hidden="1" customHeight="1" x14ac:dyDescent="0.2">
      <c r="DD94" s="391"/>
      <c r="DE94" s="391"/>
    </row>
    <row r="95" spans="2:109" ht="13.5" hidden="1" customHeight="1" x14ac:dyDescent="0.2">
      <c r="DD95" s="391"/>
      <c r="DE95" s="391"/>
    </row>
    <row r="96" spans="2:109" ht="13.5" hidden="1" customHeight="1" x14ac:dyDescent="0.2">
      <c r="DD96" s="391"/>
      <c r="DE96" s="391"/>
    </row>
    <row r="97" s="391" customFormat="1" ht="13.5" hidden="1" customHeight="1" x14ac:dyDescent="0.2"/>
    <row r="98" s="391" customFormat="1" ht="13.5" hidden="1" customHeight="1" x14ac:dyDescent="0.2"/>
    <row r="99" s="391" customFormat="1" ht="13.5" hidden="1" customHeight="1" x14ac:dyDescent="0.2"/>
    <row r="100" s="391" customFormat="1" ht="13.5" hidden="1" customHeight="1" x14ac:dyDescent="0.2"/>
    <row r="101" s="391" customFormat="1" ht="13.5" hidden="1" customHeight="1" x14ac:dyDescent="0.2"/>
    <row r="102" s="391" customFormat="1" ht="13.5" hidden="1" customHeight="1" x14ac:dyDescent="0.2"/>
    <row r="103" s="391" customFormat="1" ht="13.5" hidden="1" customHeight="1" x14ac:dyDescent="0.2"/>
    <row r="104" s="391" customFormat="1" ht="13.5" hidden="1" customHeight="1" x14ac:dyDescent="0.2"/>
    <row r="105" s="391" customFormat="1" ht="13.5" hidden="1" customHeight="1" x14ac:dyDescent="0.2"/>
    <row r="106" s="391" customFormat="1" ht="13.5" hidden="1" customHeight="1" x14ac:dyDescent="0.2"/>
    <row r="107" s="391" customFormat="1" ht="13.5" hidden="1" customHeight="1" x14ac:dyDescent="0.2"/>
    <row r="108" s="391" customFormat="1" ht="13.5" hidden="1" customHeight="1" x14ac:dyDescent="0.2"/>
    <row r="109" s="391" customFormat="1" ht="13.5" hidden="1" customHeight="1" x14ac:dyDescent="0.2"/>
    <row r="110" s="391" customFormat="1" ht="13.5" hidden="1" customHeight="1" x14ac:dyDescent="0.2"/>
    <row r="111" s="391" customFormat="1" ht="13.5" hidden="1" customHeight="1" x14ac:dyDescent="0.2"/>
    <row r="112" s="391" customFormat="1" ht="13.5" hidden="1" customHeight="1" x14ac:dyDescent="0.2"/>
    <row r="113" s="391" customFormat="1" ht="13.5" hidden="1" customHeight="1" x14ac:dyDescent="0.2"/>
    <row r="114" s="391" customFormat="1" ht="13.5" hidden="1" customHeight="1" x14ac:dyDescent="0.2"/>
    <row r="115" s="391" customFormat="1" ht="13.5" hidden="1" customHeight="1" x14ac:dyDescent="0.2"/>
    <row r="116" s="391" customFormat="1" ht="13.5" hidden="1" customHeight="1" x14ac:dyDescent="0.2"/>
    <row r="117" s="391" customFormat="1" ht="13.5" hidden="1" customHeight="1" x14ac:dyDescent="0.2"/>
    <row r="118" s="391" customFormat="1" ht="13.5" hidden="1" customHeight="1" x14ac:dyDescent="0.2"/>
    <row r="119" s="391" customFormat="1" ht="13.5" hidden="1" customHeight="1" x14ac:dyDescent="0.2"/>
    <row r="120" s="391" customFormat="1" ht="13.5" hidden="1" customHeight="1" x14ac:dyDescent="0.2"/>
    <row r="121" s="391" customFormat="1" ht="13.5" hidden="1" customHeight="1" x14ac:dyDescent="0.2"/>
    <row r="122" s="391" customFormat="1" ht="13.5" hidden="1" customHeight="1" x14ac:dyDescent="0.2"/>
    <row r="123" s="391" customFormat="1" ht="13.5" hidden="1" customHeight="1" x14ac:dyDescent="0.2"/>
    <row r="124" s="391" customFormat="1" ht="13.5" hidden="1" customHeight="1" x14ac:dyDescent="0.2"/>
    <row r="125" s="391" customFormat="1" ht="13.5" hidden="1" customHeight="1" x14ac:dyDescent="0.2"/>
    <row r="126" s="391" customFormat="1" ht="13.5" hidden="1" customHeight="1" x14ac:dyDescent="0.2"/>
    <row r="127" s="391" customFormat="1" ht="13.5" hidden="1" customHeight="1" x14ac:dyDescent="0.2"/>
    <row r="128" s="391" customFormat="1" ht="13.5" hidden="1" customHeight="1" x14ac:dyDescent="0.2"/>
    <row r="129" s="391" customFormat="1" ht="13.5" hidden="1" customHeight="1" x14ac:dyDescent="0.2"/>
    <row r="130" s="391" customFormat="1" ht="13.5" hidden="1" customHeight="1" x14ac:dyDescent="0.2"/>
    <row r="131" s="391" customFormat="1" ht="13.5" hidden="1" customHeight="1" x14ac:dyDescent="0.2"/>
    <row r="132" s="391" customFormat="1" ht="13.5" hidden="1" customHeight="1" x14ac:dyDescent="0.2"/>
    <row r="133" s="391" customFormat="1" ht="13.5" hidden="1" customHeight="1" x14ac:dyDescent="0.2"/>
    <row r="134" s="391" customFormat="1" ht="13.5" hidden="1" customHeight="1" x14ac:dyDescent="0.2"/>
    <row r="135" s="391" customFormat="1" ht="13.5" hidden="1" customHeight="1" x14ac:dyDescent="0.2"/>
    <row r="136" s="391" customFormat="1" ht="13.5" hidden="1" customHeight="1" x14ac:dyDescent="0.2"/>
    <row r="137" s="391" customFormat="1" ht="13.5" hidden="1" customHeight="1" x14ac:dyDescent="0.2"/>
    <row r="138" s="391" customFormat="1" ht="13.5" hidden="1" customHeight="1" x14ac:dyDescent="0.2"/>
    <row r="139" s="391" customFormat="1" ht="13.5" hidden="1" customHeight="1" x14ac:dyDescent="0.2"/>
    <row r="140" s="391" customFormat="1" ht="13.5" hidden="1" customHeight="1" x14ac:dyDescent="0.2"/>
    <row r="141" s="391" customFormat="1" ht="13.5" hidden="1" customHeight="1" x14ac:dyDescent="0.2"/>
    <row r="142" s="391" customFormat="1" ht="13.5" hidden="1" customHeight="1" x14ac:dyDescent="0.2"/>
    <row r="143" s="391" customFormat="1" ht="13.5" hidden="1" customHeight="1" x14ac:dyDescent="0.2"/>
    <row r="144" s="391" customFormat="1" ht="13.5" hidden="1" customHeight="1" x14ac:dyDescent="0.2"/>
    <row r="145" s="391" customFormat="1" ht="13.5" hidden="1" customHeight="1" x14ac:dyDescent="0.2"/>
    <row r="146" s="391" customFormat="1" ht="13.5" hidden="1" customHeight="1" x14ac:dyDescent="0.2"/>
    <row r="147" s="391" customFormat="1" ht="13.5" hidden="1" customHeight="1" x14ac:dyDescent="0.2"/>
    <row r="148" s="391" customFormat="1" ht="13.5" hidden="1" customHeight="1" x14ac:dyDescent="0.2"/>
    <row r="149" s="391" customFormat="1" ht="13.5" hidden="1" customHeight="1" x14ac:dyDescent="0.2"/>
    <row r="150" s="391" customFormat="1" ht="13.5" hidden="1" customHeight="1" x14ac:dyDescent="0.2"/>
    <row r="151" s="391" customFormat="1" ht="13.5" hidden="1" customHeight="1" x14ac:dyDescent="0.2"/>
    <row r="152" s="391" customFormat="1" ht="13.5" hidden="1" customHeight="1" x14ac:dyDescent="0.2"/>
    <row r="153" s="391" customFormat="1" ht="13.5" hidden="1" customHeight="1" x14ac:dyDescent="0.2"/>
    <row r="154" s="391" customFormat="1" ht="13.5" hidden="1" customHeight="1" x14ac:dyDescent="0.2"/>
    <row r="155" s="391" customFormat="1" ht="13.5" hidden="1" customHeight="1" x14ac:dyDescent="0.2"/>
    <row r="156" s="391" customFormat="1" ht="13.5" hidden="1" customHeight="1" x14ac:dyDescent="0.2"/>
    <row r="157" s="391" customFormat="1" ht="13.5" hidden="1" customHeight="1" x14ac:dyDescent="0.2"/>
    <row r="158" s="391" customFormat="1" ht="13.5" hidden="1" customHeight="1" x14ac:dyDescent="0.2"/>
    <row r="159" s="391" customFormat="1" ht="13.5" hidden="1" customHeight="1" x14ac:dyDescent="0.2"/>
    <row r="160" s="391" customFormat="1" ht="13.5" hidden="1" customHeight="1" x14ac:dyDescent="0.2"/>
  </sheetData>
  <sheetProtection algorithmName="SHA-512" hashValue="WuNIP5bT3panrytP7xVlxIvYDdLDbjASB1qINEiN9jv9VfVdI4VrCHvrSF+xma2R6fBAD83AJppIM4xRwNHcVQ==" saltValue="XwoPXDDvaXfiBxvDaPot1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B74" sqref="AB7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494</v>
      </c>
    </row>
  </sheetData>
  <sheetProtection algorithmName="SHA-512" hashValue="Jjp6bgVZqu7Dkh9vS17R2ZM3w6XFKX/51xo/ST3UUP7nm1WAn4isqnbdK98uGC4uskgl6PRsSiCgzc78c7Cprw==" saltValue="JLxHzUuiOHN5e/bRfYXdi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S59" sqref="BS5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494</v>
      </c>
    </row>
  </sheetData>
  <sheetProtection algorithmName="SHA-512" hashValue="N5mdXV/+NAHXU75dLdSj2SPokSmB/gaoqOUbBBm02OTvDeui8bR+8o0lgRm+ehM+H/7PeKFDhwxAOfnupYgDPg==" saltValue="WRS33IY6CEvRPGPK+4mdE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51</v>
      </c>
      <c r="E2" s="155"/>
      <c r="F2" s="156" t="s">
        <v>
545</v>
      </c>
      <c r="G2" s="157"/>
      <c r="H2" s="158"/>
    </row>
    <row r="3" spans="1:8" x14ac:dyDescent="0.2">
      <c r="A3" s="154" t="s">
        <v>
538</v>
      </c>
      <c r="B3" s="159"/>
      <c r="C3" s="160"/>
      <c r="D3" s="161">
        <v>
27972</v>
      </c>
      <c r="E3" s="162"/>
      <c r="F3" s="163">
        <v>
43773</v>
      </c>
      <c r="G3" s="164"/>
      <c r="H3" s="165"/>
    </row>
    <row r="4" spans="1:8" x14ac:dyDescent="0.2">
      <c r="A4" s="166"/>
      <c r="B4" s="167"/>
      <c r="C4" s="168"/>
      <c r="D4" s="169">
        <v>
22992</v>
      </c>
      <c r="E4" s="170"/>
      <c r="F4" s="171">
        <v>
30346</v>
      </c>
      <c r="G4" s="172"/>
      <c r="H4" s="173"/>
    </row>
    <row r="5" spans="1:8" x14ac:dyDescent="0.2">
      <c r="A5" s="154" t="s">
        <v>
540</v>
      </c>
      <c r="B5" s="159"/>
      <c r="C5" s="160"/>
      <c r="D5" s="161">
        <v>
26268</v>
      </c>
      <c r="E5" s="162"/>
      <c r="F5" s="163">
        <v>
51565</v>
      </c>
      <c r="G5" s="164"/>
      <c r="H5" s="165"/>
    </row>
    <row r="6" spans="1:8" x14ac:dyDescent="0.2">
      <c r="A6" s="166"/>
      <c r="B6" s="167"/>
      <c r="C6" s="168"/>
      <c r="D6" s="169">
        <v>
21459</v>
      </c>
      <c r="E6" s="170"/>
      <c r="F6" s="171">
        <v>
35359</v>
      </c>
      <c r="G6" s="172"/>
      <c r="H6" s="173"/>
    </row>
    <row r="7" spans="1:8" x14ac:dyDescent="0.2">
      <c r="A7" s="154" t="s">
        <v>
541</v>
      </c>
      <c r="B7" s="159"/>
      <c r="C7" s="160"/>
      <c r="D7" s="161">
        <v>
29959</v>
      </c>
      <c r="E7" s="162"/>
      <c r="F7" s="163">
        <v>
46686</v>
      </c>
      <c r="G7" s="164"/>
      <c r="H7" s="165"/>
    </row>
    <row r="8" spans="1:8" x14ac:dyDescent="0.2">
      <c r="A8" s="166"/>
      <c r="B8" s="167"/>
      <c r="C8" s="168"/>
      <c r="D8" s="169">
        <v>
27513</v>
      </c>
      <c r="E8" s="170"/>
      <c r="F8" s="171">
        <v>
32595</v>
      </c>
      <c r="G8" s="172"/>
      <c r="H8" s="173"/>
    </row>
    <row r="9" spans="1:8" x14ac:dyDescent="0.2">
      <c r="A9" s="154" t="s">
        <v>
542</v>
      </c>
      <c r="B9" s="159"/>
      <c r="C9" s="160"/>
      <c r="D9" s="161">
        <v>
29380</v>
      </c>
      <c r="E9" s="162"/>
      <c r="F9" s="163">
        <v>
49796</v>
      </c>
      <c r="G9" s="164"/>
      <c r="H9" s="165"/>
    </row>
    <row r="10" spans="1:8" x14ac:dyDescent="0.2">
      <c r="A10" s="166"/>
      <c r="B10" s="167"/>
      <c r="C10" s="168"/>
      <c r="D10" s="169">
        <v>
25491</v>
      </c>
      <c r="E10" s="170"/>
      <c r="F10" s="171">
        <v>
37281</v>
      </c>
      <c r="G10" s="172"/>
      <c r="H10" s="173"/>
    </row>
    <row r="11" spans="1:8" x14ac:dyDescent="0.2">
      <c r="A11" s="154" t="s">
        <v>
543</v>
      </c>
      <c r="B11" s="159"/>
      <c r="C11" s="160"/>
      <c r="D11" s="161">
        <v>
26627</v>
      </c>
      <c r="E11" s="162"/>
      <c r="F11" s="163">
        <v>
51681</v>
      </c>
      <c r="G11" s="164"/>
      <c r="H11" s="165"/>
    </row>
    <row r="12" spans="1:8" x14ac:dyDescent="0.2">
      <c r="A12" s="166"/>
      <c r="B12" s="167"/>
      <c r="C12" s="174"/>
      <c r="D12" s="169">
        <v>
21951</v>
      </c>
      <c r="E12" s="170"/>
      <c r="F12" s="171">
        <v>
37226</v>
      </c>
      <c r="G12" s="172"/>
      <c r="H12" s="173"/>
    </row>
    <row r="13" spans="1:8" x14ac:dyDescent="0.2">
      <c r="A13" s="154"/>
      <c r="B13" s="159"/>
      <c r="C13" s="175"/>
      <c r="D13" s="176">
        <v>
28041</v>
      </c>
      <c r="E13" s="177"/>
      <c r="F13" s="178">
        <v>
48700</v>
      </c>
      <c r="G13" s="179"/>
      <c r="H13" s="165"/>
    </row>
    <row r="14" spans="1:8" x14ac:dyDescent="0.2">
      <c r="A14" s="166"/>
      <c r="B14" s="167"/>
      <c r="C14" s="168"/>
      <c r="D14" s="169">
        <v>
23881</v>
      </c>
      <c r="E14" s="170"/>
      <c r="F14" s="171">
        <v>
34561</v>
      </c>
      <c r="G14" s="172"/>
      <c r="H14" s="173"/>
    </row>
    <row r="17" spans="1:11" x14ac:dyDescent="0.2">
      <c r="A17" s="150" t="s">
        <v>
52</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53</v>
      </c>
      <c r="B19" s="180">
        <f>
ROUND(VALUE(SUBSTITUTE(実質収支比率等に係る経年分析!F$48,"▲","-")),2)</f>
        <v>
3.29</v>
      </c>
      <c r="C19" s="180">
        <f>
ROUND(VALUE(SUBSTITUTE(実質収支比率等に係る経年分析!G$48,"▲","-")),2)</f>
        <v>
3.44</v>
      </c>
      <c r="D19" s="180">
        <f>
ROUND(VALUE(SUBSTITUTE(実質収支比率等に係る経年分析!H$48,"▲","-")),2)</f>
        <v>
4.51</v>
      </c>
      <c r="E19" s="180">
        <f>
ROUND(VALUE(SUBSTITUTE(実質収支比率等に係る経年分析!I$48,"▲","-")),2)</f>
        <v>
3.62</v>
      </c>
      <c r="F19" s="180">
        <f>
ROUND(VALUE(SUBSTITUTE(実質収支比率等に係る経年分析!J$48,"▲","-")),2)</f>
        <v>
4.12</v>
      </c>
    </row>
    <row r="20" spans="1:11" x14ac:dyDescent="0.2">
      <c r="A20" s="180" t="s">
        <v>
54</v>
      </c>
      <c r="B20" s="180">
        <f>
ROUND(VALUE(SUBSTITUTE(実質収支比率等に係る経年分析!F$47,"▲","-")),2)</f>
        <v>
15.35</v>
      </c>
      <c r="C20" s="180">
        <f>
ROUND(VALUE(SUBSTITUTE(実質収支比率等に係る経年分析!G$47,"▲","-")),2)</f>
        <v>
15.15</v>
      </c>
      <c r="D20" s="180">
        <f>
ROUND(VALUE(SUBSTITUTE(実質収支比率等に係る経年分析!H$47,"▲","-")),2)</f>
        <v>
16.59</v>
      </c>
      <c r="E20" s="180">
        <f>
ROUND(VALUE(SUBSTITUTE(実質収支比率等に係る経年分析!I$47,"▲","-")),2)</f>
        <v>
20.79</v>
      </c>
      <c r="F20" s="180">
        <f>
ROUND(VALUE(SUBSTITUTE(実質収支比率等に係る経年分析!J$47,"▲","-")),2)</f>
        <v>
17.420000000000002</v>
      </c>
    </row>
    <row r="21" spans="1:11" x14ac:dyDescent="0.2">
      <c r="A21" s="180" t="s">
        <v>
55</v>
      </c>
      <c r="B21" s="180">
        <f>
IF(ISNUMBER(VALUE(SUBSTITUTE(実質収支比率等に係る経年分析!F$49,"▲","-"))),ROUND(VALUE(SUBSTITUTE(実質収支比率等に係る経年分析!F$49,"▲","-")),2),NA())</f>
        <v>
-0.01</v>
      </c>
      <c r="C21" s="180">
        <f>
IF(ISNUMBER(VALUE(SUBSTITUTE(実質収支比率等に係る経年分析!G$49,"▲","-"))),ROUND(VALUE(SUBSTITUTE(実質収支比率等に係る経年分析!G$49,"▲","-")),2),NA())</f>
        <v>
0.21</v>
      </c>
      <c r="D21" s="180">
        <f>
IF(ISNUMBER(VALUE(SUBSTITUTE(実質収支比率等に係る経年分析!H$49,"▲","-"))),ROUND(VALUE(SUBSTITUTE(実質収支比率等に係る経年分析!H$49,"▲","-")),2),NA())</f>
        <v>
2.17</v>
      </c>
      <c r="E21" s="180">
        <f>
IF(ISNUMBER(VALUE(SUBSTITUTE(実質収支比率等に係る経年分析!I$49,"▲","-"))),ROUND(VALUE(SUBSTITUTE(実質収支比率等に係る経年分析!I$49,"▲","-")),2),NA())</f>
        <v>
3.9</v>
      </c>
      <c r="F21" s="180">
        <f>
IF(ISNUMBER(VALUE(SUBSTITUTE(実質収支比率等に係る経年分析!J$49,"▲","-"))),ROUND(VALUE(SUBSTITUTE(実質収支比率等に係る経年分析!J$49,"▲","-")),2),NA())</f>
        <v>
-1.5</v>
      </c>
    </row>
    <row r="24" spans="1:11" x14ac:dyDescent="0.2">
      <c r="A24" s="150" t="s">
        <v>
56</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57</v>
      </c>
      <c r="C26" s="181" t="s">
        <v>
58</v>
      </c>
      <c r="D26" s="181" t="s">
        <v>
57</v>
      </c>
      <c r="E26" s="181" t="s">
        <v>
58</v>
      </c>
      <c r="F26" s="181" t="s">
        <v>
57</v>
      </c>
      <c r="G26" s="181" t="s">
        <v>
58</v>
      </c>
      <c r="H26" s="181" t="s">
        <v>
57</v>
      </c>
      <c r="I26" s="181" t="s">
        <v>
58</v>
      </c>
      <c r="J26" s="181" t="s">
        <v>
57</v>
      </c>
      <c r="K26" s="181" t="s">
        <v>
58</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str">
        <f>
IF(連結実質赤字比率に係る赤字・黒字の構成分析!C$38="",NA(),連結実質赤字比率に係る赤字・黒字の構成分析!C$38)</f>
        <v>
東武東上線連続立体化事業特別会計</v>
      </c>
      <c r="B32" s="181" t="e">
        <f>
IF(ROUND(VALUE(SUBSTITUTE(連結実質赤字比率に係る赤字・黒字の構成分析!F$38,"▲", "-")), 2) &lt; 0, ABS(ROUND(VALUE(SUBSTITUTE(連結実質赤字比率に係る赤字・黒字の構成分析!F$38,"▲", "-")), 2)), NA())</f>
        <v>
#VALUE!</v>
      </c>
      <c r="C32" s="181" t="e">
        <f>
IF(ROUND(VALUE(SUBSTITUTE(連結実質赤字比率に係る赤字・黒字の構成分析!F$38,"▲", "-")), 2) &gt;= 0, ABS(ROUND(VALUE(SUBSTITUTE(連結実質赤字比率に係る赤字・黒字の構成分析!F$38,"▲", "-")), 2)), NA())</f>
        <v>
#VALUE!</v>
      </c>
      <c r="D32" s="181" t="e">
        <f>
IF(ROUND(VALUE(SUBSTITUTE(連結実質赤字比率に係る赤字・黒字の構成分析!G$38,"▲", "-")), 2) &lt; 0, ABS(ROUND(VALUE(SUBSTITUTE(連結実質赤字比率に係る赤字・黒字の構成分析!G$38,"▲", "-")), 2)), NA())</f>
        <v>
#VALUE!</v>
      </c>
      <c r="E32" s="181" t="e">
        <f>
IF(ROUND(VALUE(SUBSTITUTE(連結実質赤字比率に係る赤字・黒字の構成分析!G$38,"▲", "-")), 2) &gt;= 0, ABS(ROUND(VALUE(SUBSTITUTE(連結実質赤字比率に係る赤字・黒字の構成分析!G$38,"▲", "-")), 2)), NA())</f>
        <v>
#VALUE!</v>
      </c>
      <c r="F32" s="181" t="e">
        <f>
IF(ROUND(VALUE(SUBSTITUTE(連結実質赤字比率に係る赤字・黒字の構成分析!H$38,"▲", "-")), 2) &lt; 0, ABS(ROUND(VALUE(SUBSTITUTE(連結実質赤字比率に係る赤字・黒字の構成分析!H$38,"▲", "-")), 2)), NA())</f>
        <v>
#VALUE!</v>
      </c>
      <c r="G32" s="181" t="e">
        <f>
IF(ROUND(VALUE(SUBSTITUTE(連結実質赤字比率に係る赤字・黒字の構成分析!H$38,"▲", "-")), 2) &gt;= 0, ABS(ROUND(VALUE(SUBSTITUTE(連結実質赤字比率に係る赤字・黒字の構成分析!H$38,"▲", "-")), 2)), NA())</f>
        <v>
#VALUE!</v>
      </c>
      <c r="H32" s="181" t="e">
        <f>
IF(ROUND(VALUE(SUBSTITUTE(連結実質赤字比率に係る赤字・黒字の構成分析!I$38,"▲", "-")), 2) &lt; 0, ABS(ROUND(VALUE(SUBSTITUTE(連結実質赤字比率に係る赤字・黒字の構成分析!I$38,"▲", "-")), 2)), NA())</f>
        <v>
#VALUE!</v>
      </c>
      <c r="I32" s="181" t="e">
        <f>
IF(ROUND(VALUE(SUBSTITUTE(連結実質赤字比率に係る赤字・黒字の構成分析!I$38,"▲", "-")), 2) &gt;= 0, ABS(ROUND(VALUE(SUBSTITUTE(連結実質赤字比率に係る赤字・黒字の構成分析!I$38,"▲", "-")), 2)), NA())</f>
        <v>
#VALUE!</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v>
      </c>
    </row>
    <row r="33" spans="1:16" x14ac:dyDescent="0.2">
      <c r="A33" s="181" t="str">
        <f>
IF(連結実質赤字比率に係る赤字・黒字の構成分析!C$37="",NA(),連結実質赤字比率に係る赤字・黒字の構成分析!C$37)</f>
        <v>
後期高齢者医療事業特別会計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0.08</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0.09</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0.08</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0.09</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0.09</v>
      </c>
    </row>
    <row r="34" spans="1:16" x14ac:dyDescent="0.2">
      <c r="A34" s="181" t="str">
        <f>
IF(連結実質赤字比率に係る赤字・黒字の構成分析!C$36="",NA(),連結実質赤字比率に係る赤字・黒字の構成分析!C$36)</f>
        <v>
国民健康保険事業特別会計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0.84</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2.38</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3.71</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0.75</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0.73</v>
      </c>
    </row>
    <row r="35" spans="1:16" x14ac:dyDescent="0.2">
      <c r="A35" s="181" t="str">
        <f>
IF(連結実質赤字比率に係る赤字・黒字の構成分析!C$35="",NA(),連結実質赤字比率に係る赤字・黒字の構成分析!C$35)</f>
        <v>
介護保険事業特別会計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0.33</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0.8</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0.72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0.64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0.92</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3.28</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3.43</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4.51</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3.62</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4.12</v>
      </c>
    </row>
    <row r="39" spans="1:16" x14ac:dyDescent="0.2">
      <c r="A39" s="150" t="s">
        <v>
59</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2">
      <c r="A42" s="182" t="s">
        <v>
62</v>
      </c>
      <c r="B42" s="182"/>
      <c r="C42" s="182"/>
      <c r="D42" s="182">
        <f>
'実質公債費比率（分子）の構造'!K$52</f>
        <v>
10623</v>
      </c>
      <c r="E42" s="182"/>
      <c r="F42" s="182"/>
      <c r="G42" s="182">
        <f>
'実質公債費比率（分子）の構造'!L$52</f>
        <v>
9697</v>
      </c>
      <c r="H42" s="182"/>
      <c r="I42" s="182"/>
      <c r="J42" s="182">
        <f>
'実質公債費比率（分子）の構造'!M$52</f>
        <v>
9425</v>
      </c>
      <c r="K42" s="182"/>
      <c r="L42" s="182"/>
      <c r="M42" s="182">
        <f>
'実質公債費比率（分子）の構造'!N$52</f>
        <v>
9115</v>
      </c>
      <c r="N42" s="182"/>
      <c r="O42" s="182"/>
      <c r="P42" s="182">
        <f>
'実質公債費比率（分子）の構造'!O$52</f>
        <v>
8981</v>
      </c>
    </row>
    <row r="43" spans="1:16" x14ac:dyDescent="0.2">
      <c r="A43" s="182" t="s">
        <v>
63</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64</v>
      </c>
      <c r="B44" s="182">
        <f>
'実質公債費比率（分子）の構造'!K$50</f>
        <v>
96</v>
      </c>
      <c r="C44" s="182"/>
      <c r="D44" s="182"/>
      <c r="E44" s="182">
        <f>
'実質公債費比率（分子）の構造'!L$50</f>
        <v>
91</v>
      </c>
      <c r="F44" s="182"/>
      <c r="G44" s="182"/>
      <c r="H44" s="182">
        <f>
'実質公債費比率（分子）の構造'!M$50</f>
        <v>
4253</v>
      </c>
      <c r="I44" s="182"/>
      <c r="J44" s="182"/>
      <c r="K44" s="182">
        <f>
'実質公債費比率（分子）の構造'!N$50</f>
        <v>
273</v>
      </c>
      <c r="L44" s="182"/>
      <c r="M44" s="182"/>
      <c r="N44" s="182">
        <f>
'実質公債費比率（分子）の構造'!O$50</f>
        <v>
235</v>
      </c>
      <c r="O44" s="182"/>
      <c r="P44" s="182"/>
    </row>
    <row r="45" spans="1:16" x14ac:dyDescent="0.2">
      <c r="A45" s="182" t="s">
        <v>
65</v>
      </c>
      <c r="B45" s="182">
        <f>
'実質公債費比率（分子）の構造'!K$49</f>
        <v>
270</v>
      </c>
      <c r="C45" s="182"/>
      <c r="D45" s="182"/>
      <c r="E45" s="182">
        <f>
'実質公債費比率（分子）の構造'!L$49</f>
        <v>
161</v>
      </c>
      <c r="F45" s="182"/>
      <c r="G45" s="182"/>
      <c r="H45" s="182">
        <f>
'実質公債費比率（分子）の構造'!M$49</f>
        <v>
137</v>
      </c>
      <c r="I45" s="182"/>
      <c r="J45" s="182"/>
      <c r="K45" s="182">
        <f>
'実質公債費比率（分子）の構造'!N$49</f>
        <v>
150</v>
      </c>
      <c r="L45" s="182"/>
      <c r="M45" s="182"/>
      <c r="N45" s="182">
        <f>
'実質公債費比率（分子）の構造'!O$49</f>
        <v>
150</v>
      </c>
      <c r="O45" s="182"/>
      <c r="P45" s="182"/>
    </row>
    <row r="46" spans="1:16" x14ac:dyDescent="0.2">
      <c r="A46" s="182" t="s">
        <v>
66</v>
      </c>
      <c r="B46" s="182" t="str">
        <f>
'実質公債費比率（分子）の構造'!K$48</f>
        <v>
-</v>
      </c>
      <c r="C46" s="182"/>
      <c r="D46" s="182"/>
      <c r="E46" s="182" t="str">
        <f>
'実質公債費比率（分子）の構造'!L$48</f>
        <v>
-</v>
      </c>
      <c r="F46" s="182"/>
      <c r="G46" s="182"/>
      <c r="H46" s="182" t="str">
        <f>
'実質公債費比率（分子）の構造'!M$48</f>
        <v>
-</v>
      </c>
      <c r="I46" s="182"/>
      <c r="J46" s="182"/>
      <c r="K46" s="182" t="str">
        <f>
'実質公債費比率（分子）の構造'!N$48</f>
        <v>
-</v>
      </c>
      <c r="L46" s="182"/>
      <c r="M46" s="182"/>
      <c r="N46" s="182" t="str">
        <f>
'実質公債費比率（分子）の構造'!O$48</f>
        <v>
-</v>
      </c>
      <c r="O46" s="182"/>
      <c r="P46" s="182"/>
    </row>
    <row r="47" spans="1:16" x14ac:dyDescent="0.2">
      <c r="A47" s="182" t="s">
        <v>
67</v>
      </c>
      <c r="B47" s="182">
        <f>
'実質公債費比率（分子）の構造'!K$47</f>
        <v>
183</v>
      </c>
      <c r="C47" s="182"/>
      <c r="D47" s="182"/>
      <c r="E47" s="182">
        <f>
'実質公債費比率（分子）の構造'!L$47</f>
        <v>
147</v>
      </c>
      <c r="F47" s="182"/>
      <c r="G47" s="182"/>
      <c r="H47" s="182">
        <f>
'実質公債費比率（分子）の構造'!M$47</f>
        <v>
119</v>
      </c>
      <c r="I47" s="182"/>
      <c r="J47" s="182"/>
      <c r="K47" s="182">
        <f>
'実質公債費比率（分子）の構造'!N$47</f>
        <v>
117</v>
      </c>
      <c r="L47" s="182"/>
      <c r="M47" s="182"/>
      <c r="N47" s="182">
        <f>
'実質公債費比率（分子）の構造'!O$47</f>
        <v>
150</v>
      </c>
      <c r="O47" s="182"/>
      <c r="P47" s="182"/>
    </row>
    <row r="48" spans="1:16" x14ac:dyDescent="0.2">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69</v>
      </c>
      <c r="B49" s="182">
        <f>
'実質公債費比率（分子）の構造'!K$45</f>
        <v>
6051</v>
      </c>
      <c r="C49" s="182"/>
      <c r="D49" s="182"/>
      <c r="E49" s="182">
        <f>
'実質公債費比率（分子）の構造'!L$45</f>
        <v>
3311</v>
      </c>
      <c r="F49" s="182"/>
      <c r="G49" s="182"/>
      <c r="H49" s="182">
        <f>
'実質公債費比率（分子）の構造'!M$45</f>
        <v>
3190</v>
      </c>
      <c r="I49" s="182"/>
      <c r="J49" s="182"/>
      <c r="K49" s="182">
        <f>
'実質公債費比率（分子）の構造'!N$45</f>
        <v>
2788</v>
      </c>
      <c r="L49" s="182"/>
      <c r="M49" s="182"/>
      <c r="N49" s="182">
        <f>
'実質公債費比率（分子）の構造'!O$45</f>
        <v>
2786</v>
      </c>
      <c r="O49" s="182"/>
      <c r="P49" s="182"/>
    </row>
    <row r="50" spans="1:16" x14ac:dyDescent="0.2">
      <c r="A50" s="182" t="s">
        <v>
70</v>
      </c>
      <c r="B50" s="182" t="e">
        <f>
NA()</f>
        <v>
#N/A</v>
      </c>
      <c r="C50" s="182">
        <f>
IF(ISNUMBER('実質公債費比率（分子）の構造'!K$53),'実質公債費比率（分子）の構造'!K$53,NA())</f>
        <v>
-4023</v>
      </c>
      <c r="D50" s="182" t="e">
        <f>
NA()</f>
        <v>
#N/A</v>
      </c>
      <c r="E50" s="182" t="e">
        <f>
NA()</f>
        <v>
#N/A</v>
      </c>
      <c r="F50" s="182">
        <f>
IF(ISNUMBER('実質公債費比率（分子）の構造'!L$53),'実質公債費比率（分子）の構造'!L$53,NA())</f>
        <v>
-5987</v>
      </c>
      <c r="G50" s="182" t="e">
        <f>
NA()</f>
        <v>
#N/A</v>
      </c>
      <c r="H50" s="182" t="e">
        <f>
NA()</f>
        <v>
#N/A</v>
      </c>
      <c r="I50" s="182">
        <f>
IF(ISNUMBER('実質公債費比率（分子）の構造'!M$53),'実質公債費比率（分子）の構造'!M$53,NA())</f>
        <v>
-1726</v>
      </c>
      <c r="J50" s="182" t="e">
        <f>
NA()</f>
        <v>
#N/A</v>
      </c>
      <c r="K50" s="182" t="e">
        <f>
NA()</f>
        <v>
#N/A</v>
      </c>
      <c r="L50" s="182">
        <f>
IF(ISNUMBER('実質公債費比率（分子）の構造'!N$53),'実質公債費比率（分子）の構造'!N$53,NA())</f>
        <v>
-5787</v>
      </c>
      <c r="M50" s="182" t="e">
        <f>
NA()</f>
        <v>
#N/A</v>
      </c>
      <c r="N50" s="182" t="e">
        <f>
NA()</f>
        <v>
#N/A</v>
      </c>
      <c r="O50" s="182">
        <f>
IF(ISNUMBER('実質公債費比率（分子）の構造'!O$53),'実質公債費比率（分子）の構造'!O$53,NA())</f>
        <v>
-5660</v>
      </c>
      <c r="P50" s="182" t="e">
        <f>
NA()</f>
        <v>
#N/A</v>
      </c>
    </row>
    <row r="53" spans="1:16" x14ac:dyDescent="0.2">
      <c r="A53" s="150" t="s">
        <v>
71</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2">
      <c r="A56" s="181" t="s">
        <v>
43</v>
      </c>
      <c r="B56" s="181"/>
      <c r="C56" s="181"/>
      <c r="D56" s="181">
        <f>
'将来負担比率（分子）の構造'!I$52</f>
        <v>
108393</v>
      </c>
      <c r="E56" s="181"/>
      <c r="F56" s="181"/>
      <c r="G56" s="181">
        <f>
'将来負担比率（分子）の構造'!J$52</f>
        <v>
100078</v>
      </c>
      <c r="H56" s="181"/>
      <c r="I56" s="181"/>
      <c r="J56" s="181">
        <f>
'将来負担比率（分子）の構造'!K$52</f>
        <v>
92112</v>
      </c>
      <c r="K56" s="181"/>
      <c r="L56" s="181"/>
      <c r="M56" s="181">
        <f>
'将来負担比率（分子）の構造'!L$52</f>
        <v>
84182</v>
      </c>
      <c r="N56" s="181"/>
      <c r="O56" s="181"/>
      <c r="P56" s="181">
        <f>
'将来負担比率（分子）の構造'!M$52</f>
        <v>
76421</v>
      </c>
    </row>
    <row r="57" spans="1:16" x14ac:dyDescent="0.2">
      <c r="A57" s="181" t="s">
        <v>
42</v>
      </c>
      <c r="B57" s="181"/>
      <c r="C57" s="181"/>
      <c r="D57" s="181">
        <f>
'将来負担比率（分子）の構造'!I$51</f>
        <v>
4197</v>
      </c>
      <c r="E57" s="181"/>
      <c r="F57" s="181"/>
      <c r="G57" s="181">
        <f>
'将来負担比率（分子）の構造'!J$51</f>
        <v>
4388</v>
      </c>
      <c r="H57" s="181"/>
      <c r="I57" s="181"/>
      <c r="J57" s="181">
        <f>
'将来負担比率（分子）の構造'!K$51</f>
        <v>
179</v>
      </c>
      <c r="K57" s="181"/>
      <c r="L57" s="181"/>
      <c r="M57" s="181">
        <f>
'将来負担比率（分子）の構造'!L$51</f>
        <v>
1835</v>
      </c>
      <c r="N57" s="181"/>
      <c r="O57" s="181"/>
      <c r="P57" s="181">
        <f>
'将来負担比率（分子）の構造'!M$51</f>
        <v>
3483</v>
      </c>
    </row>
    <row r="58" spans="1:16" x14ac:dyDescent="0.2">
      <c r="A58" s="181" t="s">
        <v>
41</v>
      </c>
      <c r="B58" s="181"/>
      <c r="C58" s="181"/>
      <c r="D58" s="181">
        <f>
'将来負担比率（分子）の構造'!I$50</f>
        <v>
48949</v>
      </c>
      <c r="E58" s="181"/>
      <c r="F58" s="181"/>
      <c r="G58" s="181">
        <f>
'将来負担比率（分子）の構造'!J$50</f>
        <v>
51672</v>
      </c>
      <c r="H58" s="181"/>
      <c r="I58" s="181"/>
      <c r="J58" s="181">
        <f>
'将来負担比率（分子）の構造'!K$50</f>
        <v>
57807</v>
      </c>
      <c r="K58" s="181"/>
      <c r="L58" s="181"/>
      <c r="M58" s="181">
        <f>
'将来負担比率（分子）の構造'!L$50</f>
        <v>
68496</v>
      </c>
      <c r="N58" s="181"/>
      <c r="O58" s="181"/>
      <c r="P58" s="181">
        <f>
'将来負担比率（分子）の構造'!M$50</f>
        <v>
80579</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26125</v>
      </c>
      <c r="C62" s="181"/>
      <c r="D62" s="181"/>
      <c r="E62" s="181">
        <f>
'将来負担比率（分子）の構造'!J$45</f>
        <v>
25765</v>
      </c>
      <c r="F62" s="181"/>
      <c r="G62" s="181"/>
      <c r="H62" s="181">
        <f>
'将来負担比率（分子）の構造'!K$45</f>
        <v>
24303</v>
      </c>
      <c r="I62" s="181"/>
      <c r="J62" s="181"/>
      <c r="K62" s="181">
        <f>
'将来負担比率（分子）の構造'!L$45</f>
        <v>
22981</v>
      </c>
      <c r="L62" s="181"/>
      <c r="M62" s="181"/>
      <c r="N62" s="181">
        <f>
'将来負担比率（分子）の構造'!M$45</f>
        <v>
22725</v>
      </c>
      <c r="O62" s="181"/>
      <c r="P62" s="181"/>
    </row>
    <row r="63" spans="1:16" x14ac:dyDescent="0.2">
      <c r="A63" s="181" t="s">
        <v>
34</v>
      </c>
      <c r="B63" s="181">
        <f>
'将来負担比率（分子）の構造'!I$44</f>
        <v>
1512</v>
      </c>
      <c r="C63" s="181"/>
      <c r="D63" s="181"/>
      <c r="E63" s="181">
        <f>
'将来負担比率（分子）の構造'!J$44</f>
        <v>
1589</v>
      </c>
      <c r="F63" s="181"/>
      <c r="G63" s="181"/>
      <c r="H63" s="181">
        <f>
'将来負担比率（分子）の構造'!K$44</f>
        <v>
1894</v>
      </c>
      <c r="I63" s="181"/>
      <c r="J63" s="181"/>
      <c r="K63" s="181">
        <f>
'将来負担比率（分子）の構造'!L$44</f>
        <v>
1885</v>
      </c>
      <c r="L63" s="181"/>
      <c r="M63" s="181"/>
      <c r="N63" s="181">
        <f>
'将来負担比率（分子）の構造'!M$44</f>
        <v>
1893</v>
      </c>
      <c r="O63" s="181"/>
      <c r="P63" s="181"/>
    </row>
    <row r="64" spans="1:16" x14ac:dyDescent="0.2">
      <c r="A64" s="181" t="s">
        <v>
33</v>
      </c>
      <c r="B64" s="181" t="str">
        <f>
'将来負担比率（分子）の構造'!I$43</f>
        <v>
-</v>
      </c>
      <c r="C64" s="181"/>
      <c r="D64" s="181"/>
      <c r="E64" s="181" t="str">
        <f>
'将来負担比率（分子）の構造'!J$43</f>
        <v>
-</v>
      </c>
      <c r="F64" s="181"/>
      <c r="G64" s="181"/>
      <c r="H64" s="181" t="str">
        <f>
'将来負担比率（分子）の構造'!K$43</f>
        <v>
-</v>
      </c>
      <c r="I64" s="181"/>
      <c r="J64" s="181"/>
      <c r="K64" s="181" t="str">
        <f>
'将来負担比率（分子）の構造'!L$43</f>
        <v>
-</v>
      </c>
      <c r="L64" s="181"/>
      <c r="M64" s="181"/>
      <c r="N64" s="181" t="str">
        <f>
'将来負担比率（分子）の構造'!M$43</f>
        <v>
-</v>
      </c>
      <c r="O64" s="181"/>
      <c r="P64" s="181"/>
    </row>
    <row r="65" spans="1:16" x14ac:dyDescent="0.2">
      <c r="A65" s="181" t="s">
        <v>
32</v>
      </c>
      <c r="B65" s="181">
        <f>
'将来負担比率（分子）の構造'!I$42</f>
        <v>
4482</v>
      </c>
      <c r="C65" s="181"/>
      <c r="D65" s="181"/>
      <c r="E65" s="181">
        <f>
'将来負担比率（分子）の構造'!J$42</f>
        <v>
4597</v>
      </c>
      <c r="F65" s="181"/>
      <c r="G65" s="181"/>
      <c r="H65" s="181">
        <f>
'将来負担比率（分子）の構造'!K$42</f>
        <v>
4679</v>
      </c>
      <c r="I65" s="181"/>
      <c r="J65" s="181"/>
      <c r="K65" s="181">
        <f>
'将来負担比率（分子）の構造'!L$42</f>
        <v>
4310</v>
      </c>
      <c r="L65" s="181"/>
      <c r="M65" s="181"/>
      <c r="N65" s="181">
        <f>
'将来負担比率（分子）の構造'!M$42</f>
        <v>
4298</v>
      </c>
      <c r="O65" s="181"/>
      <c r="P65" s="181"/>
    </row>
    <row r="66" spans="1:16" x14ac:dyDescent="0.2">
      <c r="A66" s="181" t="s">
        <v>
31</v>
      </c>
      <c r="B66" s="181">
        <f>
'将来負担比率（分子）の構造'!I$41</f>
        <v>
36284</v>
      </c>
      <c r="C66" s="181"/>
      <c r="D66" s="181"/>
      <c r="E66" s="181">
        <f>
'将来負担比率（分子）の構造'!J$41</f>
        <v>
35488</v>
      </c>
      <c r="F66" s="181"/>
      <c r="G66" s="181"/>
      <c r="H66" s="181">
        <f>
'将来負担比率（分子）の構造'!K$41</f>
        <v>
34466</v>
      </c>
      <c r="I66" s="181"/>
      <c r="J66" s="181"/>
      <c r="K66" s="181">
        <f>
'将来負担比率（分子）の構造'!L$41</f>
        <v>
34864</v>
      </c>
      <c r="L66" s="181"/>
      <c r="M66" s="181"/>
      <c r="N66" s="181">
        <f>
'将来負担比率（分子）の構造'!M$41</f>
        <v>
33727</v>
      </c>
      <c r="O66" s="181"/>
      <c r="P66" s="181"/>
    </row>
    <row r="67" spans="1:16" x14ac:dyDescent="0.2">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75</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76</v>
      </c>
      <c r="B72" s="185">
        <f>
基金残高に係る経年分析!F55</f>
        <v>
20518</v>
      </c>
      <c r="C72" s="185">
        <f>
基金残高に係る経年分析!G55</f>
        <v>
26446</v>
      </c>
      <c r="D72" s="185">
        <f>
基金残高に係る経年分析!H55</f>
        <v>
23474</v>
      </c>
    </row>
    <row r="73" spans="1:16" x14ac:dyDescent="0.2">
      <c r="A73" s="184" t="s">
        <v>
77</v>
      </c>
      <c r="B73" s="185">
        <f>
基金残高に係る経年分析!F56</f>
        <v>
156</v>
      </c>
      <c r="C73" s="185">
        <f>
基金残高に係る経年分析!G56</f>
        <v>
156</v>
      </c>
      <c r="D73" s="185">
        <f>
基金残高に係る経年分析!H56</f>
        <v>
156</v>
      </c>
    </row>
    <row r="74" spans="1:16" x14ac:dyDescent="0.2">
      <c r="A74" s="184" t="s">
        <v>
78</v>
      </c>
      <c r="B74" s="185">
        <f>
基金残高に係る経年分析!F57</f>
        <v>
32112</v>
      </c>
      <c r="C74" s="185">
        <f>
基金残高に係る経年分析!G57</f>
        <v>
33910</v>
      </c>
      <c r="D74" s="185">
        <f>
基金残高に係る経年分析!H57</f>
        <v>
47418</v>
      </c>
    </row>
  </sheetData>
  <sheetProtection algorithmName="SHA-512" hashValue="8zwe3SKIvnF4UC69mvYWOClvFH15i66uy96Z291f4Fv+N7lJWhWrKamkwxbfddS0ekpgGTXu4Fc9R5qzA2hkRQ==" saltValue="VlLnCE36/wxp8iPE+G4If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2021-03-03T07:50:23Z</cp:lastPrinted>
  <dcterms:created xsi:type="dcterms:W3CDTF">2021-02-05T02:00:07Z</dcterms:created>
  <dcterms:modified xsi:type="dcterms:W3CDTF">2021-10-27T05:26:06Z</dcterms:modified>
</cp:coreProperties>
</file>