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XRGbxUyNwlQjWdNcREXt781fvlExPe9NifjoiTWxLinAxjZfoiWqJ8UC8mY/MVPqAYtGQEjUmmSwARCWrnUIVQ==" workbookSaltValue="78WjhNR/ixj2GHyCAL9PV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P8" i="4"/>
  <c r="I8" i="4"/>
</calcChain>
</file>

<file path=xl/sharedStrings.xml><?xml version="1.0" encoding="utf-8"?>
<sst xmlns="http://schemas.openxmlformats.org/spreadsheetml/2006/main" count="247" uniqueCount="120">
  <si>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</si>
  <si>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</si>
  <si>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</si>
  <si>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</si>
  <si>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</si>
  <si>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</si>
  <si>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</si>
  <si>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</si>
  <si>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</si>
  <si>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</si>
  <si>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</si>
  <si>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</si>
  <si>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</si>
  <si>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</si>
  <si>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</si>
  <si>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</si>
  <si>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</si>
  <si>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</si>
  <si>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</si>
  <si>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</si>
  <si>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</si>
  <si>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</si>
  <si>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</si>
  <si>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</si>
  <si>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</si>
  <si>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</si>
  <si>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</si>
  <si>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</si>
  <si>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</si>
  <si>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</si>
  <si>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</si>
  <si>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</si>
  <si>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</si>
  <si>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</si>
  <si>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</si>
  <si>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</si>
  <si>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</si>
  <si>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</si>
  <si>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</si>
  <si>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</si>
  <si>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</si>
  <si>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</si>
  <si>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</si>
  <si>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</si>
  <si>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</si>
  <si>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</si>
  <si>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</si>
  <si>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</si>
  <si>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</si>
  <si>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</si>
  <si>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</si>
  <si>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</si>
  <si>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</si>
  <si>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</si>
  <si>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</si>
  <si>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</si>
  <si>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</si>
  <si>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</si>
  <si>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</si>
  <si>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</si>
  <si>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</si>
  <si>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</si>
  <si>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</si>
  <si>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</si>
  <si>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</si>
  <si>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</si>
  <si>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</si>
  <si>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</si>
  <si>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</si>
  <si>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</si>
  <si>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</si>
  <si>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</si>
  <si>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</si>
  <si>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</si>
  <si>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</si>
  <si>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</si>
  <si>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</si>
  <si>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</si>
  <si>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</si>
  <si>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</si>
  <si>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</si>
  <si>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</si>
  <si>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</si>
  <si>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</si>
  <si>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</si>
  <si>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</si>
  <si>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</si>
  <si>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</si>
  <si>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</si>
  <si>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</si>
  <si>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</si>
  <si>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</si>
  <si>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</si>
  <si>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</si>
  <si>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</si>
  <si>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</si>
  <si>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</si>
  <si>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</si>
  <si>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青ヶ島村</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</si>
  <si>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</si>
  <si>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</si>
  <si>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</si>
  <si>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</si>
  <si>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</si>
  <si>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</si>
  <si>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</si>
  <si>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</si>
  <si>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</si>
  <si>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</si>
  <si>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</si>
  <si>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</si>
  <si>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</si>
  <si>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</si>
  <si>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</si>
  <si>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</si>
  <si>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</si>
  <si>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</si>
  <si>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
　平成27年度以降は、企業債償還が終了したことにより上昇した。平成30年度は工事費用の減少により大きく上昇、令和元年度は汚泥処理施設の修繕費増加により減少した。
④企業債残高対事業規模比率
　企業債償還が平成28年度に終了したことにともない、0％となった。
⑤経費回収率
　平成29年度から100％以上を維持している。令和元年度は使用料収入が汚水処理費以上に増加したため上昇した。
⑥汚水処理原価
　企業債償還が平成28年度に終了したことにともない、汚水処理原価も減少した。
⑦施設利用率
　類似団体平均値以上を維持している。
⑧水洗化率
　村内全戸に設置されているため、水洗化率100％を達成している。</t>
    <rPh sb="1" eb="4">
      <t>シュウエキテキ</t>
    </rPh>
    <rPh sb="4" eb="6">
      <t>シュウシ</t>
    </rPh>
    <rPh sb="6" eb="8">
      <t>ヒリツ</t>
    </rPh>
    <rPh sb="10" eb="12">
      <t>ヘイセイ</t>
    </rPh>
    <rPh sb="14" eb="16">
      <t>ネンド</t>
    </rPh>
    <rPh sb="16" eb="18">
      <t>イコウ</t>
    </rPh>
    <rPh sb="20" eb="22">
      <t>キギョウ</t>
    </rPh>
    <rPh sb="22" eb="23">
      <t>サイ</t>
    </rPh>
    <rPh sb="23" eb="25">
      <t>ショウカン</t>
    </rPh>
    <rPh sb="26" eb="28">
      <t>シュウリョウ</t>
    </rPh>
    <rPh sb="35" eb="37">
      <t>ジョウショウ</t>
    </rPh>
    <rPh sb="40" eb="42">
      <t>ヘイセイ</t>
    </rPh>
    <rPh sb="44" eb="46">
      <t>ネンド</t>
    </rPh>
    <rPh sb="47" eb="49">
      <t>コウジ</t>
    </rPh>
    <rPh sb="49" eb="51">
      <t>ヒヨウ</t>
    </rPh>
    <rPh sb="52" eb="54">
      <t>ゲンショウ</t>
    </rPh>
    <rPh sb="57" eb="58">
      <t>オオ</t>
    </rPh>
    <rPh sb="60" eb="62">
      <t>ジョウショウ</t>
    </rPh>
    <rPh sb="63" eb="65">
      <t>レイワ</t>
    </rPh>
    <rPh sb="65" eb="67">
      <t>ガンネン</t>
    </rPh>
    <rPh sb="67" eb="68">
      <t>ド</t>
    </rPh>
    <rPh sb="69" eb="71">
      <t>オデイ</t>
    </rPh>
    <rPh sb="71" eb="73">
      <t>ショリ</t>
    </rPh>
    <rPh sb="73" eb="75">
      <t>シセツ</t>
    </rPh>
    <rPh sb="76" eb="78">
      <t>シュウゼン</t>
    </rPh>
    <rPh sb="78" eb="79">
      <t>ヒ</t>
    </rPh>
    <rPh sb="79" eb="81">
      <t>ゾウカ</t>
    </rPh>
    <rPh sb="84" eb="86">
      <t>ゲンショウ</t>
    </rPh>
    <rPh sb="91" eb="93">
      <t>キギョウ</t>
    </rPh>
    <rPh sb="93" eb="94">
      <t>サイ</t>
    </rPh>
    <rPh sb="94" eb="96">
      <t>ザンダカ</t>
    </rPh>
    <rPh sb="96" eb="97">
      <t>タイ</t>
    </rPh>
    <rPh sb="97" eb="99">
      <t>ジギョウ</t>
    </rPh>
    <rPh sb="99" eb="101">
      <t>キボ</t>
    </rPh>
    <rPh sb="101" eb="103">
      <t>ヒリツ</t>
    </rPh>
    <rPh sb="105" eb="107">
      <t>キギョウ</t>
    </rPh>
    <rPh sb="107" eb="108">
      <t>サイ</t>
    </rPh>
    <rPh sb="108" eb="110">
      <t>ショウカン</t>
    </rPh>
    <rPh sb="111" eb="113">
      <t>ヘイセイ</t>
    </rPh>
    <rPh sb="115" eb="117">
      <t>ネンド</t>
    </rPh>
    <rPh sb="118" eb="120">
      <t>シュウリョウ</t>
    </rPh>
    <rPh sb="139" eb="141">
      <t>ケイヒ</t>
    </rPh>
    <rPh sb="141" eb="143">
      <t>カイシュウ</t>
    </rPh>
    <rPh sb="143" eb="144">
      <t>リツ</t>
    </rPh>
    <rPh sb="146" eb="148">
      <t>ヘイセイ</t>
    </rPh>
    <rPh sb="150" eb="152">
      <t>ネンド</t>
    </rPh>
    <rPh sb="158" eb="160">
      <t>イジョウ</t>
    </rPh>
    <rPh sb="161" eb="163">
      <t>イジ</t>
    </rPh>
    <rPh sb="168" eb="170">
      <t>レイワ</t>
    </rPh>
    <rPh sb="170" eb="172">
      <t>ガンネン</t>
    </rPh>
    <rPh sb="172" eb="173">
      <t>ド</t>
    </rPh>
    <rPh sb="174" eb="177">
      <t>シヨウリョウ</t>
    </rPh>
    <rPh sb="177" eb="179">
      <t>シュウニュウ</t>
    </rPh>
    <rPh sb="180" eb="182">
      <t>オスイ</t>
    </rPh>
    <rPh sb="182" eb="184">
      <t>ショリ</t>
    </rPh>
    <rPh sb="184" eb="185">
      <t>ヒ</t>
    </rPh>
    <rPh sb="185" eb="187">
      <t>イジョウ</t>
    </rPh>
    <rPh sb="188" eb="190">
      <t>ゾウカ</t>
    </rPh>
    <rPh sb="194" eb="196">
      <t>ジョウショウ</t>
    </rPh>
    <rPh sb="201" eb="203">
      <t>オスイ</t>
    </rPh>
    <rPh sb="203" eb="205">
      <t>ショリ</t>
    </rPh>
    <rPh sb="205" eb="207">
      <t>ゲンカ</t>
    </rPh>
    <rPh sb="209" eb="211">
      <t>キギョウ</t>
    </rPh>
    <rPh sb="211" eb="212">
      <t>サイ</t>
    </rPh>
    <rPh sb="212" eb="214">
      <t>ショウカン</t>
    </rPh>
    <rPh sb="215" eb="217">
      <t>ヘイセイ</t>
    </rPh>
    <rPh sb="219" eb="221">
      <t>ネンド</t>
    </rPh>
    <rPh sb="222" eb="224">
      <t>シュウリョウ</t>
    </rPh>
    <rPh sb="234" eb="236">
      <t>オスイ</t>
    </rPh>
    <rPh sb="236" eb="238">
      <t>ショリ</t>
    </rPh>
    <rPh sb="238" eb="240">
      <t>ゲンカ</t>
    </rPh>
    <rPh sb="241" eb="243">
      <t>ゲンショウ</t>
    </rPh>
    <rPh sb="248" eb="250">
      <t>シセツ</t>
    </rPh>
    <rPh sb="250" eb="252">
      <t>リヨウ</t>
    </rPh>
    <rPh sb="252" eb="253">
      <t>リツ</t>
    </rPh>
    <rPh sb="255" eb="257">
      <t>ルイジ</t>
    </rPh>
    <rPh sb="257" eb="259">
      <t>ダンタイ</t>
    </rPh>
    <rPh sb="259" eb="262">
      <t>ヘイキンチ</t>
    </rPh>
    <rPh sb="262" eb="264">
      <t>イジョウ</t>
    </rPh>
    <rPh sb="265" eb="267">
      <t>イジ</t>
    </rPh>
    <rPh sb="274" eb="277">
      <t>スイセンカ</t>
    </rPh>
    <rPh sb="277" eb="278">
      <t>リツ</t>
    </rPh>
    <rPh sb="280" eb="282">
      <t>ソンナイ</t>
    </rPh>
    <rPh sb="282" eb="284">
      <t>ゼンコ</t>
    </rPh>
    <rPh sb="285" eb="287">
      <t>セッチ</t>
    </rPh>
    <rPh sb="295" eb="298">
      <t>スイセンカ</t>
    </rPh>
    <rPh sb="298" eb="299">
      <t>リツ</t>
    </rPh>
    <rPh sb="304" eb="306">
      <t>タッセイ</t>
    </rPh>
    <phoneticPr fontId="4"/>
  </si>
  <si>
    <t>　人口が極端に少ないため、施設の維持に対する住居一人当たりの費用負担は大きくなっているが、定期的なメンテナンス等により大規模な修繕等は発生しておらず、効率的な運営ができている。
　当面、更新の予定はなく、修繕を中心に維持していく予定である。
　今後の起債は予定していない。</t>
    <rPh sb="1" eb="3">
      <t>ジンコウ</t>
    </rPh>
    <rPh sb="4" eb="6">
      <t>キョクタン</t>
    </rPh>
    <rPh sb="7" eb="8">
      <t>スク</t>
    </rPh>
    <rPh sb="13" eb="15">
      <t>シセツ</t>
    </rPh>
    <rPh sb="16" eb="18">
      <t>イジ</t>
    </rPh>
    <rPh sb="19" eb="20">
      <t>タイ</t>
    </rPh>
    <rPh sb="22" eb="24">
      <t>ジュウキョ</t>
    </rPh>
    <rPh sb="24" eb="26">
      <t>ヒトリ</t>
    </rPh>
    <rPh sb="26" eb="27">
      <t>ア</t>
    </rPh>
    <rPh sb="30" eb="32">
      <t>ヒヨウ</t>
    </rPh>
    <rPh sb="32" eb="34">
      <t>フタン</t>
    </rPh>
    <rPh sb="35" eb="36">
      <t>オオ</t>
    </rPh>
    <rPh sb="45" eb="48">
      <t>テイキテキ</t>
    </rPh>
    <rPh sb="55" eb="56">
      <t>トウ</t>
    </rPh>
    <rPh sb="59" eb="62">
      <t>ダイキボ</t>
    </rPh>
    <rPh sb="63" eb="65">
      <t>シュウゼン</t>
    </rPh>
    <rPh sb="65" eb="66">
      <t>トウ</t>
    </rPh>
    <rPh sb="67" eb="69">
      <t>ハッセイ</t>
    </rPh>
    <rPh sb="75" eb="78">
      <t>コウリツテキ</t>
    </rPh>
    <rPh sb="79" eb="81">
      <t>ウンエイ</t>
    </rPh>
    <rPh sb="90" eb="92">
      <t>トウメン</t>
    </rPh>
    <rPh sb="93" eb="95">
      <t>コウシン</t>
    </rPh>
    <rPh sb="96" eb="98">
      <t>ヨテイ</t>
    </rPh>
    <rPh sb="102" eb="104">
      <t>シュウゼン</t>
    </rPh>
    <rPh sb="105" eb="107">
      <t>チュウシン</t>
    </rPh>
    <rPh sb="108" eb="110">
      <t>イジ</t>
    </rPh>
    <rPh sb="114" eb="116">
      <t>ヨテイ</t>
    </rPh>
    <rPh sb="122" eb="124">
      <t>コンゴ</t>
    </rPh>
    <rPh sb="125" eb="127">
      <t>キサイ</t>
    </rPh>
    <rPh sb="128" eb="130">
      <t>ヨテイ</t>
    </rPh>
    <phoneticPr fontId="4"/>
  </si>
  <si>
    <t>　汚泥処理施設及び合併浄化槽は年に数回程度の定期的なメンテナンス、機器の修繕を行うことにより、施設の機能は十分に維持されている。
　当面、老朽化による大規模な更新予定はない。
　すべて浄化槽処理のため、管路はない。</t>
    <rPh sb="1" eb="3">
      <t>オデイ</t>
    </rPh>
    <rPh sb="3" eb="5">
      <t>ショリ</t>
    </rPh>
    <rPh sb="5" eb="7">
      <t>シセツ</t>
    </rPh>
    <rPh sb="7" eb="8">
      <t>オヨ</t>
    </rPh>
    <rPh sb="9" eb="11">
      <t>ガッペイ</t>
    </rPh>
    <rPh sb="11" eb="14">
      <t>ジョウカソウ</t>
    </rPh>
    <rPh sb="15" eb="16">
      <t>ネン</t>
    </rPh>
    <rPh sb="17" eb="19">
      <t>スウカイ</t>
    </rPh>
    <rPh sb="19" eb="21">
      <t>テイド</t>
    </rPh>
    <rPh sb="22" eb="25">
      <t>テイキテキ</t>
    </rPh>
    <rPh sb="33" eb="35">
      <t>キキ</t>
    </rPh>
    <rPh sb="36" eb="38">
      <t>シュウゼン</t>
    </rPh>
    <rPh sb="39" eb="40">
      <t>オコナ</t>
    </rPh>
    <rPh sb="47" eb="49">
      <t>シセツ</t>
    </rPh>
    <rPh sb="50" eb="52">
      <t>キノウ</t>
    </rPh>
    <rPh sb="53" eb="55">
      <t>ジュウブン</t>
    </rPh>
    <rPh sb="56" eb="58">
      <t>イジ</t>
    </rPh>
    <rPh sb="66" eb="68">
      <t>トウメン</t>
    </rPh>
    <rPh sb="69" eb="72">
      <t>ロウキュウカ</t>
    </rPh>
    <rPh sb="75" eb="78">
      <t>ダイキボ</t>
    </rPh>
    <rPh sb="79" eb="81">
      <t>コウシン</t>
    </rPh>
    <rPh sb="81" eb="83">
      <t>ヨテイ</t>
    </rPh>
    <rPh sb="92" eb="95">
      <t>ジョウカソウ</t>
    </rPh>
    <rPh sb="95" eb="97">
      <t>ショリ</t>
    </rPh>
    <rPh sb="101" eb="103">
      <t>カンロ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</si>
</sst>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5A-4A5C-A057-0B7A0717118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75A-4A5C-A057-0B7A0717118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77.319999999999993</c:v>
                </c:pt>
                <c:pt idx="1">
                  <c:v>82.47</c:v>
                </c:pt>
                <c:pt idx="2">
                  <c:v>77.319999999999993</c:v>
                </c:pt>
                <c:pt idx="3">
                  <c:v>60.82</c:v>
                </c:pt>
                <c:pt idx="4">
                  <c:v>67.010000000000005</c:v>
                </c:pt>
              </c:numCache>
            </c:numRef>
          </c:val>
          <c:extLst>
            <c:ext xmlns:c16="http://schemas.microsoft.com/office/drawing/2014/chart" uri="{C3380CC4-5D6E-409C-BE32-E72D297353CC}">
              <c16:uniqueId val="{00000000-A810-4336-BD34-B7A83883DD5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59.94</c:v>
                </c:pt>
                <c:pt idx="4">
                  <c:v>59.64</c:v>
                </c:pt>
              </c:numCache>
            </c:numRef>
          </c:val>
          <c:smooth val="0"/>
          <c:extLst>
            <c:ext xmlns:c16="http://schemas.microsoft.com/office/drawing/2014/chart" uri="{C3380CC4-5D6E-409C-BE32-E72D297353CC}">
              <c16:uniqueId val="{00000001-A810-4336-BD34-B7A83883DD5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48E-451E-94E1-17C65E3F953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89.66</c:v>
                </c:pt>
                <c:pt idx="4">
                  <c:v>90.63</c:v>
                </c:pt>
              </c:numCache>
            </c:numRef>
          </c:val>
          <c:smooth val="0"/>
          <c:extLst>
            <c:ext xmlns:c16="http://schemas.microsoft.com/office/drawing/2014/chart" uri="{C3380CC4-5D6E-409C-BE32-E72D297353CC}">
              <c16:uniqueId val="{00000001-C48E-451E-94E1-17C65E3F953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38.950000000000003</c:v>
                </c:pt>
                <c:pt idx="1">
                  <c:v>56.87</c:v>
                </c:pt>
                <c:pt idx="2">
                  <c:v>114.87</c:v>
                </c:pt>
                <c:pt idx="3">
                  <c:v>244.33</c:v>
                </c:pt>
                <c:pt idx="4">
                  <c:v>199.59</c:v>
                </c:pt>
              </c:numCache>
            </c:numRef>
          </c:val>
          <c:extLst>
            <c:ext xmlns:c16="http://schemas.microsoft.com/office/drawing/2014/chart" uri="{C3380CC4-5D6E-409C-BE32-E72D297353CC}">
              <c16:uniqueId val="{00000000-9B34-454E-A63B-545A5D171F8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34-454E-A63B-545A5D171F8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75-4590-999D-A94020E6242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75-4590-999D-A94020E6242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21-4EA4-B05C-76D7257376D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21-4EA4-B05C-76D7257376D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2C-4588-9477-72AE9F6E40F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2C-4588-9477-72AE9F6E40F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53-481A-933A-F0A03133E73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53-481A-933A-F0A03133E73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27.84</c:v>
                </c:pt>
                <c:pt idx="1">
                  <c:v>0</c:v>
                </c:pt>
                <c:pt idx="2">
                  <c:v>0</c:v>
                </c:pt>
                <c:pt idx="3">
                  <c:v>0</c:v>
                </c:pt>
                <c:pt idx="4">
                  <c:v>0</c:v>
                </c:pt>
              </c:numCache>
            </c:numRef>
          </c:val>
          <c:extLst>
            <c:ext xmlns:c16="http://schemas.microsoft.com/office/drawing/2014/chart" uri="{C3380CC4-5D6E-409C-BE32-E72D297353CC}">
              <c16:uniqueId val="{00000000-64F7-4B9A-9069-838476A4AB1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296.89</c:v>
                </c:pt>
                <c:pt idx="4">
                  <c:v>270.57</c:v>
                </c:pt>
              </c:numCache>
            </c:numRef>
          </c:val>
          <c:smooth val="0"/>
          <c:extLst>
            <c:ext xmlns:c16="http://schemas.microsoft.com/office/drawing/2014/chart" uri="{C3380CC4-5D6E-409C-BE32-E72D297353CC}">
              <c16:uniqueId val="{00000001-64F7-4B9A-9069-838476A4AB1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63.29</c:v>
                </c:pt>
                <c:pt idx="1">
                  <c:v>81.73</c:v>
                </c:pt>
                <c:pt idx="2">
                  <c:v>104.76</c:v>
                </c:pt>
                <c:pt idx="3">
                  <c:v>137.52000000000001</c:v>
                </c:pt>
                <c:pt idx="4">
                  <c:v>146.21</c:v>
                </c:pt>
              </c:numCache>
            </c:numRef>
          </c:val>
          <c:extLst>
            <c:ext xmlns:c16="http://schemas.microsoft.com/office/drawing/2014/chart" uri="{C3380CC4-5D6E-409C-BE32-E72D297353CC}">
              <c16:uniqueId val="{00000000-7752-48F0-B012-2BDEBB00812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63.06</c:v>
                </c:pt>
                <c:pt idx="4">
                  <c:v>62.5</c:v>
                </c:pt>
              </c:numCache>
            </c:numRef>
          </c:val>
          <c:smooth val="0"/>
          <c:extLst>
            <c:ext xmlns:c16="http://schemas.microsoft.com/office/drawing/2014/chart" uri="{C3380CC4-5D6E-409C-BE32-E72D297353CC}">
              <c16:uniqueId val="{00000001-7752-48F0-B012-2BDEBB00812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332.01</c:v>
                </c:pt>
                <c:pt idx="1">
                  <c:v>255.94</c:v>
                </c:pt>
                <c:pt idx="2">
                  <c:v>200.72</c:v>
                </c:pt>
                <c:pt idx="3">
                  <c:v>192.62</c:v>
                </c:pt>
                <c:pt idx="4">
                  <c:v>176.43</c:v>
                </c:pt>
              </c:numCache>
            </c:numRef>
          </c:val>
          <c:extLst>
            <c:ext xmlns:c16="http://schemas.microsoft.com/office/drawing/2014/chart" uri="{C3380CC4-5D6E-409C-BE32-E72D297353CC}">
              <c16:uniqueId val="{00000000-AF49-4A4A-91EE-D99936245DA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264.77</c:v>
                </c:pt>
                <c:pt idx="4">
                  <c:v>269.33</c:v>
                </c:pt>
              </c:numCache>
            </c:numRef>
          </c:val>
          <c:smooth val="0"/>
          <c:extLst>
            <c:ext xmlns:c16="http://schemas.microsoft.com/office/drawing/2014/chart" uri="{C3380CC4-5D6E-409C-BE32-E72D297353CC}">
              <c16:uniqueId val="{00000001-AF49-4A4A-91EE-D99936245DA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青ヶ島村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
1</v>
      </c>
      <c r="C7" s="65"/>
      <c r="D7" s="65"/>
      <c r="E7" s="65"/>
      <c r="F7" s="65"/>
      <c r="G7" s="65"/>
      <c r="H7" s="65"/>
      <c r="I7" s="65" t="s">
        <v>
2</v>
      </c>
      <c r="J7" s="65"/>
      <c r="K7" s="65"/>
      <c r="L7" s="65"/>
      <c r="M7" s="65"/>
      <c r="N7" s="65"/>
      <c r="O7" s="65"/>
      <c r="P7" s="65" t="s">
        <v>
3</v>
      </c>
      <c r="Q7" s="65"/>
      <c r="R7" s="65"/>
      <c r="S7" s="65"/>
      <c r="T7" s="65"/>
      <c r="U7" s="65"/>
      <c r="V7" s="65"/>
      <c r="W7" s="65" t="s">
        <v>
4</v>
      </c>
      <c r="X7" s="65"/>
      <c r="Y7" s="65"/>
      <c r="Z7" s="65"/>
      <c r="AA7" s="65"/>
      <c r="AB7" s="65"/>
      <c r="AC7" s="65"/>
      <c r="AD7" s="65" t="s">
        <v>
5</v>
      </c>
      <c r="AE7" s="65"/>
      <c r="AF7" s="65"/>
      <c r="AG7" s="65"/>
      <c r="AH7" s="65"/>
      <c r="AI7" s="65"/>
      <c r="AJ7" s="65"/>
      <c r="AK7" s="3"/>
      <c r="AL7" s="65" t="s">
        <v>
6</v>
      </c>
      <c r="AM7" s="65"/>
      <c r="AN7" s="65"/>
      <c r="AO7" s="65"/>
      <c r="AP7" s="65"/>
      <c r="AQ7" s="65"/>
      <c r="AR7" s="65"/>
      <c r="AS7" s="65"/>
      <c r="AT7" s="65" t="s">
        <v>
7</v>
      </c>
      <c r="AU7" s="65"/>
      <c r="AV7" s="65"/>
      <c r="AW7" s="65"/>
      <c r="AX7" s="65"/>
      <c r="AY7" s="65"/>
      <c r="AZ7" s="65"/>
      <c r="BA7" s="65"/>
      <c r="BB7" s="65" t="s">
        <v>
8</v>
      </c>
      <c r="BC7" s="65"/>
      <c r="BD7" s="65"/>
      <c r="BE7" s="65"/>
      <c r="BF7" s="65"/>
      <c r="BG7" s="65"/>
      <c r="BH7" s="65"/>
      <c r="BI7" s="65"/>
      <c r="BJ7" s="3"/>
      <c r="BK7" s="3"/>
      <c r="BL7" s="4" t="s">
        <v>
9</v>
      </c>
      <c r="BM7" s="5"/>
      <c r="BN7" s="5"/>
      <c r="BO7" s="5"/>
      <c r="BP7" s="5"/>
      <c r="BQ7" s="5"/>
      <c r="BR7" s="5"/>
      <c r="BS7" s="5"/>
      <c r="BT7" s="5"/>
      <c r="BU7" s="5"/>
      <c r="BV7" s="5"/>
      <c r="BW7" s="5"/>
      <c r="BX7" s="5"/>
      <c r="BY7" s="6"/>
    </row>
    <row r="8" spans="1:78" ht="18.75" customHeight="1" x14ac:dyDescent="0.15">
      <c r="A8" s="2"/>
      <c r="B8" s="72" t="str">
        <f>
データ!I6</f>
        <v>
法非適用</v>
      </c>
      <c r="C8" s="72"/>
      <c r="D8" s="72"/>
      <c r="E8" s="72"/>
      <c r="F8" s="72"/>
      <c r="G8" s="72"/>
      <c r="H8" s="72"/>
      <c r="I8" s="72" t="str">
        <f>
データ!J6</f>
        <v>
下水道事業</v>
      </c>
      <c r="J8" s="72"/>
      <c r="K8" s="72"/>
      <c r="L8" s="72"/>
      <c r="M8" s="72"/>
      <c r="N8" s="72"/>
      <c r="O8" s="72"/>
      <c r="P8" s="72" t="str">
        <f>
データ!K6</f>
        <v>
特定地域生活排水処理</v>
      </c>
      <c r="Q8" s="72"/>
      <c r="R8" s="72"/>
      <c r="S8" s="72"/>
      <c r="T8" s="72"/>
      <c r="U8" s="72"/>
      <c r="V8" s="72"/>
      <c r="W8" s="72" t="str">
        <f>
データ!L6</f>
        <v>
K2</v>
      </c>
      <c r="X8" s="72"/>
      <c r="Y8" s="72"/>
      <c r="Z8" s="72"/>
      <c r="AA8" s="72"/>
      <c r="AB8" s="72"/>
      <c r="AC8" s="72"/>
      <c r="AD8" s="73" t="str">
        <f>
データ!$M$6</f>
        <v>
非設置</v>
      </c>
      <c r="AE8" s="73"/>
      <c r="AF8" s="73"/>
      <c r="AG8" s="73"/>
      <c r="AH8" s="73"/>
      <c r="AI8" s="73"/>
      <c r="AJ8" s="73"/>
      <c r="AK8" s="3"/>
      <c r="AL8" s="69">
        <f>
データ!S6</f>
        <v>
168</v>
      </c>
      <c r="AM8" s="69"/>
      <c r="AN8" s="69"/>
      <c r="AO8" s="69"/>
      <c r="AP8" s="69"/>
      <c r="AQ8" s="69"/>
      <c r="AR8" s="69"/>
      <c r="AS8" s="69"/>
      <c r="AT8" s="68">
        <f>
データ!T6</f>
        <v>
5.96</v>
      </c>
      <c r="AU8" s="68"/>
      <c r="AV8" s="68"/>
      <c r="AW8" s="68"/>
      <c r="AX8" s="68"/>
      <c r="AY8" s="68"/>
      <c r="AZ8" s="68"/>
      <c r="BA8" s="68"/>
      <c r="BB8" s="68">
        <f>
データ!U6</f>
        <v>
28.19</v>
      </c>
      <c r="BC8" s="68"/>
      <c r="BD8" s="68"/>
      <c r="BE8" s="68"/>
      <c r="BF8" s="68"/>
      <c r="BG8" s="68"/>
      <c r="BH8" s="68"/>
      <c r="BI8" s="68"/>
      <c r="BJ8" s="3"/>
      <c r="BK8" s="3"/>
      <c r="BL8" s="70" t="s">
        <v>
10</v>
      </c>
      <c r="BM8" s="71"/>
      <c r="BN8" s="7" t="s">
        <v>
11</v>
      </c>
      <c r="BO8" s="8"/>
      <c r="BP8" s="8"/>
      <c r="BQ8" s="8"/>
      <c r="BR8" s="8"/>
      <c r="BS8" s="8"/>
      <c r="BT8" s="8"/>
      <c r="BU8" s="8"/>
      <c r="BV8" s="8"/>
      <c r="BW8" s="8"/>
      <c r="BX8" s="8"/>
      <c r="BY8" s="9"/>
    </row>
    <row r="9" spans="1:78" ht="18.75" customHeight="1" x14ac:dyDescent="0.15">
      <c r="A9" s="2"/>
      <c r="B9" s="65" t="s">
        <v>
12</v>
      </c>
      <c r="C9" s="65"/>
      <c r="D9" s="65"/>
      <c r="E9" s="65"/>
      <c r="F9" s="65"/>
      <c r="G9" s="65"/>
      <c r="H9" s="65"/>
      <c r="I9" s="65" t="s">
        <v>
13</v>
      </c>
      <c r="J9" s="65"/>
      <c r="K9" s="65"/>
      <c r="L9" s="65"/>
      <c r="M9" s="65"/>
      <c r="N9" s="65"/>
      <c r="O9" s="65"/>
      <c r="P9" s="65" t="s">
        <v>
14</v>
      </c>
      <c r="Q9" s="65"/>
      <c r="R9" s="65"/>
      <c r="S9" s="65"/>
      <c r="T9" s="65"/>
      <c r="U9" s="65"/>
      <c r="V9" s="65"/>
      <c r="W9" s="65" t="s">
        <v>
15</v>
      </c>
      <c r="X9" s="65"/>
      <c r="Y9" s="65"/>
      <c r="Z9" s="65"/>
      <c r="AA9" s="65"/>
      <c r="AB9" s="65"/>
      <c r="AC9" s="65"/>
      <c r="AD9" s="65" t="s">
        <v>
16</v>
      </c>
      <c r="AE9" s="65"/>
      <c r="AF9" s="65"/>
      <c r="AG9" s="65"/>
      <c r="AH9" s="65"/>
      <c r="AI9" s="65"/>
      <c r="AJ9" s="65"/>
      <c r="AK9" s="3"/>
      <c r="AL9" s="65" t="s">
        <v>
17</v>
      </c>
      <c r="AM9" s="65"/>
      <c r="AN9" s="65"/>
      <c r="AO9" s="65"/>
      <c r="AP9" s="65"/>
      <c r="AQ9" s="65"/>
      <c r="AR9" s="65"/>
      <c r="AS9" s="65"/>
      <c r="AT9" s="65" t="s">
        <v>
18</v>
      </c>
      <c r="AU9" s="65"/>
      <c r="AV9" s="65"/>
      <c r="AW9" s="65"/>
      <c r="AX9" s="65"/>
      <c r="AY9" s="65"/>
      <c r="AZ9" s="65"/>
      <c r="BA9" s="65"/>
      <c r="BB9" s="65" t="s">
        <v>
19</v>
      </c>
      <c r="BC9" s="65"/>
      <c r="BD9" s="65"/>
      <c r="BE9" s="65"/>
      <c r="BF9" s="65"/>
      <c r="BG9" s="65"/>
      <c r="BH9" s="65"/>
      <c r="BI9" s="65"/>
      <c r="BJ9" s="3"/>
      <c r="BK9" s="3"/>
      <c r="BL9" s="66" t="s">
        <v>
20</v>
      </c>
      <c r="BM9" s="67"/>
      <c r="BN9" s="10" t="s">
        <v>
21</v>
      </c>
      <c r="BO9" s="11"/>
      <c r="BP9" s="11"/>
      <c r="BQ9" s="11"/>
      <c r="BR9" s="11"/>
      <c r="BS9" s="11"/>
      <c r="BT9" s="11"/>
      <c r="BU9" s="11"/>
      <c r="BV9" s="11"/>
      <c r="BW9" s="11"/>
      <c r="BX9" s="11"/>
      <c r="BY9" s="12"/>
    </row>
    <row r="10" spans="1:78" ht="18.75" customHeight="1" x14ac:dyDescent="0.15">
      <c r="A10" s="2"/>
      <c r="B10" s="68" t="str">
        <f>
データ!N6</f>
        <v>
-</v>
      </c>
      <c r="C10" s="68"/>
      <c r="D10" s="68"/>
      <c r="E10" s="68"/>
      <c r="F10" s="68"/>
      <c r="G10" s="68"/>
      <c r="H10" s="68"/>
      <c r="I10" s="68" t="str">
        <f>
データ!O6</f>
        <v>
該当数値なし</v>
      </c>
      <c r="J10" s="68"/>
      <c r="K10" s="68"/>
      <c r="L10" s="68"/>
      <c r="M10" s="68"/>
      <c r="N10" s="68"/>
      <c r="O10" s="68"/>
      <c r="P10" s="68">
        <f>
データ!P6</f>
        <v>
100</v>
      </c>
      <c r="Q10" s="68"/>
      <c r="R10" s="68"/>
      <c r="S10" s="68"/>
      <c r="T10" s="68"/>
      <c r="U10" s="68"/>
      <c r="V10" s="68"/>
      <c r="W10" s="68">
        <f>
データ!Q6</f>
        <v>
100</v>
      </c>
      <c r="X10" s="68"/>
      <c r="Y10" s="68"/>
      <c r="Z10" s="68"/>
      <c r="AA10" s="68"/>
      <c r="AB10" s="68"/>
      <c r="AC10" s="68"/>
      <c r="AD10" s="69">
        <f>
データ!R6</f>
        <v>
4400</v>
      </c>
      <c r="AE10" s="69"/>
      <c r="AF10" s="69"/>
      <c r="AG10" s="69"/>
      <c r="AH10" s="69"/>
      <c r="AI10" s="69"/>
      <c r="AJ10" s="69"/>
      <c r="AK10" s="2"/>
      <c r="AL10" s="69">
        <f>
データ!V6</f>
        <v>
153</v>
      </c>
      <c r="AM10" s="69"/>
      <c r="AN10" s="69"/>
      <c r="AO10" s="69"/>
      <c r="AP10" s="69"/>
      <c r="AQ10" s="69"/>
      <c r="AR10" s="69"/>
      <c r="AS10" s="69"/>
      <c r="AT10" s="68">
        <f>
データ!W6</f>
        <v>
0.45</v>
      </c>
      <c r="AU10" s="68"/>
      <c r="AV10" s="68"/>
      <c r="AW10" s="68"/>
      <c r="AX10" s="68"/>
      <c r="AY10" s="68"/>
      <c r="AZ10" s="68"/>
      <c r="BA10" s="68"/>
      <c r="BB10" s="68">
        <f>
データ!X6</f>
        <v>
340</v>
      </c>
      <c r="BC10" s="68"/>
      <c r="BD10" s="68"/>
      <c r="BE10" s="68"/>
      <c r="BF10" s="68"/>
      <c r="BG10" s="68"/>
      <c r="BH10" s="68"/>
      <c r="BI10" s="68"/>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
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【307.23】</v>
      </c>
      <c r="I86" s="26" t="str">
        <f>
データ!CA6</f>
        <v>
【59.98】</v>
      </c>
      <c r="J86" s="26" t="str">
        <f>
データ!CL6</f>
        <v>
【272.98】</v>
      </c>
      <c r="K86" s="26" t="str">
        <f>
データ!CW6</f>
        <v>
【58.71】</v>
      </c>
      <c r="L86" s="26" t="str">
        <f>
データ!DH6</f>
        <v>
【79.51】</v>
      </c>
      <c r="M86" s="26" t="s">
        <v>
44</v>
      </c>
      <c r="N86" s="26" t="s">
        <v>
44</v>
      </c>
      <c r="O86" s="26" t="str">
        <f>
データ!EO6</f>
        <v>
【-】</v>
      </c>
    </row>
  </sheetData>
  <sheetProtection algorithmName="SHA-512" hashValue="dBFlIIIWjSs/alhAJqbyVCTF2+jNtD21LIu6GKJQoOtg3keDBUbnbM6y93t+ADlseOwf9jBrBSuYNZcem1zqRA==" saltValue="yufa0g2Ajj81jXyI62bq1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45</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46</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47</v>
      </c>
      <c r="B3" s="29" t="s">
        <v>
48</v>
      </c>
      <c r="C3" s="29" t="s">
        <v>
49</v>
      </c>
      <c r="D3" s="29" t="s">
        <v>
50</v>
      </c>
      <c r="E3" s="29" t="s">
        <v>
51</v>
      </c>
      <c r="F3" s="29" t="s">
        <v>
52</v>
      </c>
      <c r="G3" s="29" t="s">
        <v>
53</v>
      </c>
      <c r="H3" s="77" t="s">
        <v>
54</v>
      </c>
      <c r="I3" s="78"/>
      <c r="J3" s="78"/>
      <c r="K3" s="78"/>
      <c r="L3" s="78"/>
      <c r="M3" s="78"/>
      <c r="N3" s="78"/>
      <c r="O3" s="78"/>
      <c r="P3" s="78"/>
      <c r="Q3" s="78"/>
      <c r="R3" s="78"/>
      <c r="S3" s="78"/>
      <c r="T3" s="78"/>
      <c r="U3" s="78"/>
      <c r="V3" s="78"/>
      <c r="W3" s="78"/>
      <c r="X3" s="79"/>
      <c r="Y3" s="83" t="s">
        <v>
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
57</v>
      </c>
      <c r="B4" s="30"/>
      <c r="C4" s="30"/>
      <c r="D4" s="30"/>
      <c r="E4" s="30"/>
      <c r="F4" s="30"/>
      <c r="G4" s="30"/>
      <c r="H4" s="80"/>
      <c r="I4" s="81"/>
      <c r="J4" s="81"/>
      <c r="K4" s="81"/>
      <c r="L4" s="81"/>
      <c r="M4" s="81"/>
      <c r="N4" s="81"/>
      <c r="O4" s="81"/>
      <c r="P4" s="81"/>
      <c r="Q4" s="81"/>
      <c r="R4" s="81"/>
      <c r="S4" s="81"/>
      <c r="T4" s="81"/>
      <c r="U4" s="81"/>
      <c r="V4" s="81"/>
      <c r="W4" s="81"/>
      <c r="X4" s="82"/>
      <c r="Y4" s="76" t="s">
        <v>
58</v>
      </c>
      <c r="Z4" s="76"/>
      <c r="AA4" s="76"/>
      <c r="AB4" s="76"/>
      <c r="AC4" s="76"/>
      <c r="AD4" s="76"/>
      <c r="AE4" s="76"/>
      <c r="AF4" s="76"/>
      <c r="AG4" s="76"/>
      <c r="AH4" s="76"/>
      <c r="AI4" s="76"/>
      <c r="AJ4" s="76" t="s">
        <v>
59</v>
      </c>
      <c r="AK4" s="76"/>
      <c r="AL4" s="76"/>
      <c r="AM4" s="76"/>
      <c r="AN4" s="76"/>
      <c r="AO4" s="76"/>
      <c r="AP4" s="76"/>
      <c r="AQ4" s="76"/>
      <c r="AR4" s="76"/>
      <c r="AS4" s="76"/>
      <c r="AT4" s="76"/>
      <c r="AU4" s="76" t="s">
        <v>
60</v>
      </c>
      <c r="AV4" s="76"/>
      <c r="AW4" s="76"/>
      <c r="AX4" s="76"/>
      <c r="AY4" s="76"/>
      <c r="AZ4" s="76"/>
      <c r="BA4" s="76"/>
      <c r="BB4" s="76"/>
      <c r="BC4" s="76"/>
      <c r="BD4" s="76"/>
      <c r="BE4" s="76"/>
      <c r="BF4" s="76" t="s">
        <v>
61</v>
      </c>
      <c r="BG4" s="76"/>
      <c r="BH4" s="76"/>
      <c r="BI4" s="76"/>
      <c r="BJ4" s="76"/>
      <c r="BK4" s="76"/>
      <c r="BL4" s="76"/>
      <c r="BM4" s="76"/>
      <c r="BN4" s="76"/>
      <c r="BO4" s="76"/>
      <c r="BP4" s="76"/>
      <c r="BQ4" s="76" t="s">
        <v>
62</v>
      </c>
      <c r="BR4" s="76"/>
      <c r="BS4" s="76"/>
      <c r="BT4" s="76"/>
      <c r="BU4" s="76"/>
      <c r="BV4" s="76"/>
      <c r="BW4" s="76"/>
      <c r="BX4" s="76"/>
      <c r="BY4" s="76"/>
      <c r="BZ4" s="76"/>
      <c r="CA4" s="76"/>
      <c r="CB4" s="76" t="s">
        <v>
63</v>
      </c>
      <c r="CC4" s="76"/>
      <c r="CD4" s="76"/>
      <c r="CE4" s="76"/>
      <c r="CF4" s="76"/>
      <c r="CG4" s="76"/>
      <c r="CH4" s="76"/>
      <c r="CI4" s="76"/>
      <c r="CJ4" s="76"/>
      <c r="CK4" s="76"/>
      <c r="CL4" s="76"/>
      <c r="CM4" s="76" t="s">
        <v>
64</v>
      </c>
      <c r="CN4" s="76"/>
      <c r="CO4" s="76"/>
      <c r="CP4" s="76"/>
      <c r="CQ4" s="76"/>
      <c r="CR4" s="76"/>
      <c r="CS4" s="76"/>
      <c r="CT4" s="76"/>
      <c r="CU4" s="76"/>
      <c r="CV4" s="76"/>
      <c r="CW4" s="76"/>
      <c r="CX4" s="76" t="s">
        <v>
65</v>
      </c>
      <c r="CY4" s="76"/>
      <c r="CZ4" s="76"/>
      <c r="DA4" s="76"/>
      <c r="DB4" s="76"/>
      <c r="DC4" s="76"/>
      <c r="DD4" s="76"/>
      <c r="DE4" s="76"/>
      <c r="DF4" s="76"/>
      <c r="DG4" s="76"/>
      <c r="DH4" s="76"/>
      <c r="DI4" s="76" t="s">
        <v>
66</v>
      </c>
      <c r="DJ4" s="76"/>
      <c r="DK4" s="76"/>
      <c r="DL4" s="76"/>
      <c r="DM4" s="76"/>
      <c r="DN4" s="76"/>
      <c r="DO4" s="76"/>
      <c r="DP4" s="76"/>
      <c r="DQ4" s="76"/>
      <c r="DR4" s="76"/>
      <c r="DS4" s="76"/>
      <c r="DT4" s="76" t="s">
        <v>
67</v>
      </c>
      <c r="DU4" s="76"/>
      <c r="DV4" s="76"/>
      <c r="DW4" s="76"/>
      <c r="DX4" s="76"/>
      <c r="DY4" s="76"/>
      <c r="DZ4" s="76"/>
      <c r="EA4" s="76"/>
      <c r="EB4" s="76"/>
      <c r="EC4" s="76"/>
      <c r="ED4" s="76"/>
      <c r="EE4" s="76" t="s">
        <v>
68</v>
      </c>
      <c r="EF4" s="76"/>
      <c r="EG4" s="76"/>
      <c r="EH4" s="76"/>
      <c r="EI4" s="76"/>
      <c r="EJ4" s="76"/>
      <c r="EK4" s="76"/>
      <c r="EL4" s="76"/>
      <c r="EM4" s="76"/>
      <c r="EN4" s="76"/>
      <c r="EO4" s="76"/>
    </row>
    <row r="5" spans="1:145" x14ac:dyDescent="0.15">
      <c r="A5" s="28" t="s">
        <v>
69</v>
      </c>
      <c r="B5" s="31"/>
      <c r="C5" s="31"/>
      <c r="D5" s="31"/>
      <c r="E5" s="31"/>
      <c r="F5" s="31"/>
      <c r="G5" s="31"/>
      <c r="H5" s="32" t="s">
        <v>
70</v>
      </c>
      <c r="I5" s="32" t="s">
        <v>
71</v>
      </c>
      <c r="J5" s="32" t="s">
        <v>
72</v>
      </c>
      <c r="K5" s="32" t="s">
        <v>
73</v>
      </c>
      <c r="L5" s="32" t="s">
        <v>
74</v>
      </c>
      <c r="M5" s="32" t="s">
        <v>
5</v>
      </c>
      <c r="N5" s="32" t="s">
        <v>
75</v>
      </c>
      <c r="O5" s="32" t="s">
        <v>
76</v>
      </c>
      <c r="P5" s="32" t="s">
        <v>
77</v>
      </c>
      <c r="Q5" s="32" t="s">
        <v>
78</v>
      </c>
      <c r="R5" s="32" t="s">
        <v>
79</v>
      </c>
      <c r="S5" s="32" t="s">
        <v>
80</v>
      </c>
      <c r="T5" s="32" t="s">
        <v>
81</v>
      </c>
      <c r="U5" s="32" t="s">
        <v>
82</v>
      </c>
      <c r="V5" s="32" t="s">
        <v>
83</v>
      </c>
      <c r="W5" s="32" t="s">
        <v>
84</v>
      </c>
      <c r="X5" s="32" t="s">
        <v>
85</v>
      </c>
      <c r="Y5" s="32" t="s">
        <v>
86</v>
      </c>
      <c r="Z5" s="32" t="s">
        <v>
87</v>
      </c>
      <c r="AA5" s="32" t="s">
        <v>
88</v>
      </c>
      <c r="AB5" s="32" t="s">
        <v>
89</v>
      </c>
      <c r="AC5" s="32" t="s">
        <v>
90</v>
      </c>
      <c r="AD5" s="32" t="s">
        <v>
91</v>
      </c>
      <c r="AE5" s="32" t="s">
        <v>
92</v>
      </c>
      <c r="AF5" s="32" t="s">
        <v>
93</v>
      </c>
      <c r="AG5" s="32" t="s">
        <v>
94</v>
      </c>
      <c r="AH5" s="32" t="s">
        <v>
95</v>
      </c>
      <c r="AI5" s="32" t="s">
        <v>
31</v>
      </c>
      <c r="AJ5" s="32" t="s">
        <v>
86</v>
      </c>
      <c r="AK5" s="32" t="s">
        <v>
87</v>
      </c>
      <c r="AL5" s="32" t="s">
        <v>
88</v>
      </c>
      <c r="AM5" s="32" t="s">
        <v>
89</v>
      </c>
      <c r="AN5" s="32" t="s">
        <v>
90</v>
      </c>
      <c r="AO5" s="32" t="s">
        <v>
91</v>
      </c>
      <c r="AP5" s="32" t="s">
        <v>
92</v>
      </c>
      <c r="AQ5" s="32" t="s">
        <v>
93</v>
      </c>
      <c r="AR5" s="32" t="s">
        <v>
94</v>
      </c>
      <c r="AS5" s="32" t="s">
        <v>
95</v>
      </c>
      <c r="AT5" s="32" t="s">
        <v>
96</v>
      </c>
      <c r="AU5" s="32" t="s">
        <v>
86</v>
      </c>
      <c r="AV5" s="32" t="s">
        <v>
87</v>
      </c>
      <c r="AW5" s="32" t="s">
        <v>
88</v>
      </c>
      <c r="AX5" s="32" t="s">
        <v>
89</v>
      </c>
      <c r="AY5" s="32" t="s">
        <v>
90</v>
      </c>
      <c r="AZ5" s="32" t="s">
        <v>
91</v>
      </c>
      <c r="BA5" s="32" t="s">
        <v>
92</v>
      </c>
      <c r="BB5" s="32" t="s">
        <v>
93</v>
      </c>
      <c r="BC5" s="32" t="s">
        <v>
94</v>
      </c>
      <c r="BD5" s="32" t="s">
        <v>
95</v>
      </c>
      <c r="BE5" s="32" t="s">
        <v>
96</v>
      </c>
      <c r="BF5" s="32" t="s">
        <v>
86</v>
      </c>
      <c r="BG5" s="32" t="s">
        <v>
87</v>
      </c>
      <c r="BH5" s="32" t="s">
        <v>
88</v>
      </c>
      <c r="BI5" s="32" t="s">
        <v>
89</v>
      </c>
      <c r="BJ5" s="32" t="s">
        <v>
90</v>
      </c>
      <c r="BK5" s="32" t="s">
        <v>
91</v>
      </c>
      <c r="BL5" s="32" t="s">
        <v>
92</v>
      </c>
      <c r="BM5" s="32" t="s">
        <v>
93</v>
      </c>
      <c r="BN5" s="32" t="s">
        <v>
94</v>
      </c>
      <c r="BO5" s="32" t="s">
        <v>
95</v>
      </c>
      <c r="BP5" s="32" t="s">
        <v>
96</v>
      </c>
      <c r="BQ5" s="32" t="s">
        <v>
86</v>
      </c>
      <c r="BR5" s="32" t="s">
        <v>
87</v>
      </c>
      <c r="BS5" s="32" t="s">
        <v>
88</v>
      </c>
      <c r="BT5" s="32" t="s">
        <v>
89</v>
      </c>
      <c r="BU5" s="32" t="s">
        <v>
90</v>
      </c>
      <c r="BV5" s="32" t="s">
        <v>
91</v>
      </c>
      <c r="BW5" s="32" t="s">
        <v>
92</v>
      </c>
      <c r="BX5" s="32" t="s">
        <v>
93</v>
      </c>
      <c r="BY5" s="32" t="s">
        <v>
94</v>
      </c>
      <c r="BZ5" s="32" t="s">
        <v>
95</v>
      </c>
      <c r="CA5" s="32" t="s">
        <v>
96</v>
      </c>
      <c r="CB5" s="32" t="s">
        <v>
86</v>
      </c>
      <c r="CC5" s="32" t="s">
        <v>
87</v>
      </c>
      <c r="CD5" s="32" t="s">
        <v>
88</v>
      </c>
      <c r="CE5" s="32" t="s">
        <v>
89</v>
      </c>
      <c r="CF5" s="32" t="s">
        <v>
90</v>
      </c>
      <c r="CG5" s="32" t="s">
        <v>
91</v>
      </c>
      <c r="CH5" s="32" t="s">
        <v>
92</v>
      </c>
      <c r="CI5" s="32" t="s">
        <v>
93</v>
      </c>
      <c r="CJ5" s="32" t="s">
        <v>
94</v>
      </c>
      <c r="CK5" s="32" t="s">
        <v>
95</v>
      </c>
      <c r="CL5" s="32" t="s">
        <v>
96</v>
      </c>
      <c r="CM5" s="32" t="s">
        <v>
86</v>
      </c>
      <c r="CN5" s="32" t="s">
        <v>
87</v>
      </c>
      <c r="CO5" s="32" t="s">
        <v>
88</v>
      </c>
      <c r="CP5" s="32" t="s">
        <v>
89</v>
      </c>
      <c r="CQ5" s="32" t="s">
        <v>
90</v>
      </c>
      <c r="CR5" s="32" t="s">
        <v>
91</v>
      </c>
      <c r="CS5" s="32" t="s">
        <v>
92</v>
      </c>
      <c r="CT5" s="32" t="s">
        <v>
93</v>
      </c>
      <c r="CU5" s="32" t="s">
        <v>
94</v>
      </c>
      <c r="CV5" s="32" t="s">
        <v>
95</v>
      </c>
      <c r="CW5" s="32" t="s">
        <v>
96</v>
      </c>
      <c r="CX5" s="32" t="s">
        <v>
86</v>
      </c>
      <c r="CY5" s="32" t="s">
        <v>
87</v>
      </c>
      <c r="CZ5" s="32" t="s">
        <v>
88</v>
      </c>
      <c r="DA5" s="32" t="s">
        <v>
89</v>
      </c>
      <c r="DB5" s="32" t="s">
        <v>
90</v>
      </c>
      <c r="DC5" s="32" t="s">
        <v>
91</v>
      </c>
      <c r="DD5" s="32" t="s">
        <v>
92</v>
      </c>
      <c r="DE5" s="32" t="s">
        <v>
93</v>
      </c>
      <c r="DF5" s="32" t="s">
        <v>
94</v>
      </c>
      <c r="DG5" s="32" t="s">
        <v>
95</v>
      </c>
      <c r="DH5" s="32" t="s">
        <v>
96</v>
      </c>
      <c r="DI5" s="32" t="s">
        <v>
86</v>
      </c>
      <c r="DJ5" s="32" t="s">
        <v>
87</v>
      </c>
      <c r="DK5" s="32" t="s">
        <v>
88</v>
      </c>
      <c r="DL5" s="32" t="s">
        <v>
89</v>
      </c>
      <c r="DM5" s="32" t="s">
        <v>
90</v>
      </c>
      <c r="DN5" s="32" t="s">
        <v>
91</v>
      </c>
      <c r="DO5" s="32" t="s">
        <v>
92</v>
      </c>
      <c r="DP5" s="32" t="s">
        <v>
93</v>
      </c>
      <c r="DQ5" s="32" t="s">
        <v>
94</v>
      </c>
      <c r="DR5" s="32" t="s">
        <v>
95</v>
      </c>
      <c r="DS5" s="32" t="s">
        <v>
96</v>
      </c>
      <c r="DT5" s="32" t="s">
        <v>
86</v>
      </c>
      <c r="DU5" s="32" t="s">
        <v>
87</v>
      </c>
      <c r="DV5" s="32" t="s">
        <v>
88</v>
      </c>
      <c r="DW5" s="32" t="s">
        <v>
89</v>
      </c>
      <c r="DX5" s="32" t="s">
        <v>
90</v>
      </c>
      <c r="DY5" s="32" t="s">
        <v>
91</v>
      </c>
      <c r="DZ5" s="32" t="s">
        <v>
92</v>
      </c>
      <c r="EA5" s="32" t="s">
        <v>
93</v>
      </c>
      <c r="EB5" s="32" t="s">
        <v>
94</v>
      </c>
      <c r="EC5" s="32" t="s">
        <v>
95</v>
      </c>
      <c r="ED5" s="32" t="s">
        <v>
96</v>
      </c>
      <c r="EE5" s="32" t="s">
        <v>
86</v>
      </c>
      <c r="EF5" s="32" t="s">
        <v>
87</v>
      </c>
      <c r="EG5" s="32" t="s">
        <v>
88</v>
      </c>
      <c r="EH5" s="32" t="s">
        <v>
89</v>
      </c>
      <c r="EI5" s="32" t="s">
        <v>
90</v>
      </c>
      <c r="EJ5" s="32" t="s">
        <v>
91</v>
      </c>
      <c r="EK5" s="32" t="s">
        <v>
92</v>
      </c>
      <c r="EL5" s="32" t="s">
        <v>
93</v>
      </c>
      <c r="EM5" s="32" t="s">
        <v>
94</v>
      </c>
      <c r="EN5" s="32" t="s">
        <v>
95</v>
      </c>
      <c r="EO5" s="32" t="s">
        <v>
96</v>
      </c>
    </row>
    <row r="6" spans="1:145" s="36" customFormat="1" x14ac:dyDescent="0.15">
      <c r="A6" s="28" t="s">
        <v>
97</v>
      </c>
      <c r="B6" s="33">
        <f>
B7</f>
        <v>
2019</v>
      </c>
      <c r="C6" s="33">
        <f t="shared" ref="C6:X6" si="3">
C7</f>
        <v>
134023</v>
      </c>
      <c r="D6" s="33">
        <f t="shared" si="3"/>
        <v>
47</v>
      </c>
      <c r="E6" s="33">
        <f t="shared" si="3"/>
        <v>
18</v>
      </c>
      <c r="F6" s="33">
        <f t="shared" si="3"/>
        <v>
0</v>
      </c>
      <c r="G6" s="33">
        <f t="shared" si="3"/>
        <v>
0</v>
      </c>
      <c r="H6" s="33" t="str">
        <f t="shared" si="3"/>
        <v>
東京都　青ヶ島村</v>
      </c>
      <c r="I6" s="33" t="str">
        <f t="shared" si="3"/>
        <v>
法非適用</v>
      </c>
      <c r="J6" s="33" t="str">
        <f t="shared" si="3"/>
        <v>
下水道事業</v>
      </c>
      <c r="K6" s="33" t="str">
        <f t="shared" si="3"/>
        <v>
特定地域生活排水処理</v>
      </c>
      <c r="L6" s="33" t="str">
        <f t="shared" si="3"/>
        <v>
K2</v>
      </c>
      <c r="M6" s="33" t="str">
        <f t="shared" si="3"/>
        <v>
非設置</v>
      </c>
      <c r="N6" s="34" t="str">
        <f t="shared" si="3"/>
        <v>
-</v>
      </c>
      <c r="O6" s="34" t="str">
        <f t="shared" si="3"/>
        <v>
該当数値なし</v>
      </c>
      <c r="P6" s="34">
        <f t="shared" si="3"/>
        <v>
100</v>
      </c>
      <c r="Q6" s="34">
        <f t="shared" si="3"/>
        <v>
100</v>
      </c>
      <c r="R6" s="34">
        <f t="shared" si="3"/>
        <v>
4400</v>
      </c>
      <c r="S6" s="34">
        <f t="shared" si="3"/>
        <v>
168</v>
      </c>
      <c r="T6" s="34">
        <f t="shared" si="3"/>
        <v>
5.96</v>
      </c>
      <c r="U6" s="34">
        <f t="shared" si="3"/>
        <v>
28.19</v>
      </c>
      <c r="V6" s="34">
        <f t="shared" si="3"/>
        <v>
153</v>
      </c>
      <c r="W6" s="34">
        <f t="shared" si="3"/>
        <v>
0.45</v>
      </c>
      <c r="X6" s="34">
        <f t="shared" si="3"/>
        <v>
340</v>
      </c>
      <c r="Y6" s="35">
        <f>
IF(Y7="",NA(),Y7)</f>
        <v>
38.950000000000003</v>
      </c>
      <c r="Z6" s="35">
        <f t="shared" ref="Z6:AH6" si="4">
IF(Z7="",NA(),Z7)</f>
        <v>
56.87</v>
      </c>
      <c r="AA6" s="35">
        <f t="shared" si="4"/>
        <v>
114.87</v>
      </c>
      <c r="AB6" s="35">
        <f t="shared" si="4"/>
        <v>
244.33</v>
      </c>
      <c r="AC6" s="35">
        <f t="shared" si="4"/>
        <v>
199.59</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27.84</v>
      </c>
      <c r="BG6" s="34">
        <f t="shared" ref="BG6:BO6" si="7">
IF(BG7="",NA(),BG7)</f>
        <v>
0</v>
      </c>
      <c r="BH6" s="34">
        <f t="shared" si="7"/>
        <v>
0</v>
      </c>
      <c r="BI6" s="34">
        <f t="shared" si="7"/>
        <v>
0</v>
      </c>
      <c r="BJ6" s="34">
        <f t="shared" si="7"/>
        <v>
0</v>
      </c>
      <c r="BK6" s="35">
        <f t="shared" si="7"/>
        <v>
392.19</v>
      </c>
      <c r="BL6" s="35">
        <f t="shared" si="7"/>
        <v>
413.5</v>
      </c>
      <c r="BM6" s="35">
        <f t="shared" si="7"/>
        <v>
407.42</v>
      </c>
      <c r="BN6" s="35">
        <f t="shared" si="7"/>
        <v>
296.89</v>
      </c>
      <c r="BO6" s="35">
        <f t="shared" si="7"/>
        <v>
270.57</v>
      </c>
      <c r="BP6" s="34" t="str">
        <f>
IF(BP7="","",IF(BP7="-","【-】","【"&amp;SUBSTITUTE(TEXT(BP7,"#,##0.00"),"-","△")&amp;"】"))</f>
        <v>
【307.23】</v>
      </c>
      <c r="BQ6" s="35">
        <f>
IF(BQ7="",NA(),BQ7)</f>
        <v>
63.29</v>
      </c>
      <c r="BR6" s="35">
        <f t="shared" ref="BR6:BZ6" si="8">
IF(BR7="",NA(),BR7)</f>
        <v>
81.73</v>
      </c>
      <c r="BS6" s="35">
        <f t="shared" si="8"/>
        <v>
104.76</v>
      </c>
      <c r="BT6" s="35">
        <f t="shared" si="8"/>
        <v>
137.52000000000001</v>
      </c>
      <c r="BU6" s="35">
        <f t="shared" si="8"/>
        <v>
146.21</v>
      </c>
      <c r="BV6" s="35">
        <f t="shared" si="8"/>
        <v>
57.03</v>
      </c>
      <c r="BW6" s="35">
        <f t="shared" si="8"/>
        <v>
55.84</v>
      </c>
      <c r="BX6" s="35">
        <f t="shared" si="8"/>
        <v>
57.08</v>
      </c>
      <c r="BY6" s="35">
        <f t="shared" si="8"/>
        <v>
63.06</v>
      </c>
      <c r="BZ6" s="35">
        <f t="shared" si="8"/>
        <v>
62.5</v>
      </c>
      <c r="CA6" s="34" t="str">
        <f>
IF(CA7="","",IF(CA7="-","【-】","【"&amp;SUBSTITUTE(TEXT(CA7,"#,##0.00"),"-","△")&amp;"】"))</f>
        <v>
【59.98】</v>
      </c>
      <c r="CB6" s="35">
        <f>
IF(CB7="",NA(),CB7)</f>
        <v>
332.01</v>
      </c>
      <c r="CC6" s="35">
        <f t="shared" ref="CC6:CK6" si="9">
IF(CC7="",NA(),CC7)</f>
        <v>
255.94</v>
      </c>
      <c r="CD6" s="35">
        <f t="shared" si="9"/>
        <v>
200.72</v>
      </c>
      <c r="CE6" s="35">
        <f t="shared" si="9"/>
        <v>
192.62</v>
      </c>
      <c r="CF6" s="35">
        <f t="shared" si="9"/>
        <v>
176.43</v>
      </c>
      <c r="CG6" s="35">
        <f t="shared" si="9"/>
        <v>
283.73</v>
      </c>
      <c r="CH6" s="35">
        <f t="shared" si="9"/>
        <v>
287.57</v>
      </c>
      <c r="CI6" s="35">
        <f t="shared" si="9"/>
        <v>
286.86</v>
      </c>
      <c r="CJ6" s="35">
        <f t="shared" si="9"/>
        <v>
264.77</v>
      </c>
      <c r="CK6" s="35">
        <f t="shared" si="9"/>
        <v>
269.33</v>
      </c>
      <c r="CL6" s="34" t="str">
        <f>
IF(CL7="","",IF(CL7="-","【-】","【"&amp;SUBSTITUTE(TEXT(CL7,"#,##0.00"),"-","△")&amp;"】"))</f>
        <v>
【272.98】</v>
      </c>
      <c r="CM6" s="35">
        <f>
IF(CM7="",NA(),CM7)</f>
        <v>
77.319999999999993</v>
      </c>
      <c r="CN6" s="35">
        <f t="shared" ref="CN6:CV6" si="10">
IF(CN7="",NA(),CN7)</f>
        <v>
82.47</v>
      </c>
      <c r="CO6" s="35">
        <f t="shared" si="10"/>
        <v>
77.319999999999993</v>
      </c>
      <c r="CP6" s="35">
        <f t="shared" si="10"/>
        <v>
60.82</v>
      </c>
      <c r="CQ6" s="35">
        <f t="shared" si="10"/>
        <v>
67.010000000000005</v>
      </c>
      <c r="CR6" s="35">
        <f t="shared" si="10"/>
        <v>
58.25</v>
      </c>
      <c r="CS6" s="35">
        <f t="shared" si="10"/>
        <v>
61.55</v>
      </c>
      <c r="CT6" s="35">
        <f t="shared" si="10"/>
        <v>
57.22</v>
      </c>
      <c r="CU6" s="35">
        <f t="shared" si="10"/>
        <v>
59.94</v>
      </c>
      <c r="CV6" s="35">
        <f t="shared" si="10"/>
        <v>
59.64</v>
      </c>
      <c r="CW6" s="34" t="str">
        <f>
IF(CW7="","",IF(CW7="-","【-】","【"&amp;SUBSTITUTE(TEXT(CW7,"#,##0.00"),"-","△")&amp;"】"))</f>
        <v>
【58.71】</v>
      </c>
      <c r="CX6" s="35">
        <f>
IF(CX7="",NA(),CX7)</f>
        <v>
100</v>
      </c>
      <c r="CY6" s="35">
        <f t="shared" ref="CY6:DG6" si="11">
IF(CY7="",NA(),CY7)</f>
        <v>
100</v>
      </c>
      <c r="CZ6" s="35">
        <f t="shared" si="11"/>
        <v>
100</v>
      </c>
      <c r="DA6" s="35">
        <f t="shared" si="11"/>
        <v>
100</v>
      </c>
      <c r="DB6" s="35">
        <f t="shared" si="11"/>
        <v>
100</v>
      </c>
      <c r="DC6" s="35">
        <f t="shared" si="11"/>
        <v>
68.150000000000006</v>
      </c>
      <c r="DD6" s="35">
        <f t="shared" si="11"/>
        <v>
67.489999999999995</v>
      </c>
      <c r="DE6" s="35">
        <f t="shared" si="11"/>
        <v>
67.290000000000006</v>
      </c>
      <c r="DF6" s="35">
        <f t="shared" si="11"/>
        <v>
89.66</v>
      </c>
      <c r="DG6" s="35">
        <f t="shared" si="11"/>
        <v>
90.63</v>
      </c>
      <c r="DH6" s="34" t="str">
        <f>
IF(DH7="","",IF(DH7="-","【-】","【"&amp;SUBSTITUTE(TEXT(DH7,"#,##0.00"),"-","△")&amp;"】"))</f>
        <v>
【79.51】</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5" t="str">
        <f>
IF(EE7="",NA(),EE7)</f>
        <v>
-</v>
      </c>
      <c r="EF6" s="35" t="str">
        <f t="shared" ref="EF6:EN6" si="14">
IF(EF7="",NA(),EF7)</f>
        <v>
-</v>
      </c>
      <c r="EG6" s="35" t="str">
        <f t="shared" si="14"/>
        <v>
-</v>
      </c>
      <c r="EH6" s="35" t="str">
        <f t="shared" si="14"/>
        <v>
-</v>
      </c>
      <c r="EI6" s="35" t="str">
        <f t="shared" si="14"/>
        <v>
-</v>
      </c>
      <c r="EJ6" s="35" t="str">
        <f t="shared" si="14"/>
        <v>
-</v>
      </c>
      <c r="EK6" s="35" t="str">
        <f t="shared" si="14"/>
        <v>
-</v>
      </c>
      <c r="EL6" s="35" t="str">
        <f t="shared" si="14"/>
        <v>
-</v>
      </c>
      <c r="EM6" s="35" t="str">
        <f t="shared" si="14"/>
        <v>
-</v>
      </c>
      <c r="EN6" s="35" t="str">
        <f t="shared" si="14"/>
        <v>
-</v>
      </c>
      <c r="EO6" s="34" t="str">
        <f>
IF(EO7="","",IF(EO7="-","【-】","【"&amp;SUBSTITUTE(TEXT(EO7,"#,##0.00"),"-","△")&amp;"】"))</f>
        <v>
【-】</v>
      </c>
    </row>
    <row r="7" spans="1:145" s="36" customFormat="1" x14ac:dyDescent="0.15">
      <c r="A7" s="28"/>
      <c r="B7" s="37">
        <v>
2019</v>
      </c>
      <c r="C7" s="37">
        <v>
134023</v>
      </c>
      <c r="D7" s="37">
        <v>
47</v>
      </c>
      <c r="E7" s="37">
        <v>
18</v>
      </c>
      <c r="F7" s="37">
        <v>
0</v>
      </c>
      <c r="G7" s="37">
        <v>
0</v>
      </c>
      <c r="H7" s="37" t="s">
        <v>
98</v>
      </c>
      <c r="I7" s="37" t="s">
        <v>
99</v>
      </c>
      <c r="J7" s="37" t="s">
        <v>
100</v>
      </c>
      <c r="K7" s="37" t="s">
        <v>
101</v>
      </c>
      <c r="L7" s="37" t="s">
        <v>
102</v>
      </c>
      <c r="M7" s="37" t="s">
        <v>
103</v>
      </c>
      <c r="N7" s="38" t="s">
        <v>
104</v>
      </c>
      <c r="O7" s="38" t="s">
        <v>
105</v>
      </c>
      <c r="P7" s="38">
        <v>
100</v>
      </c>
      <c r="Q7" s="38">
        <v>
100</v>
      </c>
      <c r="R7" s="38">
        <v>
4400</v>
      </c>
      <c r="S7" s="38">
        <v>
168</v>
      </c>
      <c r="T7" s="38">
        <v>
5.96</v>
      </c>
      <c r="U7" s="38">
        <v>
28.19</v>
      </c>
      <c r="V7" s="38">
        <v>
153</v>
      </c>
      <c r="W7" s="38">
        <v>
0.45</v>
      </c>
      <c r="X7" s="38">
        <v>
340</v>
      </c>
      <c r="Y7" s="38">
        <v>
38.950000000000003</v>
      </c>
      <c r="Z7" s="38">
        <v>
56.87</v>
      </c>
      <c r="AA7" s="38">
        <v>
114.87</v>
      </c>
      <c r="AB7" s="38">
        <v>
244.33</v>
      </c>
      <c r="AC7" s="38">
        <v>
199.59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27.84</v>
      </c>
      <c r="BG7" s="38">
        <v>
0</v>
      </c>
      <c r="BH7" s="38">
        <v>
0</v>
      </c>
      <c r="BI7" s="38">
        <v>
0</v>
      </c>
      <c r="BJ7" s="38">
        <v>
0</v>
      </c>
      <c r="BK7" s="38">
        <v>
392.19</v>
      </c>
      <c r="BL7" s="38">
        <v>
413.5</v>
      </c>
      <c r="BM7" s="38">
        <v>
407.42</v>
      </c>
      <c r="BN7" s="38">
        <v>
296.89</v>
      </c>
      <c r="BO7" s="38">
        <v>
270.57</v>
      </c>
      <c r="BP7" s="38">
        <v>
307.23</v>
      </c>
      <c r="BQ7" s="38">
        <v>
63.29</v>
      </c>
      <c r="BR7" s="38">
        <v>
81.73</v>
      </c>
      <c r="BS7" s="38">
        <v>
104.76</v>
      </c>
      <c r="BT7" s="38">
        <v>
137.52000000000001</v>
      </c>
      <c r="BU7" s="38">
        <v>
146.21</v>
      </c>
      <c r="BV7" s="38">
        <v>
57.03</v>
      </c>
      <c r="BW7" s="38">
        <v>
55.84</v>
      </c>
      <c r="BX7" s="38">
        <v>
57.08</v>
      </c>
      <c r="BY7" s="38">
        <v>
63.06</v>
      </c>
      <c r="BZ7" s="38">
        <v>
62.5</v>
      </c>
      <c r="CA7" s="38">
        <v>
59.98</v>
      </c>
      <c r="CB7" s="38">
        <v>
332.01</v>
      </c>
      <c r="CC7" s="38">
        <v>
255.94</v>
      </c>
      <c r="CD7" s="38">
        <v>
200.72</v>
      </c>
      <c r="CE7" s="38">
        <v>
192.62</v>
      </c>
      <c r="CF7" s="38">
        <v>
176.43</v>
      </c>
      <c r="CG7" s="38">
        <v>
283.73</v>
      </c>
      <c r="CH7" s="38">
        <v>
287.57</v>
      </c>
      <c r="CI7" s="38">
        <v>
286.86</v>
      </c>
      <c r="CJ7" s="38">
        <v>
264.77</v>
      </c>
      <c r="CK7" s="38">
        <v>
269.33</v>
      </c>
      <c r="CL7" s="38">
        <v>
272.98</v>
      </c>
      <c r="CM7" s="38">
        <v>
77.319999999999993</v>
      </c>
      <c r="CN7" s="38">
        <v>
82.47</v>
      </c>
      <c r="CO7" s="38">
        <v>
77.319999999999993</v>
      </c>
      <c r="CP7" s="38">
        <v>
60.82</v>
      </c>
      <c r="CQ7" s="38">
        <v>
67.010000000000005</v>
      </c>
      <c r="CR7" s="38">
        <v>
58.25</v>
      </c>
      <c r="CS7" s="38">
        <v>
61.55</v>
      </c>
      <c r="CT7" s="38">
        <v>
57.22</v>
      </c>
      <c r="CU7" s="38">
        <v>
59.94</v>
      </c>
      <c r="CV7" s="38">
        <v>
59.64</v>
      </c>
      <c r="CW7" s="38">
        <v>
58.71</v>
      </c>
      <c r="CX7" s="38">
        <v>
100</v>
      </c>
      <c r="CY7" s="38">
        <v>
100</v>
      </c>
      <c r="CZ7" s="38">
        <v>
100</v>
      </c>
      <c r="DA7" s="38">
        <v>
100</v>
      </c>
      <c r="DB7" s="38">
        <v>
100</v>
      </c>
      <c r="DC7" s="38">
        <v>
68.150000000000006</v>
      </c>
      <c r="DD7" s="38">
        <v>
67.489999999999995</v>
      </c>
      <c r="DE7" s="38">
        <v>
67.290000000000006</v>
      </c>
      <c r="DF7" s="38">
        <v>
89.66</v>
      </c>
      <c r="DG7" s="38">
        <v>
90.63</v>
      </c>
      <c r="DH7" s="38">
        <v>
79.510000000000005</v>
      </c>
      <c r="DI7" s="38"/>
      <c r="DJ7" s="38"/>
      <c r="DK7" s="38"/>
      <c r="DL7" s="38"/>
      <c r="DM7" s="38"/>
      <c r="DN7" s="38"/>
      <c r="DO7" s="38"/>
      <c r="DP7" s="38"/>
      <c r="DQ7" s="38"/>
      <c r="DR7" s="38"/>
      <c r="DS7" s="38"/>
      <c r="DT7" s="38"/>
      <c r="DU7" s="38"/>
      <c r="DV7" s="38"/>
      <c r="DW7" s="38"/>
      <c r="DX7" s="38"/>
      <c r="DY7" s="38"/>
      <c r="DZ7" s="38"/>
      <c r="EA7" s="38"/>
      <c r="EB7" s="38"/>
      <c r="EC7" s="38"/>
      <c r="ED7" s="38"/>
      <c r="EE7" s="38" t="s">
        <v>
104</v>
      </c>
      <c r="EF7" s="38" t="s">
        <v>
104</v>
      </c>
      <c r="EG7" s="38" t="s">
        <v>
104</v>
      </c>
      <c r="EH7" s="38" t="s">
        <v>
104</v>
      </c>
      <c r="EI7" s="38" t="s">
        <v>
104</v>
      </c>
      <c r="EJ7" s="38" t="s">
        <v>
104</v>
      </c>
      <c r="EK7" s="38" t="s">
        <v>
104</v>
      </c>
      <c r="EL7" s="38" t="s">
        <v>
104</v>
      </c>
      <c r="EM7" s="38" t="s">
        <v>
104</v>
      </c>
      <c r="EN7" s="38" t="s">
        <v>
104</v>
      </c>
      <c r="EO7" s="38" t="s">
        <v>
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106</v>
      </c>
      <c r="C9" s="40" t="s">
        <v>
107</v>
      </c>
      <c r="D9" s="40" t="s">
        <v>
108</v>
      </c>
      <c r="E9" s="40" t="s">
        <v>
109</v>
      </c>
      <c r="F9" s="40" t="s">
        <v>
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48</v>
      </c>
      <c r="B10" s="41">
        <f t="shared" ref="B10:E10" si="15">
DATEVALUE($B7+12-B11&amp;"/1/"&amp;B12)</f>
        <v>
46388</v>
      </c>
      <c r="C10" s="41">
        <f t="shared" si="15"/>
        <v>
46753</v>
      </c>
      <c r="D10" s="41">
        <f t="shared" si="15"/>
        <v>
47119</v>
      </c>
      <c r="E10" s="41">
        <f t="shared" si="15"/>
        <v>
47484</v>
      </c>
      <c r="F10" s="42">
        <f>
DATEVALUE($B7+12-F11&amp;"/1/"&amp;F12)</f>
        <v>
47849</v>
      </c>
    </row>
    <row r="11" spans="1:145" x14ac:dyDescent="0.15">
      <c r="B11">
        <v>
4</v>
      </c>
      <c r="C11">
        <v>
3</v>
      </c>
      <c r="D11">
        <v>
2</v>
      </c>
      <c r="E11">
        <v>
1</v>
      </c>
      <c r="F11">
        <v>
0</v>
      </c>
      <c r="G11" t="s">
        <v>
111</v>
      </c>
    </row>
    <row r="12" spans="1:145" x14ac:dyDescent="0.15">
      <c r="B12">
        <v>
1</v>
      </c>
      <c r="C12">
        <v>
1</v>
      </c>
      <c r="D12">
        <v>
1</v>
      </c>
      <c r="E12">
        <v>
1</v>
      </c>
      <c r="F12">
        <v>
1</v>
      </c>
      <c r="G12" t="s">
        <v>
112</v>
      </c>
    </row>
    <row r="13" spans="1:145" x14ac:dyDescent="0.15">
      <c r="B13" t="s">
        <v>
113</v>
      </c>
      <c r="C13" t="s">
        <v>
114</v>
      </c>
      <c r="D13" t="s">
        <v>
114</v>
      </c>
      <c r="E13" t="s">
        <v>
114</v>
      </c>
      <c r="F13" t="s">
        <v>
115</v>
      </c>
      <c r="G13" t="s">
        <v>
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dcterms:created xsi:type="dcterms:W3CDTF">2020-12-04T03:16:55Z</dcterms:created>
  <dcterms:modified xsi:type="dcterms:W3CDTF">2021-02-17T11:14:06Z</dcterms:modified>
  <cp:category/>
</cp:coreProperties>
</file>