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ogashima58\Desktop\"/>
    </mc:Choice>
  </mc:AlternateContent>
  <workbookProtection workbookAlgorithmName="SHA-512" workbookHashValue="y/eBO5T6RyCy6yKf0EOtQWehxGv/qPaYhxdHiN0hp+ZBf5Fn0OFcreORsf1lC8AVbhU0bbO/FtpuJUpZ+gUYow==" workbookSaltValue="w/QYfBOdPntSAeU+7nhk/Q=="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J85" i="4"/>
  <c r="I85" i="4"/>
  <c r="BB10" i="4"/>
  <c r="AT10" i="4"/>
  <c r="AL10" i="4"/>
  <c r="W10" i="4"/>
  <c r="I10" i="4"/>
  <c r="BB8" i="4"/>
  <c r="AT8" i="4"/>
  <c r="AL8" i="4"/>
  <c r="AD8" i="4"/>
  <c r="W8" i="4"/>
  <c r="P8" i="4"/>
  <c r="I8" i="4"/>
  <c r="B8" i="4"/>
  <c r="B6" i="4"/>
</calcChain>
</file>

<file path=xl/sharedStrings.xml><?xml version="1.0" encoding="utf-8"?>
<sst xmlns="http://schemas.openxmlformats.org/spreadsheetml/2006/main" count="233" uniqueCount="118">
  <si>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</si>
  <si>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</si>
  <si>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</si>
  <si>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</si>
  <si>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</si>
  <si>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</si>
  <si>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</si>
  <si>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</si>
  <si>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</si>
  <si>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</si>
  <si>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</si>
  <si>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</si>
  <si>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</si>
  <si>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</si>
  <si>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</si>
  <si>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</si>
  <si>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</si>
  <si>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</si>
  <si>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</si>
  <si>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</si>
  <si>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</si>
  <si>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</si>
  <si>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</si>
  <si>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</si>
  <si>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</si>
  <si>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</si>
  <si>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</si>
  <si>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</si>
  <si>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</si>
  <si>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</si>
  <si>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</si>
  <si>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</si>
  <si>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</si>
  <si>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</si>
  <si>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</si>
  <si>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</si>
  <si>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</si>
  <si>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</si>
  <si>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</si>
  <si>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</si>
  <si>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</si>
  <si>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</si>
  <si>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</si>
  <si>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</si>
  <si>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</si>
  <si>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</si>
  <si>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</si>
  <si>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</si>
  <si>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</si>
  <si>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</si>
  <si>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</si>
  <si>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</si>
  <si>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</si>
  <si>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</si>
  <si>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</si>
  <si>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</si>
  <si>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</si>
  <si>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</si>
  <si>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</si>
  <si>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</si>
  <si>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</si>
  <si>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</si>
  <si>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</si>
  <si>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</si>
  <si>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</si>
  <si>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</si>
  <si>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</si>
  <si>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</si>
  <si>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</si>
  <si>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</si>
  <si>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</si>
  <si>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</si>
  <si>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</si>
  <si>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</si>
  <si>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</si>
  <si>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</si>
  <si>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</si>
  <si>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</si>
  <si>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</si>
  <si>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</si>
  <si>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</si>
  <si>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</si>
  <si>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</si>
  <si>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</si>
  <si>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</si>
  <si>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</si>
  <si>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</si>
  <si>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</si>
  <si>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</si>
  <si>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</si>
  <si>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</si>
  <si>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</si>
  <si>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</si>
  <si>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</si>
  <si>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</si>
  <si>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</si>
  <si>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</si>
  <si>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青ヶ島村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</si>
  <si>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</si>
  <si>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</si>
  <si>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</si>
  <si>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</si>
  <si>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</si>
  <si>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</si>
  <si>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</si>
  <si>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</si>
  <si>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</si>
  <si>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</si>
  <si>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</si>
  <si>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</si>
  <si>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</si>
  <si>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</si>
  <si>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</si>
  <si>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</si>
  <si>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</si>
  <si>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①収益的収支比率
　令和2年度は貯水池耐震化事業を行わなかったため繰入金も減少し比率も減少した。
④企業債残高対給水収益比率
　平成28年度に導水施設更新事業及び貯水池耐震化事業に対して起債を行った。
⑤料金回収率
　給水人口が少ないため、給水収益以外の収入で賄われている。令和2年度は給水原価が増加したため料金回収率が減少した。
⑥給水原価
　令和2年度は公営企業会計の適用に向け固定資産台帳整備業務を委託したため給水原価が増加した。
⑦施設利用率
　令和2年度は一日平均配水量が微増したことにより、施設利用率も僅かに上昇した。
⑧有収率
　引き続き類似団体平均値以上を保っている。</t>
    <rPh sb="1" eb="4">
      <t>シュウエキテキ</t>
    </rPh>
    <rPh sb="4" eb="6">
      <t>シュウシ</t>
    </rPh>
    <rPh sb="6" eb="8">
      <t>ヒリツ</t>
    </rPh>
    <rPh sb="10" eb="12">
      <t>レイワ</t>
    </rPh>
    <rPh sb="13" eb="15">
      <t>ネンド</t>
    </rPh>
    <rPh sb="16" eb="19">
      <t>チョスイチ</t>
    </rPh>
    <rPh sb="19" eb="22">
      <t>タイシンカ</t>
    </rPh>
    <rPh sb="22" eb="24">
      <t>ジギョウ</t>
    </rPh>
    <rPh sb="25" eb="26">
      <t>オコナ</t>
    </rPh>
    <rPh sb="33" eb="35">
      <t>クリイレ</t>
    </rPh>
    <rPh sb="35" eb="36">
      <t>キン</t>
    </rPh>
    <rPh sb="37" eb="39">
      <t>ゲンショウ</t>
    </rPh>
    <rPh sb="40" eb="42">
      <t>ヒリツ</t>
    </rPh>
    <rPh sb="43" eb="45">
      <t>ゲンショウ</t>
    </rPh>
    <rPh sb="51" eb="53">
      <t>キギョウ</t>
    </rPh>
    <rPh sb="53" eb="54">
      <t>サイ</t>
    </rPh>
    <rPh sb="54" eb="56">
      <t>ザンダカ</t>
    </rPh>
    <rPh sb="56" eb="57">
      <t>タイ</t>
    </rPh>
    <rPh sb="57" eb="59">
      <t>キュウスイ</t>
    </rPh>
    <rPh sb="59" eb="61">
      <t>シュウエキ</t>
    </rPh>
    <rPh sb="61" eb="63">
      <t>ヒリツ</t>
    </rPh>
    <rPh sb="65" eb="67">
      <t>ヘイセイ</t>
    </rPh>
    <rPh sb="69" eb="71">
      <t>ネンド</t>
    </rPh>
    <rPh sb="72" eb="74">
      <t>ドウスイ</t>
    </rPh>
    <rPh sb="74" eb="76">
      <t>シセツ</t>
    </rPh>
    <rPh sb="76" eb="78">
      <t>コウシン</t>
    </rPh>
    <rPh sb="78" eb="80">
      <t>ジギョウ</t>
    </rPh>
    <rPh sb="80" eb="81">
      <t>オヨ</t>
    </rPh>
    <rPh sb="82" eb="85">
      <t>チョスイチ</t>
    </rPh>
    <rPh sb="85" eb="88">
      <t>タイシンカ</t>
    </rPh>
    <rPh sb="88" eb="90">
      <t>ジギョウ</t>
    </rPh>
    <rPh sb="91" eb="92">
      <t>タイ</t>
    </rPh>
    <rPh sb="94" eb="96">
      <t>キサイ</t>
    </rPh>
    <rPh sb="97" eb="98">
      <t>オコナ</t>
    </rPh>
    <rPh sb="104" eb="106">
      <t>リョウキン</t>
    </rPh>
    <rPh sb="106" eb="108">
      <t>カイシュウ</t>
    </rPh>
    <rPh sb="108" eb="109">
      <t>リツ</t>
    </rPh>
    <rPh sb="111" eb="113">
      <t>キュウスイ</t>
    </rPh>
    <rPh sb="113" eb="115">
      <t>ジンコウ</t>
    </rPh>
    <rPh sb="116" eb="117">
      <t>スク</t>
    </rPh>
    <rPh sb="122" eb="124">
      <t>キュウスイ</t>
    </rPh>
    <rPh sb="124" eb="126">
      <t>シュウエキ</t>
    </rPh>
    <rPh sb="126" eb="128">
      <t>イガイ</t>
    </rPh>
    <rPh sb="129" eb="131">
      <t>シュウニュウ</t>
    </rPh>
    <rPh sb="132" eb="133">
      <t>マカナ</t>
    </rPh>
    <rPh sb="139" eb="141">
      <t>レイワ</t>
    </rPh>
    <rPh sb="142" eb="144">
      <t>ネンド</t>
    </rPh>
    <rPh sb="145" eb="147">
      <t>キュウスイ</t>
    </rPh>
    <rPh sb="147" eb="149">
      <t>ゲンカ</t>
    </rPh>
    <rPh sb="150" eb="152">
      <t>ゾウカ</t>
    </rPh>
    <rPh sb="156" eb="158">
      <t>リョウキン</t>
    </rPh>
    <rPh sb="158" eb="160">
      <t>カイシュウ</t>
    </rPh>
    <rPh sb="160" eb="161">
      <t>リツ</t>
    </rPh>
    <rPh sb="162" eb="164">
      <t>ゲンショウ</t>
    </rPh>
    <rPh sb="170" eb="172">
      <t>キュウスイ</t>
    </rPh>
    <rPh sb="172" eb="174">
      <t>ゲンカ</t>
    </rPh>
    <rPh sb="176" eb="178">
      <t>レイワ</t>
    </rPh>
    <rPh sb="179" eb="181">
      <t>ネンド</t>
    </rPh>
    <rPh sb="182" eb="184">
      <t>コウエイ</t>
    </rPh>
    <rPh sb="184" eb="186">
      <t>キギョウ</t>
    </rPh>
    <rPh sb="186" eb="188">
      <t>カイケイ</t>
    </rPh>
    <rPh sb="189" eb="191">
      <t>テキヨウ</t>
    </rPh>
    <rPh sb="192" eb="193">
      <t>ム</t>
    </rPh>
    <rPh sb="194" eb="196">
      <t>コテイ</t>
    </rPh>
    <rPh sb="196" eb="198">
      <t>シサン</t>
    </rPh>
    <rPh sb="198" eb="200">
      <t>ダイチョウ</t>
    </rPh>
    <rPh sb="200" eb="202">
      <t>セイビ</t>
    </rPh>
    <rPh sb="202" eb="204">
      <t>ギョウム</t>
    </rPh>
    <rPh sb="205" eb="207">
      <t>イタク</t>
    </rPh>
    <rPh sb="211" eb="213">
      <t>キュウスイ</t>
    </rPh>
    <rPh sb="213" eb="215">
      <t>ゲンカ</t>
    </rPh>
    <rPh sb="216" eb="218">
      <t>ゾウカ</t>
    </rPh>
    <rPh sb="224" eb="226">
      <t>シセツ</t>
    </rPh>
    <rPh sb="226" eb="228">
      <t>リヨウ</t>
    </rPh>
    <rPh sb="228" eb="229">
      <t>リツ</t>
    </rPh>
    <rPh sb="231" eb="233">
      <t>レイワ</t>
    </rPh>
    <rPh sb="234" eb="236">
      <t>ネンド</t>
    </rPh>
    <rPh sb="237" eb="239">
      <t>イチニチ</t>
    </rPh>
    <rPh sb="239" eb="241">
      <t>ヘイキン</t>
    </rPh>
    <rPh sb="241" eb="243">
      <t>ハイスイ</t>
    </rPh>
    <rPh sb="243" eb="244">
      <t>リョウ</t>
    </rPh>
    <rPh sb="245" eb="247">
      <t>ビゾウ</t>
    </rPh>
    <rPh sb="255" eb="257">
      <t>シセツ</t>
    </rPh>
    <rPh sb="257" eb="259">
      <t>リヨウ</t>
    </rPh>
    <rPh sb="259" eb="260">
      <t>リツ</t>
    </rPh>
    <rPh sb="261" eb="262">
      <t>ワズ</t>
    </rPh>
    <rPh sb="264" eb="266">
      <t>ジョウショウ</t>
    </rPh>
    <rPh sb="272" eb="275">
      <t>ユウシュウリツ</t>
    </rPh>
    <rPh sb="277" eb="278">
      <t>ヒ</t>
    </rPh>
    <rPh sb="279" eb="280">
      <t>ツヅ</t>
    </rPh>
    <rPh sb="281" eb="283">
      <t>ルイジ</t>
    </rPh>
    <rPh sb="283" eb="285">
      <t>ダンタイ</t>
    </rPh>
    <rPh sb="285" eb="288">
      <t>ヘイキンチ</t>
    </rPh>
    <rPh sb="288" eb="290">
      <t>イジョウ</t>
    </rPh>
    <rPh sb="291" eb="292">
      <t>タモ</t>
    </rPh>
    <phoneticPr fontId="4"/>
  </si>
  <si>
    <t>　人口が極端に少なく、かつ離島のため建設コストが高いことから、経営の健全性は高いとは言えない部分がある。
　使用料も他の事業者と比較して割高となっている。
　また、自然条件も厳しく、強風や塩害等により施設へのダメージが大きい。日常のメンテナンスを行うことにより、大規模な修繕を抑えている。
　貯水池の耐震化事業の有無で建設事業費が増減している。</t>
    <rPh sb="1" eb="3">
      <t>ジンコウ</t>
    </rPh>
    <rPh sb="4" eb="6">
      <t>キョクタン</t>
    </rPh>
    <rPh sb="7" eb="8">
      <t>スク</t>
    </rPh>
    <rPh sb="13" eb="15">
      <t>リトウ</t>
    </rPh>
    <rPh sb="18" eb="20">
      <t>ケンセツ</t>
    </rPh>
    <rPh sb="24" eb="25">
      <t>タカ</t>
    </rPh>
    <rPh sb="31" eb="33">
      <t>ケイエイ</t>
    </rPh>
    <rPh sb="34" eb="37">
      <t>ケンゼンセイ</t>
    </rPh>
    <rPh sb="38" eb="39">
      <t>タカ</t>
    </rPh>
    <rPh sb="42" eb="43">
      <t>イ</t>
    </rPh>
    <rPh sb="46" eb="48">
      <t>ブブン</t>
    </rPh>
    <rPh sb="54" eb="57">
      <t>シヨウリョウ</t>
    </rPh>
    <rPh sb="58" eb="59">
      <t>ホカ</t>
    </rPh>
    <rPh sb="60" eb="63">
      <t>ジギョウシャ</t>
    </rPh>
    <rPh sb="64" eb="66">
      <t>ヒカク</t>
    </rPh>
    <rPh sb="68" eb="70">
      <t>ワリダカ</t>
    </rPh>
    <rPh sb="82" eb="84">
      <t>シゼン</t>
    </rPh>
    <rPh sb="84" eb="86">
      <t>ジョウケン</t>
    </rPh>
    <rPh sb="87" eb="88">
      <t>キビ</t>
    </rPh>
    <rPh sb="91" eb="93">
      <t>キョウフウ</t>
    </rPh>
    <rPh sb="94" eb="96">
      <t>エンガイ</t>
    </rPh>
    <rPh sb="96" eb="97">
      <t>トウ</t>
    </rPh>
    <rPh sb="100" eb="102">
      <t>シセツ</t>
    </rPh>
    <rPh sb="109" eb="110">
      <t>オオ</t>
    </rPh>
    <rPh sb="113" eb="115">
      <t>ニチジョウ</t>
    </rPh>
    <rPh sb="123" eb="124">
      <t>オコナ</t>
    </rPh>
    <rPh sb="131" eb="134">
      <t>ダイキボ</t>
    </rPh>
    <rPh sb="135" eb="137">
      <t>シュウゼン</t>
    </rPh>
    <rPh sb="138" eb="139">
      <t>オサ</t>
    </rPh>
    <rPh sb="146" eb="149">
      <t>チョスイチ</t>
    </rPh>
    <rPh sb="150" eb="153">
      <t>タイシンカ</t>
    </rPh>
    <rPh sb="153" eb="155">
      <t>ジギョウ</t>
    </rPh>
    <rPh sb="156" eb="158">
      <t>ウム</t>
    </rPh>
    <rPh sb="159" eb="161">
      <t>ケンセツ</t>
    </rPh>
    <rPh sb="161" eb="164">
      <t>ジギョウヒ</t>
    </rPh>
    <rPh sb="165" eb="167">
      <t>ゾウゲン</t>
    </rPh>
    <phoneticPr fontId="4"/>
  </si>
  <si>
    <t>　平成29年度に浄水場内の導水管更新を行った。貯水池の手動弁の自動化に伴い導水管更新を再開する予定。
　塩害や強い風雨の影響により、施設の老朽化が進んでいる部分もあるが、日常メンテナンスにより大規模な修繕を抑えている。</t>
    <rPh sb="1" eb="3">
      <t>ヘイセイ</t>
    </rPh>
    <rPh sb="5" eb="7">
      <t>ネンド</t>
    </rPh>
    <rPh sb="8" eb="11">
      <t>ジョウスイジョウ</t>
    </rPh>
    <rPh sb="11" eb="12">
      <t>ナイ</t>
    </rPh>
    <rPh sb="13" eb="15">
      <t>ドウスイ</t>
    </rPh>
    <rPh sb="15" eb="16">
      <t>カン</t>
    </rPh>
    <rPh sb="16" eb="18">
      <t>コウシン</t>
    </rPh>
    <rPh sb="19" eb="20">
      <t>オコナ</t>
    </rPh>
    <rPh sb="23" eb="26">
      <t>チョスイチ</t>
    </rPh>
    <rPh sb="27" eb="29">
      <t>シュドウ</t>
    </rPh>
    <rPh sb="29" eb="30">
      <t>ベン</t>
    </rPh>
    <rPh sb="31" eb="34">
      <t>ジドウカ</t>
    </rPh>
    <rPh sb="35" eb="36">
      <t>トモナ</t>
    </rPh>
    <rPh sb="37" eb="39">
      <t>ドウスイ</t>
    </rPh>
    <rPh sb="39" eb="40">
      <t>カン</t>
    </rPh>
    <rPh sb="40" eb="42">
      <t>コウシン</t>
    </rPh>
    <rPh sb="43" eb="45">
      <t>サイカイ</t>
    </rPh>
    <rPh sb="47" eb="49">
      <t>ヨテイ</t>
    </rPh>
    <rPh sb="53" eb="55">
      <t>エンガイ</t>
    </rPh>
    <rPh sb="56" eb="57">
      <t>ツヨ</t>
    </rPh>
    <rPh sb="58" eb="60">
      <t>フウウ</t>
    </rPh>
    <rPh sb="61" eb="63">
      <t>エイキョウ</t>
    </rPh>
    <rPh sb="67" eb="69">
      <t>シセツ</t>
    </rPh>
    <rPh sb="70" eb="73">
      <t>ロウキュウカ</t>
    </rPh>
    <rPh sb="74" eb="75">
      <t>スス</t>
    </rPh>
    <rPh sb="79" eb="81">
      <t>ブブン</t>
    </rPh>
    <rPh sb="86" eb="88">
      <t>ニチジョウ</t>
    </rPh>
    <rPh sb="97" eb="98">
      <t>オオ</t>
    </rPh>
    <rPh sb="98" eb="100">
      <t>キボ</t>
    </rPh>
    <rPh sb="101" eb="103">
      <t>シュウゼン</t>
    </rPh>
    <rPh sb="104" eb="105">
      <t>オサ</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</si>
</sst>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formatCode="#,##0.00;&quot;△&quot;#,##0.00">
                  <c:v>0</c:v>
                </c:pt>
                <c:pt idx="1">
                  <c:v>2.13</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E62-4E81-AD4D-ECB0291BE6A5}"/>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0.78</c:v>
                </c:pt>
                <c:pt idx="1">
                  <c:v>0.56999999999999995</c:v>
                </c:pt>
                <c:pt idx="2">
                  <c:v>0.62</c:v>
                </c:pt>
                <c:pt idx="3">
                  <c:v>0.39</c:v>
                </c:pt>
                <c:pt idx="4">
                  <c:v>0.61</c:v>
                </c:pt>
              </c:numCache>
            </c:numRef>
          </c:val>
          <c:smooth val="0"/>
          <c:extLst>
            <c:ext xmlns:c16="http://schemas.microsoft.com/office/drawing/2014/chart" uri="{C3380CC4-5D6E-409C-BE32-E72D297353CC}">
              <c16:uniqueId val="{00000001-EE62-4E81-AD4D-ECB0291BE6A5}"/>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52.14</c:v>
                </c:pt>
                <c:pt idx="1">
                  <c:v>46.02</c:v>
                </c:pt>
                <c:pt idx="2">
                  <c:v>46.82</c:v>
                </c:pt>
                <c:pt idx="3">
                  <c:v>48.09</c:v>
                </c:pt>
                <c:pt idx="4">
                  <c:v>48.7</c:v>
                </c:pt>
              </c:numCache>
            </c:numRef>
          </c:val>
          <c:extLst>
            <c:ext xmlns:c16="http://schemas.microsoft.com/office/drawing/2014/chart" uri="{C3380CC4-5D6E-409C-BE32-E72D297353CC}">
              <c16:uniqueId val="{00000000-7EEA-4896-A60B-44BEC7411D97}"/>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46.9</c:v>
                </c:pt>
                <c:pt idx="1">
                  <c:v>47.95</c:v>
                </c:pt>
                <c:pt idx="2">
                  <c:v>48.26</c:v>
                </c:pt>
                <c:pt idx="3">
                  <c:v>48.01</c:v>
                </c:pt>
                <c:pt idx="4">
                  <c:v>49.08</c:v>
                </c:pt>
              </c:numCache>
            </c:numRef>
          </c:val>
          <c:smooth val="0"/>
          <c:extLst>
            <c:ext xmlns:c16="http://schemas.microsoft.com/office/drawing/2014/chart" uri="{C3380CC4-5D6E-409C-BE32-E72D297353CC}">
              <c16:uniqueId val="{00000001-7EEA-4896-A60B-44BEC7411D97}"/>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89.85</c:v>
                </c:pt>
                <c:pt idx="1">
                  <c:v>95.64</c:v>
                </c:pt>
                <c:pt idx="2">
                  <c:v>89.18</c:v>
                </c:pt>
                <c:pt idx="3">
                  <c:v>93.41</c:v>
                </c:pt>
                <c:pt idx="4">
                  <c:v>92</c:v>
                </c:pt>
              </c:numCache>
            </c:numRef>
          </c:val>
          <c:extLst>
            <c:ext xmlns:c16="http://schemas.microsoft.com/office/drawing/2014/chart" uri="{C3380CC4-5D6E-409C-BE32-E72D297353CC}">
              <c16:uniqueId val="{00000000-014F-477E-969E-52CE0B0B3DC0}"/>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74.63</c:v>
                </c:pt>
                <c:pt idx="1">
                  <c:v>74.900000000000006</c:v>
                </c:pt>
                <c:pt idx="2">
                  <c:v>72.72</c:v>
                </c:pt>
                <c:pt idx="3">
                  <c:v>72.75</c:v>
                </c:pt>
                <c:pt idx="4">
                  <c:v>71.27</c:v>
                </c:pt>
              </c:numCache>
            </c:numRef>
          </c:val>
          <c:smooth val="0"/>
          <c:extLst>
            <c:ext xmlns:c16="http://schemas.microsoft.com/office/drawing/2014/chart" uri="{C3380CC4-5D6E-409C-BE32-E72D297353CC}">
              <c16:uniqueId val="{00000001-014F-477E-969E-52CE0B0B3DC0}"/>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93.04</c:v>
                </c:pt>
                <c:pt idx="1">
                  <c:v>108.69</c:v>
                </c:pt>
                <c:pt idx="2">
                  <c:v>106.52</c:v>
                </c:pt>
                <c:pt idx="3">
                  <c:v>152.72</c:v>
                </c:pt>
                <c:pt idx="4">
                  <c:v>102.6</c:v>
                </c:pt>
              </c:numCache>
            </c:numRef>
          </c:val>
          <c:extLst>
            <c:ext xmlns:c16="http://schemas.microsoft.com/office/drawing/2014/chart" uri="{C3380CC4-5D6E-409C-BE32-E72D297353CC}">
              <c16:uniqueId val="{00000000-53D8-4A70-A314-6BF3087ED145}"/>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72.11</c:v>
                </c:pt>
                <c:pt idx="1">
                  <c:v>74.05</c:v>
                </c:pt>
                <c:pt idx="2">
                  <c:v>73.25</c:v>
                </c:pt>
                <c:pt idx="3">
                  <c:v>75.06</c:v>
                </c:pt>
                <c:pt idx="4">
                  <c:v>73.22</c:v>
                </c:pt>
              </c:numCache>
            </c:numRef>
          </c:val>
          <c:smooth val="0"/>
          <c:extLst>
            <c:ext xmlns:c16="http://schemas.microsoft.com/office/drawing/2014/chart" uri="{C3380CC4-5D6E-409C-BE32-E72D297353CC}">
              <c16:uniqueId val="{00000001-53D8-4A70-A314-6BF3087ED145}"/>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356-4194-AAF0-CB766878BE90}"/>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356-4194-AAF0-CB766878BE90}"/>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D17-42E2-ADB4-68B4A33AD49F}"/>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D17-42E2-ADB4-68B4A33AD49F}"/>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67A-480B-AE10-FF81EEE65744}"/>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67A-480B-AE10-FF81EEE65744}"/>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DC2-4EBD-A575-271E5EF399D2}"/>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DC2-4EBD-A575-271E5EF399D2}"/>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1619.88</c:v>
                </c:pt>
                <c:pt idx="1">
                  <c:v>1656.62</c:v>
                </c:pt>
                <c:pt idx="2">
                  <c:v>1611.08</c:v>
                </c:pt>
                <c:pt idx="3">
                  <c:v>1452.88</c:v>
                </c:pt>
                <c:pt idx="4">
                  <c:v>1416.86</c:v>
                </c:pt>
              </c:numCache>
            </c:numRef>
          </c:val>
          <c:extLst>
            <c:ext xmlns:c16="http://schemas.microsoft.com/office/drawing/2014/chart" uri="{C3380CC4-5D6E-409C-BE32-E72D297353CC}">
              <c16:uniqueId val="{00000000-C18E-40F9-8D35-B25DC0B1ED58}"/>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1595.62</c:v>
                </c:pt>
                <c:pt idx="1">
                  <c:v>1302.33</c:v>
                </c:pt>
                <c:pt idx="2">
                  <c:v>1274.21</c:v>
                </c:pt>
                <c:pt idx="3">
                  <c:v>1183.92</c:v>
                </c:pt>
                <c:pt idx="4">
                  <c:v>1128.72</c:v>
                </c:pt>
              </c:numCache>
            </c:numRef>
          </c:val>
          <c:smooth val="0"/>
          <c:extLst>
            <c:ext xmlns:c16="http://schemas.microsoft.com/office/drawing/2014/chart" uri="{C3380CC4-5D6E-409C-BE32-E72D297353CC}">
              <c16:uniqueId val="{00000001-C18E-40F9-8D35-B25DC0B1ED58}"/>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23.29</c:v>
                </c:pt>
                <c:pt idx="1">
                  <c:v>21.39</c:v>
                </c:pt>
                <c:pt idx="2">
                  <c:v>53.2</c:v>
                </c:pt>
                <c:pt idx="3">
                  <c:v>82.76</c:v>
                </c:pt>
                <c:pt idx="4">
                  <c:v>35.68</c:v>
                </c:pt>
              </c:numCache>
            </c:numRef>
          </c:val>
          <c:extLst>
            <c:ext xmlns:c16="http://schemas.microsoft.com/office/drawing/2014/chart" uri="{C3380CC4-5D6E-409C-BE32-E72D297353CC}">
              <c16:uniqueId val="{00000000-4785-4282-BD91-B9E37C1FF8E1}"/>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37.92</c:v>
                </c:pt>
                <c:pt idx="1">
                  <c:v>40.89</c:v>
                </c:pt>
                <c:pt idx="2">
                  <c:v>41.25</c:v>
                </c:pt>
                <c:pt idx="3">
                  <c:v>42.5</c:v>
                </c:pt>
                <c:pt idx="4">
                  <c:v>41.84</c:v>
                </c:pt>
              </c:numCache>
            </c:numRef>
          </c:val>
          <c:smooth val="0"/>
          <c:extLst>
            <c:ext xmlns:c16="http://schemas.microsoft.com/office/drawing/2014/chart" uri="{C3380CC4-5D6E-409C-BE32-E72D297353CC}">
              <c16:uniqueId val="{00000001-4785-4282-BD91-B9E37C1FF8E1}"/>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1270.18</c:v>
                </c:pt>
                <c:pt idx="1">
                  <c:v>1386.88</c:v>
                </c:pt>
                <c:pt idx="2">
                  <c:v>581.04</c:v>
                </c:pt>
                <c:pt idx="3">
                  <c:v>368.22</c:v>
                </c:pt>
                <c:pt idx="4">
                  <c:v>842.28</c:v>
                </c:pt>
              </c:numCache>
            </c:numRef>
          </c:val>
          <c:extLst>
            <c:ext xmlns:c16="http://schemas.microsoft.com/office/drawing/2014/chart" uri="{C3380CC4-5D6E-409C-BE32-E72D297353CC}">
              <c16:uniqueId val="{00000000-512A-41A9-B7D9-F72C2B1B1E17}"/>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423.18</c:v>
                </c:pt>
                <c:pt idx="1">
                  <c:v>383.2</c:v>
                </c:pt>
                <c:pt idx="2">
                  <c:v>383.25</c:v>
                </c:pt>
                <c:pt idx="3">
                  <c:v>377.72</c:v>
                </c:pt>
                <c:pt idx="4">
                  <c:v>390.47</c:v>
                </c:pt>
              </c:numCache>
            </c:numRef>
          </c:val>
          <c:smooth val="0"/>
          <c:extLst>
            <c:ext xmlns:c16="http://schemas.microsoft.com/office/drawing/2014/chart" uri="{C3380CC4-5D6E-409C-BE32-E72D297353CC}">
              <c16:uniqueId val="{00000001-512A-41A9-B7D9-F72C2B1B1E17}"/>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【288.19】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R1" zoomScale="70" zoomScaleNormal="70" workbookViewId="0">
      <selection activeCell="BI57" sqref="BI5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
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
データ!H6</f>
        <v>
東京都　青ヶ島村</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2" t="s">
        <v>
1</v>
      </c>
      <c r="C7" s="72"/>
      <c r="D7" s="72"/>
      <c r="E7" s="72"/>
      <c r="F7" s="72"/>
      <c r="G7" s="72"/>
      <c r="H7" s="72"/>
      <c r="I7" s="72" t="s">
        <v>
2</v>
      </c>
      <c r="J7" s="72"/>
      <c r="K7" s="72"/>
      <c r="L7" s="72"/>
      <c r="M7" s="72"/>
      <c r="N7" s="72"/>
      <c r="O7" s="72"/>
      <c r="P7" s="72" t="s">
        <v>
3</v>
      </c>
      <c r="Q7" s="72"/>
      <c r="R7" s="72"/>
      <c r="S7" s="72"/>
      <c r="T7" s="72"/>
      <c r="U7" s="72"/>
      <c r="V7" s="72"/>
      <c r="W7" s="72" t="s">
        <v>
4</v>
      </c>
      <c r="X7" s="72"/>
      <c r="Y7" s="72"/>
      <c r="Z7" s="72"/>
      <c r="AA7" s="72"/>
      <c r="AB7" s="72"/>
      <c r="AC7" s="72"/>
      <c r="AD7" s="72" t="s">
        <v>
5</v>
      </c>
      <c r="AE7" s="72"/>
      <c r="AF7" s="72"/>
      <c r="AG7" s="72"/>
      <c r="AH7" s="72"/>
      <c r="AI7" s="72"/>
      <c r="AJ7" s="72"/>
      <c r="AK7" s="2"/>
      <c r="AL7" s="72" t="s">
        <v>
6</v>
      </c>
      <c r="AM7" s="72"/>
      <c r="AN7" s="72"/>
      <c r="AO7" s="72"/>
      <c r="AP7" s="72"/>
      <c r="AQ7" s="72"/>
      <c r="AR7" s="72"/>
      <c r="AS7" s="72"/>
      <c r="AT7" s="72" t="s">
        <v>
7</v>
      </c>
      <c r="AU7" s="72"/>
      <c r="AV7" s="72"/>
      <c r="AW7" s="72"/>
      <c r="AX7" s="72"/>
      <c r="AY7" s="72"/>
      <c r="AZ7" s="72"/>
      <c r="BA7" s="72"/>
      <c r="BB7" s="72" t="s">
        <v>
8</v>
      </c>
      <c r="BC7" s="72"/>
      <c r="BD7" s="72"/>
      <c r="BE7" s="72"/>
      <c r="BF7" s="72"/>
      <c r="BG7" s="72"/>
      <c r="BH7" s="72"/>
      <c r="BI7" s="72"/>
      <c r="BJ7" s="3"/>
      <c r="BK7" s="3"/>
      <c r="BL7" s="4" t="s">
        <v>
9</v>
      </c>
      <c r="BM7" s="5"/>
      <c r="BN7" s="5"/>
      <c r="BO7" s="5"/>
      <c r="BP7" s="5"/>
      <c r="BQ7" s="5"/>
      <c r="BR7" s="5"/>
      <c r="BS7" s="5"/>
      <c r="BT7" s="5"/>
      <c r="BU7" s="5"/>
      <c r="BV7" s="5"/>
      <c r="BW7" s="5"/>
      <c r="BX7" s="5"/>
      <c r="BY7" s="6"/>
    </row>
    <row r="8" spans="1:78" ht="18.75" customHeight="1" x14ac:dyDescent="0.15">
      <c r="A8" s="2"/>
      <c r="B8" s="73" t="str">
        <f>
データ!$I$6</f>
        <v>
法非適用</v>
      </c>
      <c r="C8" s="73"/>
      <c r="D8" s="73"/>
      <c r="E8" s="73"/>
      <c r="F8" s="73"/>
      <c r="G8" s="73"/>
      <c r="H8" s="73"/>
      <c r="I8" s="73" t="str">
        <f>
データ!$J$6</f>
        <v>
水道事業</v>
      </c>
      <c r="J8" s="73"/>
      <c r="K8" s="73"/>
      <c r="L8" s="73"/>
      <c r="M8" s="73"/>
      <c r="N8" s="73"/>
      <c r="O8" s="73"/>
      <c r="P8" s="73" t="str">
        <f>
データ!$K$6</f>
        <v>
簡易水道事業</v>
      </c>
      <c r="Q8" s="73"/>
      <c r="R8" s="73"/>
      <c r="S8" s="73"/>
      <c r="T8" s="73"/>
      <c r="U8" s="73"/>
      <c r="V8" s="73"/>
      <c r="W8" s="73" t="str">
        <f>
データ!$L$6</f>
        <v>
D4</v>
      </c>
      <c r="X8" s="73"/>
      <c r="Y8" s="73"/>
      <c r="Z8" s="73"/>
      <c r="AA8" s="73"/>
      <c r="AB8" s="73"/>
      <c r="AC8" s="73"/>
      <c r="AD8" s="73" t="str">
        <f>
データ!$M$6</f>
        <v>
非設置</v>
      </c>
      <c r="AE8" s="73"/>
      <c r="AF8" s="73"/>
      <c r="AG8" s="73"/>
      <c r="AH8" s="73"/>
      <c r="AI8" s="73"/>
      <c r="AJ8" s="73"/>
      <c r="AK8" s="2"/>
      <c r="AL8" s="67">
        <f>
データ!$R$6</f>
        <v>
165</v>
      </c>
      <c r="AM8" s="67"/>
      <c r="AN8" s="67"/>
      <c r="AO8" s="67"/>
      <c r="AP8" s="67"/>
      <c r="AQ8" s="67"/>
      <c r="AR8" s="67"/>
      <c r="AS8" s="67"/>
      <c r="AT8" s="66">
        <f>
データ!$S$6</f>
        <v>
5.96</v>
      </c>
      <c r="AU8" s="66"/>
      <c r="AV8" s="66"/>
      <c r="AW8" s="66"/>
      <c r="AX8" s="66"/>
      <c r="AY8" s="66"/>
      <c r="AZ8" s="66"/>
      <c r="BA8" s="66"/>
      <c r="BB8" s="66">
        <f>
データ!$T$6</f>
        <v>
27.68</v>
      </c>
      <c r="BC8" s="66"/>
      <c r="BD8" s="66"/>
      <c r="BE8" s="66"/>
      <c r="BF8" s="66"/>
      <c r="BG8" s="66"/>
      <c r="BH8" s="66"/>
      <c r="BI8" s="66"/>
      <c r="BJ8" s="3"/>
      <c r="BK8" s="3"/>
      <c r="BL8" s="70" t="s">
        <v>
10</v>
      </c>
      <c r="BM8" s="71"/>
      <c r="BN8" s="7" t="s">
        <v>
11</v>
      </c>
      <c r="BO8" s="8"/>
      <c r="BP8" s="8"/>
      <c r="BQ8" s="8"/>
      <c r="BR8" s="8"/>
      <c r="BS8" s="8"/>
      <c r="BT8" s="8"/>
      <c r="BU8" s="8"/>
      <c r="BV8" s="8"/>
      <c r="BW8" s="8"/>
      <c r="BX8" s="8"/>
      <c r="BY8" s="9"/>
    </row>
    <row r="9" spans="1:78" ht="18.75" customHeight="1" x14ac:dyDescent="0.15">
      <c r="A9" s="2"/>
      <c r="B9" s="72" t="s">
        <v>
12</v>
      </c>
      <c r="C9" s="72"/>
      <c r="D9" s="72"/>
      <c r="E9" s="72"/>
      <c r="F9" s="72"/>
      <c r="G9" s="72"/>
      <c r="H9" s="72"/>
      <c r="I9" s="72" t="s">
        <v>
13</v>
      </c>
      <c r="J9" s="72"/>
      <c r="K9" s="72"/>
      <c r="L9" s="72"/>
      <c r="M9" s="72"/>
      <c r="N9" s="72"/>
      <c r="O9" s="72"/>
      <c r="P9" s="72" t="s">
        <v>
14</v>
      </c>
      <c r="Q9" s="72"/>
      <c r="R9" s="72"/>
      <c r="S9" s="72"/>
      <c r="T9" s="72"/>
      <c r="U9" s="72"/>
      <c r="V9" s="72"/>
      <c r="W9" s="72" t="s">
        <v>
15</v>
      </c>
      <c r="X9" s="72"/>
      <c r="Y9" s="72"/>
      <c r="Z9" s="72"/>
      <c r="AA9" s="72"/>
      <c r="AB9" s="72"/>
      <c r="AC9" s="72"/>
      <c r="AD9" s="2"/>
      <c r="AE9" s="2"/>
      <c r="AF9" s="2"/>
      <c r="AG9" s="2"/>
      <c r="AH9" s="3"/>
      <c r="AI9" s="2"/>
      <c r="AJ9" s="2"/>
      <c r="AK9" s="2"/>
      <c r="AL9" s="72" t="s">
        <v>
16</v>
      </c>
      <c r="AM9" s="72"/>
      <c r="AN9" s="72"/>
      <c r="AO9" s="72"/>
      <c r="AP9" s="72"/>
      <c r="AQ9" s="72"/>
      <c r="AR9" s="72"/>
      <c r="AS9" s="72"/>
      <c r="AT9" s="72" t="s">
        <v>
17</v>
      </c>
      <c r="AU9" s="72"/>
      <c r="AV9" s="72"/>
      <c r="AW9" s="72"/>
      <c r="AX9" s="72"/>
      <c r="AY9" s="72"/>
      <c r="AZ9" s="72"/>
      <c r="BA9" s="72"/>
      <c r="BB9" s="72" t="s">
        <v>
18</v>
      </c>
      <c r="BC9" s="72"/>
      <c r="BD9" s="72"/>
      <c r="BE9" s="72"/>
      <c r="BF9" s="72"/>
      <c r="BG9" s="72"/>
      <c r="BH9" s="72"/>
      <c r="BI9" s="72"/>
      <c r="BJ9" s="3"/>
      <c r="BK9" s="3"/>
      <c r="BL9" s="64" t="s">
        <v>
19</v>
      </c>
      <c r="BM9" s="65"/>
      <c r="BN9" s="10" t="s">
        <v>
20</v>
      </c>
      <c r="BO9" s="11"/>
      <c r="BP9" s="11"/>
      <c r="BQ9" s="11"/>
      <c r="BR9" s="11"/>
      <c r="BS9" s="11"/>
      <c r="BT9" s="11"/>
      <c r="BU9" s="11"/>
      <c r="BV9" s="11"/>
      <c r="BW9" s="11"/>
      <c r="BX9" s="11"/>
      <c r="BY9" s="12"/>
    </row>
    <row r="10" spans="1:78" ht="18.75" customHeight="1" x14ac:dyDescent="0.15">
      <c r="A10" s="2"/>
      <c r="B10" s="66" t="str">
        <f>
データ!$N$6</f>
        <v>
-</v>
      </c>
      <c r="C10" s="66"/>
      <c r="D10" s="66"/>
      <c r="E10" s="66"/>
      <c r="F10" s="66"/>
      <c r="G10" s="66"/>
      <c r="H10" s="66"/>
      <c r="I10" s="66" t="str">
        <f>
データ!$O$6</f>
        <v>
該当数値なし</v>
      </c>
      <c r="J10" s="66"/>
      <c r="K10" s="66"/>
      <c r="L10" s="66"/>
      <c r="M10" s="66"/>
      <c r="N10" s="66"/>
      <c r="O10" s="66"/>
      <c r="P10" s="66">
        <f>
データ!$P$6</f>
        <v>
100</v>
      </c>
      <c r="Q10" s="66"/>
      <c r="R10" s="66"/>
      <c r="S10" s="66"/>
      <c r="T10" s="66"/>
      <c r="U10" s="66"/>
      <c r="V10" s="66"/>
      <c r="W10" s="67">
        <f>
データ!$Q$6</f>
        <v>
4950</v>
      </c>
      <c r="X10" s="67"/>
      <c r="Y10" s="67"/>
      <c r="Z10" s="67"/>
      <c r="AA10" s="67"/>
      <c r="AB10" s="67"/>
      <c r="AC10" s="67"/>
      <c r="AD10" s="2"/>
      <c r="AE10" s="2"/>
      <c r="AF10" s="2"/>
      <c r="AG10" s="2"/>
      <c r="AH10" s="2"/>
      <c r="AI10" s="2"/>
      <c r="AJ10" s="2"/>
      <c r="AK10" s="2"/>
      <c r="AL10" s="67">
        <f>
データ!$U$6</f>
        <v>
166</v>
      </c>
      <c r="AM10" s="67"/>
      <c r="AN10" s="67"/>
      <c r="AO10" s="67"/>
      <c r="AP10" s="67"/>
      <c r="AQ10" s="67"/>
      <c r="AR10" s="67"/>
      <c r="AS10" s="67"/>
      <c r="AT10" s="66">
        <f>
データ!$V$6</f>
        <v>
0.45</v>
      </c>
      <c r="AU10" s="66"/>
      <c r="AV10" s="66"/>
      <c r="AW10" s="66"/>
      <c r="AX10" s="66"/>
      <c r="AY10" s="66"/>
      <c r="AZ10" s="66"/>
      <c r="BA10" s="66"/>
      <c r="BB10" s="66">
        <f>
データ!$W$6</f>
        <v>
368.89</v>
      </c>
      <c r="BC10" s="66"/>
      <c r="BD10" s="66"/>
      <c r="BE10" s="66"/>
      <c r="BF10" s="66"/>
      <c r="BG10" s="66"/>
      <c r="BH10" s="66"/>
      <c r="BI10" s="66"/>
      <c r="BJ10" s="2"/>
      <c r="BK10" s="2"/>
      <c r="BL10" s="68" t="s">
        <v>
21</v>
      </c>
      <c r="BM10" s="69"/>
      <c r="BN10" s="13" t="s">
        <v>
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
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
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
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0" t="s">
        <v>
115</v>
      </c>
      <c r="BM16" s="51"/>
      <c r="BN16" s="51"/>
      <c r="BO16" s="51"/>
      <c r="BP16" s="51"/>
      <c r="BQ16" s="51"/>
      <c r="BR16" s="51"/>
      <c r="BS16" s="51"/>
      <c r="BT16" s="51"/>
      <c r="BU16" s="51"/>
      <c r="BV16" s="51"/>
      <c r="BW16" s="51"/>
      <c r="BX16" s="51"/>
      <c r="BY16" s="51"/>
      <c r="BZ16" s="52"/>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3"/>
      <c r="BM44" s="54"/>
      <c r="BN44" s="54"/>
      <c r="BO44" s="54"/>
      <c r="BP44" s="54"/>
      <c r="BQ44" s="54"/>
      <c r="BR44" s="54"/>
      <c r="BS44" s="54"/>
      <c r="BT44" s="54"/>
      <c r="BU44" s="54"/>
      <c r="BV44" s="54"/>
      <c r="BW44" s="54"/>
      <c r="BX44" s="54"/>
      <c r="BY44" s="54"/>
      <c r="BZ44" s="55"/>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
26</v>
      </c>
      <c r="BM45" s="45"/>
      <c r="BN45" s="45"/>
      <c r="BO45" s="45"/>
      <c r="BP45" s="45"/>
      <c r="BQ45" s="45"/>
      <c r="BR45" s="45"/>
      <c r="BS45" s="45"/>
      <c r="BT45" s="45"/>
      <c r="BU45" s="45"/>
      <c r="BV45" s="45"/>
      <c r="BW45" s="45"/>
      <c r="BX45" s="45"/>
      <c r="BY45" s="45"/>
      <c r="BZ45" s="4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0" t="s">
        <v>
117</v>
      </c>
      <c r="BM47" s="51"/>
      <c r="BN47" s="51"/>
      <c r="BO47" s="51"/>
      <c r="BP47" s="51"/>
      <c r="BQ47" s="51"/>
      <c r="BR47" s="51"/>
      <c r="BS47" s="51"/>
      <c r="BT47" s="51"/>
      <c r="BU47" s="51"/>
      <c r="BV47" s="51"/>
      <c r="BW47" s="51"/>
      <c r="BX47" s="51"/>
      <c r="BY47" s="51"/>
      <c r="BZ47" s="52"/>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
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3"/>
      <c r="BM63" s="54"/>
      <c r="BN63" s="54"/>
      <c r="BO63" s="54"/>
      <c r="BP63" s="54"/>
      <c r="BQ63" s="54"/>
      <c r="BR63" s="54"/>
      <c r="BS63" s="54"/>
      <c r="BT63" s="54"/>
      <c r="BU63" s="54"/>
      <c r="BV63" s="54"/>
      <c r="BW63" s="54"/>
      <c r="BX63" s="54"/>
      <c r="BY63" s="54"/>
      <c r="BZ63" s="55"/>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
28</v>
      </c>
      <c r="BM64" s="45"/>
      <c r="BN64" s="45"/>
      <c r="BO64" s="45"/>
      <c r="BP64" s="45"/>
      <c r="BQ64" s="45"/>
      <c r="BR64" s="45"/>
      <c r="BS64" s="45"/>
      <c r="BT64" s="45"/>
      <c r="BU64" s="45"/>
      <c r="BV64" s="45"/>
      <c r="BW64" s="45"/>
      <c r="BX64" s="45"/>
      <c r="BY64" s="45"/>
      <c r="BZ64" s="4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
116</v>
      </c>
      <c r="BM66" s="51"/>
      <c r="BN66" s="51"/>
      <c r="BO66" s="51"/>
      <c r="BP66" s="51"/>
      <c r="BQ66" s="51"/>
      <c r="BR66" s="51"/>
      <c r="BS66" s="51"/>
      <c r="BT66" s="51"/>
      <c r="BU66" s="51"/>
      <c r="BV66" s="51"/>
      <c r="BW66" s="51"/>
      <c r="BX66" s="51"/>
      <c r="BY66" s="51"/>
      <c r="BZ66" s="52"/>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
29</v>
      </c>
      <c r="C84" s="27"/>
      <c r="D84" s="27"/>
      <c r="E84" s="27" t="s">
        <v>
30</v>
      </c>
      <c r="F84" s="27" t="s">
        <v>
31</v>
      </c>
      <c r="G84" s="27" t="s">
        <v>
32</v>
      </c>
      <c r="H84" s="27" t="s">
        <v>
33</v>
      </c>
      <c r="I84" s="27" t="s">
        <v>
34</v>
      </c>
      <c r="J84" s="27" t="s">
        <v>
35</v>
      </c>
      <c r="K84" s="27" t="s">
        <v>
36</v>
      </c>
      <c r="L84" s="27" t="s">
        <v>
37</v>
      </c>
      <c r="M84" s="27" t="s">
        <v>
38</v>
      </c>
      <c r="N84" s="27" t="s">
        <v>
39</v>
      </c>
      <c r="O84" s="27" t="s">
        <v>
40</v>
      </c>
    </row>
    <row r="85" spans="1:78" hidden="1" x14ac:dyDescent="0.15">
      <c r="B85" s="27"/>
      <c r="C85" s="27"/>
      <c r="D85" s="27"/>
      <c r="E85" s="27" t="str">
        <f>
データ!AH6</f>
        <v>
【78.36】</v>
      </c>
      <c r="F85" s="27" t="s">
        <v>
41</v>
      </c>
      <c r="G85" s="27" t="s">
        <v>
41</v>
      </c>
      <c r="H85" s="27" t="str">
        <f>
データ!BO6</f>
        <v>
【949.15】</v>
      </c>
      <c r="I85" s="27" t="str">
        <f>
データ!BZ6</f>
        <v>
【55.87】</v>
      </c>
      <c r="J85" s="27" t="str">
        <f>
データ!CK6</f>
        <v>
【288.19】</v>
      </c>
      <c r="K85" s="27" t="str">
        <f>
データ!CV6</f>
        <v>
【56.31】</v>
      </c>
      <c r="L85" s="27" t="str">
        <f>
データ!DG6</f>
        <v>
【71.88】</v>
      </c>
      <c r="M85" s="27" t="s">
        <v>
42</v>
      </c>
      <c r="N85" s="27" t="s">
        <v>
43</v>
      </c>
      <c r="O85" s="27" t="str">
        <f>
データ!EN6</f>
        <v>
【0.80】</v>
      </c>
    </row>
  </sheetData>
  <sheetProtection algorithmName="SHA-512" hashValue="hvupoSavSge2W/MSMpYH6xbUkYbWPYoIo7mZCIHdOMaSsXE/clEIWdhnUdBBsrFonp9glqByZqYe4uNMF/qyig==" saltValue="1nmE/r77z57wL249+7PlO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
44</v>
      </c>
      <c r="E1" s="28"/>
      <c r="F1" s="28"/>
      <c r="G1" s="28"/>
      <c r="H1" s="28"/>
      <c r="I1" s="28"/>
      <c r="J1" s="28"/>
      <c r="K1" s="28"/>
      <c r="L1" s="28"/>
      <c r="M1" s="28"/>
      <c r="N1" s="28"/>
      <c r="O1" s="28"/>
      <c r="P1" s="28"/>
      <c r="Q1" s="28"/>
      <c r="R1" s="28"/>
      <c r="S1" s="28"/>
      <c r="T1" s="28"/>
      <c r="U1" s="28"/>
      <c r="V1" s="28"/>
      <c r="W1" s="28"/>
      <c r="X1" s="28">
        <v>
1</v>
      </c>
      <c r="Y1" s="28">
        <v>
1</v>
      </c>
      <c r="Z1" s="28">
        <v>
1</v>
      </c>
      <c r="AA1" s="28">
        <v>
1</v>
      </c>
      <c r="AB1" s="28">
        <v>
1</v>
      </c>
      <c r="AC1" s="28">
        <v>
1</v>
      </c>
      <c r="AD1" s="28">
        <v>
1</v>
      </c>
      <c r="AE1" s="28">
        <v>
1</v>
      </c>
      <c r="AF1" s="28">
        <v>
1</v>
      </c>
      <c r="AG1" s="28">
        <v>
1</v>
      </c>
      <c r="AH1" s="28"/>
      <c r="AI1" s="28">
        <v>
1</v>
      </c>
      <c r="AJ1" s="28">
        <v>
1</v>
      </c>
      <c r="AK1" s="28">
        <v>
1</v>
      </c>
      <c r="AL1" s="28">
        <v>
1</v>
      </c>
      <c r="AM1" s="28">
        <v>
1</v>
      </c>
      <c r="AN1" s="28">
        <v>
1</v>
      </c>
      <c r="AO1" s="28">
        <v>
1</v>
      </c>
      <c r="AP1" s="28">
        <v>
1</v>
      </c>
      <c r="AQ1" s="28">
        <v>
1</v>
      </c>
      <c r="AR1" s="28">
        <v>
1</v>
      </c>
      <c r="AS1" s="28"/>
      <c r="AT1" s="28">
        <v>
1</v>
      </c>
      <c r="AU1" s="28">
        <v>
1</v>
      </c>
      <c r="AV1" s="28">
        <v>
1</v>
      </c>
      <c r="AW1" s="28">
        <v>
1</v>
      </c>
      <c r="AX1" s="28">
        <v>
1</v>
      </c>
      <c r="AY1" s="28">
        <v>
1</v>
      </c>
      <c r="AZ1" s="28">
        <v>
1</v>
      </c>
      <c r="BA1" s="28">
        <v>
1</v>
      </c>
      <c r="BB1" s="28">
        <v>
1</v>
      </c>
      <c r="BC1" s="28">
        <v>
1</v>
      </c>
      <c r="BD1" s="28"/>
      <c r="BE1" s="28">
        <v>
1</v>
      </c>
      <c r="BF1" s="28">
        <v>
1</v>
      </c>
      <c r="BG1" s="28">
        <v>
1</v>
      </c>
      <c r="BH1" s="28">
        <v>
1</v>
      </c>
      <c r="BI1" s="28">
        <v>
1</v>
      </c>
      <c r="BJ1" s="28">
        <v>
1</v>
      </c>
      <c r="BK1" s="28">
        <v>
1</v>
      </c>
      <c r="BL1" s="28">
        <v>
1</v>
      </c>
      <c r="BM1" s="28">
        <v>
1</v>
      </c>
      <c r="BN1" s="28">
        <v>
1</v>
      </c>
      <c r="BO1" s="28"/>
      <c r="BP1" s="28">
        <v>
1</v>
      </c>
      <c r="BQ1" s="28">
        <v>
1</v>
      </c>
      <c r="BR1" s="28">
        <v>
1</v>
      </c>
      <c r="BS1" s="28">
        <v>
1</v>
      </c>
      <c r="BT1" s="28">
        <v>
1</v>
      </c>
      <c r="BU1" s="28">
        <v>
1</v>
      </c>
      <c r="BV1" s="28">
        <v>
1</v>
      </c>
      <c r="BW1" s="28">
        <v>
1</v>
      </c>
      <c r="BX1" s="28">
        <v>
1</v>
      </c>
      <c r="BY1" s="28">
        <v>
1</v>
      </c>
      <c r="BZ1" s="28"/>
      <c r="CA1" s="28">
        <v>
1</v>
      </c>
      <c r="CB1" s="28">
        <v>
1</v>
      </c>
      <c r="CC1" s="28">
        <v>
1</v>
      </c>
      <c r="CD1" s="28">
        <v>
1</v>
      </c>
      <c r="CE1" s="28">
        <v>
1</v>
      </c>
      <c r="CF1" s="28">
        <v>
1</v>
      </c>
      <c r="CG1" s="28">
        <v>
1</v>
      </c>
      <c r="CH1" s="28">
        <v>
1</v>
      </c>
      <c r="CI1" s="28">
        <v>
1</v>
      </c>
      <c r="CJ1" s="28">
        <v>
1</v>
      </c>
      <c r="CK1" s="28"/>
      <c r="CL1" s="28">
        <v>
1</v>
      </c>
      <c r="CM1" s="28">
        <v>
1</v>
      </c>
      <c r="CN1" s="28">
        <v>
1</v>
      </c>
      <c r="CO1" s="28">
        <v>
1</v>
      </c>
      <c r="CP1" s="28">
        <v>
1</v>
      </c>
      <c r="CQ1" s="28">
        <v>
1</v>
      </c>
      <c r="CR1" s="28">
        <v>
1</v>
      </c>
      <c r="CS1" s="28">
        <v>
1</v>
      </c>
      <c r="CT1" s="28">
        <v>
1</v>
      </c>
      <c r="CU1" s="28">
        <v>
1</v>
      </c>
      <c r="CV1" s="28"/>
      <c r="CW1" s="28">
        <v>
1</v>
      </c>
      <c r="CX1" s="28">
        <v>
1</v>
      </c>
      <c r="CY1" s="28">
        <v>
1</v>
      </c>
      <c r="CZ1" s="28">
        <v>
1</v>
      </c>
      <c r="DA1" s="28">
        <v>
1</v>
      </c>
      <c r="DB1" s="28">
        <v>
1</v>
      </c>
      <c r="DC1" s="28">
        <v>
1</v>
      </c>
      <c r="DD1" s="28">
        <v>
1</v>
      </c>
      <c r="DE1" s="28">
        <v>
1</v>
      </c>
      <c r="DF1" s="28">
        <v>
1</v>
      </c>
      <c r="DG1" s="28"/>
      <c r="DH1" s="28">
        <v>
1</v>
      </c>
      <c r="DI1" s="28">
        <v>
1</v>
      </c>
      <c r="DJ1" s="28">
        <v>
1</v>
      </c>
      <c r="DK1" s="28">
        <v>
1</v>
      </c>
      <c r="DL1" s="28">
        <v>
1</v>
      </c>
      <c r="DM1" s="28">
        <v>
1</v>
      </c>
      <c r="DN1" s="28">
        <v>
1</v>
      </c>
      <c r="DO1" s="28">
        <v>
1</v>
      </c>
      <c r="DP1" s="28">
        <v>
1</v>
      </c>
      <c r="DQ1" s="28">
        <v>
1</v>
      </c>
      <c r="DR1" s="28"/>
      <c r="DS1" s="28">
        <v>
1</v>
      </c>
      <c r="DT1" s="28">
        <v>
1</v>
      </c>
      <c r="DU1" s="28">
        <v>
1</v>
      </c>
      <c r="DV1" s="28">
        <v>
1</v>
      </c>
      <c r="DW1" s="28">
        <v>
1</v>
      </c>
      <c r="DX1" s="28">
        <v>
1</v>
      </c>
      <c r="DY1" s="28">
        <v>
1</v>
      </c>
      <c r="DZ1" s="28">
        <v>
1</v>
      </c>
      <c r="EA1" s="28">
        <v>
1</v>
      </c>
      <c r="EB1" s="28">
        <v>
1</v>
      </c>
      <c r="EC1" s="28"/>
      <c r="ED1" s="28">
        <v>
1</v>
      </c>
      <c r="EE1" s="28">
        <v>
1</v>
      </c>
      <c r="EF1" s="28">
        <v>
1</v>
      </c>
      <c r="EG1" s="28">
        <v>
1</v>
      </c>
      <c r="EH1" s="28">
        <v>
1</v>
      </c>
      <c r="EI1" s="28">
        <v>
1</v>
      </c>
      <c r="EJ1" s="28">
        <v>
1</v>
      </c>
      <c r="EK1" s="28">
        <v>
1</v>
      </c>
      <c r="EL1" s="28">
        <v>
1</v>
      </c>
      <c r="EM1" s="28">
        <v>
1</v>
      </c>
      <c r="EN1" s="28"/>
    </row>
    <row r="2" spans="1:144" x14ac:dyDescent="0.15">
      <c r="A2" s="29" t="s">
        <v>
45</v>
      </c>
      <c r="B2" s="29">
        <f>
COLUMN()-1</f>
        <v>
1</v>
      </c>
      <c r="C2" s="29">
        <f t="shared" ref="C2:BR2" si="0">
COLUMN()-1</f>
        <v>
2</v>
      </c>
      <c r="D2" s="29">
        <f t="shared" si="0"/>
        <v>
3</v>
      </c>
      <c r="E2" s="29">
        <f t="shared" si="0"/>
        <v>
4</v>
      </c>
      <c r="F2" s="29">
        <f t="shared" si="0"/>
        <v>
5</v>
      </c>
      <c r="G2" s="29">
        <f t="shared" si="0"/>
        <v>
6</v>
      </c>
      <c r="H2" s="29">
        <f t="shared" si="0"/>
        <v>
7</v>
      </c>
      <c r="I2" s="29">
        <f t="shared" si="0"/>
        <v>
8</v>
      </c>
      <c r="J2" s="29">
        <f t="shared" si="0"/>
        <v>
9</v>
      </c>
      <c r="K2" s="29">
        <f t="shared" si="0"/>
        <v>
10</v>
      </c>
      <c r="L2" s="29">
        <f t="shared" si="0"/>
        <v>
11</v>
      </c>
      <c r="M2" s="29">
        <f t="shared" si="0"/>
        <v>
12</v>
      </c>
      <c r="N2" s="29">
        <f t="shared" si="0"/>
        <v>
13</v>
      </c>
      <c r="O2" s="29">
        <f t="shared" si="0"/>
        <v>
14</v>
      </c>
      <c r="P2" s="29">
        <f t="shared" si="0"/>
        <v>
15</v>
      </c>
      <c r="Q2" s="29">
        <f t="shared" si="0"/>
        <v>
16</v>
      </c>
      <c r="R2" s="29">
        <f t="shared" si="0"/>
        <v>
17</v>
      </c>
      <c r="S2" s="29">
        <f t="shared" si="0"/>
        <v>
18</v>
      </c>
      <c r="T2" s="29">
        <f t="shared" si="0"/>
        <v>
19</v>
      </c>
      <c r="U2" s="29">
        <f t="shared" si="0"/>
        <v>
20</v>
      </c>
      <c r="V2" s="29">
        <f t="shared" si="0"/>
        <v>
21</v>
      </c>
      <c r="W2" s="29">
        <f t="shared" si="0"/>
        <v>
22</v>
      </c>
      <c r="X2" s="29">
        <f t="shared" si="0"/>
        <v>
23</v>
      </c>
      <c r="Y2" s="29">
        <f t="shared" si="0"/>
        <v>
24</v>
      </c>
      <c r="Z2" s="29">
        <f t="shared" si="0"/>
        <v>
25</v>
      </c>
      <c r="AA2" s="29">
        <f t="shared" si="0"/>
        <v>
26</v>
      </c>
      <c r="AB2" s="29">
        <f t="shared" si="0"/>
        <v>
27</v>
      </c>
      <c r="AC2" s="29">
        <f t="shared" si="0"/>
        <v>
28</v>
      </c>
      <c r="AD2" s="29">
        <f t="shared" si="0"/>
        <v>
29</v>
      </c>
      <c r="AE2" s="29">
        <f t="shared" si="0"/>
        <v>
30</v>
      </c>
      <c r="AF2" s="29">
        <f t="shared" si="0"/>
        <v>
31</v>
      </c>
      <c r="AG2" s="29">
        <f t="shared" si="0"/>
        <v>
32</v>
      </c>
      <c r="AH2" s="29">
        <f t="shared" si="0"/>
        <v>
33</v>
      </c>
      <c r="AI2" s="29">
        <f t="shared" si="0"/>
        <v>
34</v>
      </c>
      <c r="AJ2" s="29">
        <f t="shared" si="0"/>
        <v>
35</v>
      </c>
      <c r="AK2" s="29">
        <f t="shared" si="0"/>
        <v>
36</v>
      </c>
      <c r="AL2" s="29">
        <f t="shared" si="0"/>
        <v>
37</v>
      </c>
      <c r="AM2" s="29">
        <f t="shared" si="0"/>
        <v>
38</v>
      </c>
      <c r="AN2" s="29">
        <f t="shared" si="0"/>
        <v>
39</v>
      </c>
      <c r="AO2" s="29">
        <f t="shared" si="0"/>
        <v>
40</v>
      </c>
      <c r="AP2" s="29">
        <f t="shared" si="0"/>
        <v>
41</v>
      </c>
      <c r="AQ2" s="29">
        <f t="shared" si="0"/>
        <v>
42</v>
      </c>
      <c r="AR2" s="29">
        <f t="shared" si="0"/>
        <v>
43</v>
      </c>
      <c r="AS2" s="29">
        <f t="shared" si="0"/>
        <v>
44</v>
      </c>
      <c r="AT2" s="29">
        <f t="shared" si="0"/>
        <v>
45</v>
      </c>
      <c r="AU2" s="29">
        <f t="shared" si="0"/>
        <v>
46</v>
      </c>
      <c r="AV2" s="29">
        <f t="shared" si="0"/>
        <v>
47</v>
      </c>
      <c r="AW2" s="29">
        <f t="shared" si="0"/>
        <v>
48</v>
      </c>
      <c r="AX2" s="29">
        <f t="shared" si="0"/>
        <v>
49</v>
      </c>
      <c r="AY2" s="29">
        <f t="shared" si="0"/>
        <v>
50</v>
      </c>
      <c r="AZ2" s="29">
        <f t="shared" si="0"/>
        <v>
51</v>
      </c>
      <c r="BA2" s="29">
        <f t="shared" si="0"/>
        <v>
52</v>
      </c>
      <c r="BB2" s="29">
        <f t="shared" si="0"/>
        <v>
53</v>
      </c>
      <c r="BC2" s="29">
        <f t="shared" si="0"/>
        <v>
54</v>
      </c>
      <c r="BD2" s="29">
        <f t="shared" si="0"/>
        <v>
55</v>
      </c>
      <c r="BE2" s="29">
        <f t="shared" si="0"/>
        <v>
56</v>
      </c>
      <c r="BF2" s="29">
        <f t="shared" si="0"/>
        <v>
57</v>
      </c>
      <c r="BG2" s="29">
        <f t="shared" si="0"/>
        <v>
58</v>
      </c>
      <c r="BH2" s="29">
        <f t="shared" si="0"/>
        <v>
59</v>
      </c>
      <c r="BI2" s="29">
        <f t="shared" si="0"/>
        <v>
60</v>
      </c>
      <c r="BJ2" s="29">
        <f t="shared" si="0"/>
        <v>
61</v>
      </c>
      <c r="BK2" s="29">
        <f t="shared" si="0"/>
        <v>
62</v>
      </c>
      <c r="BL2" s="29">
        <f t="shared" si="0"/>
        <v>
63</v>
      </c>
      <c r="BM2" s="29">
        <f t="shared" si="0"/>
        <v>
64</v>
      </c>
      <c r="BN2" s="29">
        <f t="shared" si="0"/>
        <v>
65</v>
      </c>
      <c r="BO2" s="29">
        <f t="shared" si="0"/>
        <v>
66</v>
      </c>
      <c r="BP2" s="29">
        <f t="shared" si="0"/>
        <v>
67</v>
      </c>
      <c r="BQ2" s="29">
        <f t="shared" si="0"/>
        <v>
68</v>
      </c>
      <c r="BR2" s="29">
        <f t="shared" si="0"/>
        <v>
69</v>
      </c>
      <c r="BS2" s="29">
        <f t="shared" ref="BS2:ED2" si="1">
COLUMN()-1</f>
        <v>
70</v>
      </c>
      <c r="BT2" s="29">
        <f t="shared" si="1"/>
        <v>
71</v>
      </c>
      <c r="BU2" s="29">
        <f t="shared" si="1"/>
        <v>
72</v>
      </c>
      <c r="BV2" s="29">
        <f t="shared" si="1"/>
        <v>
73</v>
      </c>
      <c r="BW2" s="29">
        <f t="shared" si="1"/>
        <v>
74</v>
      </c>
      <c r="BX2" s="29">
        <f t="shared" si="1"/>
        <v>
75</v>
      </c>
      <c r="BY2" s="29">
        <f t="shared" si="1"/>
        <v>
76</v>
      </c>
      <c r="BZ2" s="29">
        <f t="shared" si="1"/>
        <v>
77</v>
      </c>
      <c r="CA2" s="29">
        <f t="shared" si="1"/>
        <v>
78</v>
      </c>
      <c r="CB2" s="29">
        <f t="shared" si="1"/>
        <v>
79</v>
      </c>
      <c r="CC2" s="29">
        <f t="shared" si="1"/>
        <v>
80</v>
      </c>
      <c r="CD2" s="29">
        <f t="shared" si="1"/>
        <v>
81</v>
      </c>
      <c r="CE2" s="29">
        <f t="shared" si="1"/>
        <v>
82</v>
      </c>
      <c r="CF2" s="29">
        <f t="shared" si="1"/>
        <v>
83</v>
      </c>
      <c r="CG2" s="29">
        <f t="shared" si="1"/>
        <v>
84</v>
      </c>
      <c r="CH2" s="29">
        <f t="shared" si="1"/>
        <v>
85</v>
      </c>
      <c r="CI2" s="29">
        <f t="shared" si="1"/>
        <v>
86</v>
      </c>
      <c r="CJ2" s="29">
        <f t="shared" si="1"/>
        <v>
87</v>
      </c>
      <c r="CK2" s="29">
        <f t="shared" si="1"/>
        <v>
88</v>
      </c>
      <c r="CL2" s="29">
        <f t="shared" si="1"/>
        <v>
89</v>
      </c>
      <c r="CM2" s="29">
        <f t="shared" si="1"/>
        <v>
90</v>
      </c>
      <c r="CN2" s="29">
        <f t="shared" si="1"/>
        <v>
91</v>
      </c>
      <c r="CO2" s="29">
        <f t="shared" si="1"/>
        <v>
92</v>
      </c>
      <c r="CP2" s="29">
        <f t="shared" si="1"/>
        <v>
93</v>
      </c>
      <c r="CQ2" s="29">
        <f t="shared" si="1"/>
        <v>
94</v>
      </c>
      <c r="CR2" s="29">
        <f t="shared" si="1"/>
        <v>
95</v>
      </c>
      <c r="CS2" s="29">
        <f t="shared" si="1"/>
        <v>
96</v>
      </c>
      <c r="CT2" s="29">
        <f t="shared" si="1"/>
        <v>
97</v>
      </c>
      <c r="CU2" s="29">
        <f t="shared" si="1"/>
        <v>
98</v>
      </c>
      <c r="CV2" s="29">
        <f t="shared" si="1"/>
        <v>
99</v>
      </c>
      <c r="CW2" s="29">
        <f t="shared" si="1"/>
        <v>
100</v>
      </c>
      <c r="CX2" s="29">
        <f t="shared" si="1"/>
        <v>
101</v>
      </c>
      <c r="CY2" s="29">
        <f t="shared" si="1"/>
        <v>
102</v>
      </c>
      <c r="CZ2" s="29">
        <f t="shared" si="1"/>
        <v>
103</v>
      </c>
      <c r="DA2" s="29">
        <f t="shared" si="1"/>
        <v>
104</v>
      </c>
      <c r="DB2" s="29">
        <f t="shared" si="1"/>
        <v>
105</v>
      </c>
      <c r="DC2" s="29">
        <f t="shared" si="1"/>
        <v>
106</v>
      </c>
      <c r="DD2" s="29">
        <f t="shared" si="1"/>
        <v>
107</v>
      </c>
      <c r="DE2" s="29">
        <f t="shared" si="1"/>
        <v>
108</v>
      </c>
      <c r="DF2" s="29">
        <f t="shared" si="1"/>
        <v>
109</v>
      </c>
      <c r="DG2" s="29">
        <f t="shared" si="1"/>
        <v>
110</v>
      </c>
      <c r="DH2" s="29">
        <f t="shared" si="1"/>
        <v>
111</v>
      </c>
      <c r="DI2" s="29">
        <f t="shared" si="1"/>
        <v>
112</v>
      </c>
      <c r="DJ2" s="29">
        <f t="shared" si="1"/>
        <v>
113</v>
      </c>
      <c r="DK2" s="29">
        <f t="shared" si="1"/>
        <v>
114</v>
      </c>
      <c r="DL2" s="29">
        <f t="shared" si="1"/>
        <v>
115</v>
      </c>
      <c r="DM2" s="29">
        <f t="shared" si="1"/>
        <v>
116</v>
      </c>
      <c r="DN2" s="29">
        <f t="shared" si="1"/>
        <v>
117</v>
      </c>
      <c r="DO2" s="29">
        <f t="shared" si="1"/>
        <v>
118</v>
      </c>
      <c r="DP2" s="29">
        <f t="shared" si="1"/>
        <v>
119</v>
      </c>
      <c r="DQ2" s="29">
        <f t="shared" si="1"/>
        <v>
120</v>
      </c>
      <c r="DR2" s="29">
        <f t="shared" si="1"/>
        <v>
121</v>
      </c>
      <c r="DS2" s="29">
        <f t="shared" si="1"/>
        <v>
122</v>
      </c>
      <c r="DT2" s="29">
        <f t="shared" si="1"/>
        <v>
123</v>
      </c>
      <c r="DU2" s="29">
        <f t="shared" si="1"/>
        <v>
124</v>
      </c>
      <c r="DV2" s="29">
        <f t="shared" si="1"/>
        <v>
125</v>
      </c>
      <c r="DW2" s="29">
        <f t="shared" si="1"/>
        <v>
126</v>
      </c>
      <c r="DX2" s="29">
        <f t="shared" si="1"/>
        <v>
127</v>
      </c>
      <c r="DY2" s="29">
        <f t="shared" si="1"/>
        <v>
128</v>
      </c>
      <c r="DZ2" s="29">
        <f t="shared" si="1"/>
        <v>
129</v>
      </c>
      <c r="EA2" s="29">
        <f t="shared" si="1"/>
        <v>
130</v>
      </c>
      <c r="EB2" s="29">
        <f t="shared" si="1"/>
        <v>
131</v>
      </c>
      <c r="EC2" s="29">
        <f t="shared" si="1"/>
        <v>
132</v>
      </c>
      <c r="ED2" s="29">
        <f t="shared" si="1"/>
        <v>
133</v>
      </c>
      <c r="EE2" s="29">
        <f t="shared" ref="EE2:EN2" si="2">
COLUMN()-1</f>
        <v>
134</v>
      </c>
      <c r="EF2" s="29">
        <f t="shared" si="2"/>
        <v>
135</v>
      </c>
      <c r="EG2" s="29">
        <f t="shared" si="2"/>
        <v>
136</v>
      </c>
      <c r="EH2" s="29">
        <f t="shared" si="2"/>
        <v>
137</v>
      </c>
      <c r="EI2" s="29">
        <f t="shared" si="2"/>
        <v>
138</v>
      </c>
      <c r="EJ2" s="29">
        <f t="shared" si="2"/>
        <v>
139</v>
      </c>
      <c r="EK2" s="29">
        <f t="shared" si="2"/>
        <v>
140</v>
      </c>
      <c r="EL2" s="29">
        <f t="shared" si="2"/>
        <v>
141</v>
      </c>
      <c r="EM2" s="29">
        <f t="shared" si="2"/>
        <v>
142</v>
      </c>
      <c r="EN2" s="29">
        <f t="shared" si="2"/>
        <v>
143</v>
      </c>
    </row>
    <row r="3" spans="1:144" x14ac:dyDescent="0.15">
      <c r="A3" s="29" t="s">
        <v>
46</v>
      </c>
      <c r="B3" s="30" t="s">
        <v>
47</v>
      </c>
      <c r="C3" s="30" t="s">
        <v>
48</v>
      </c>
      <c r="D3" s="30" t="s">
        <v>
49</v>
      </c>
      <c r="E3" s="30" t="s">
        <v>
50</v>
      </c>
      <c r="F3" s="30" t="s">
        <v>
51</v>
      </c>
      <c r="G3" s="30" t="s">
        <v>
52</v>
      </c>
      <c r="H3" s="77" t="s">
        <v>
53</v>
      </c>
      <c r="I3" s="78"/>
      <c r="J3" s="78"/>
      <c r="K3" s="78"/>
      <c r="L3" s="78"/>
      <c r="M3" s="78"/>
      <c r="N3" s="78"/>
      <c r="O3" s="78"/>
      <c r="P3" s="78"/>
      <c r="Q3" s="78"/>
      <c r="R3" s="78"/>
      <c r="S3" s="78"/>
      <c r="T3" s="78"/>
      <c r="U3" s="78"/>
      <c r="V3" s="78"/>
      <c r="W3" s="79"/>
      <c r="X3" s="83" t="s">
        <v>
54</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
55</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
56</v>
      </c>
      <c r="B4" s="31"/>
      <c r="C4" s="31"/>
      <c r="D4" s="31"/>
      <c r="E4" s="31"/>
      <c r="F4" s="31"/>
      <c r="G4" s="31"/>
      <c r="H4" s="80"/>
      <c r="I4" s="81"/>
      <c r="J4" s="81"/>
      <c r="K4" s="81"/>
      <c r="L4" s="81"/>
      <c r="M4" s="81"/>
      <c r="N4" s="81"/>
      <c r="O4" s="81"/>
      <c r="P4" s="81"/>
      <c r="Q4" s="81"/>
      <c r="R4" s="81"/>
      <c r="S4" s="81"/>
      <c r="T4" s="81"/>
      <c r="U4" s="81"/>
      <c r="V4" s="81"/>
      <c r="W4" s="82"/>
      <c r="X4" s="76" t="s">
        <v>
57</v>
      </c>
      <c r="Y4" s="76"/>
      <c r="Z4" s="76"/>
      <c r="AA4" s="76"/>
      <c r="AB4" s="76"/>
      <c r="AC4" s="76"/>
      <c r="AD4" s="76"/>
      <c r="AE4" s="76"/>
      <c r="AF4" s="76"/>
      <c r="AG4" s="76"/>
      <c r="AH4" s="76"/>
      <c r="AI4" s="76" t="s">
        <v>
58</v>
      </c>
      <c r="AJ4" s="76"/>
      <c r="AK4" s="76"/>
      <c r="AL4" s="76"/>
      <c r="AM4" s="76"/>
      <c r="AN4" s="76"/>
      <c r="AO4" s="76"/>
      <c r="AP4" s="76"/>
      <c r="AQ4" s="76"/>
      <c r="AR4" s="76"/>
      <c r="AS4" s="76"/>
      <c r="AT4" s="76" t="s">
        <v>
59</v>
      </c>
      <c r="AU4" s="76"/>
      <c r="AV4" s="76"/>
      <c r="AW4" s="76"/>
      <c r="AX4" s="76"/>
      <c r="AY4" s="76"/>
      <c r="AZ4" s="76"/>
      <c r="BA4" s="76"/>
      <c r="BB4" s="76"/>
      <c r="BC4" s="76"/>
      <c r="BD4" s="76"/>
      <c r="BE4" s="76" t="s">
        <v>
60</v>
      </c>
      <c r="BF4" s="76"/>
      <c r="BG4" s="76"/>
      <c r="BH4" s="76"/>
      <c r="BI4" s="76"/>
      <c r="BJ4" s="76"/>
      <c r="BK4" s="76"/>
      <c r="BL4" s="76"/>
      <c r="BM4" s="76"/>
      <c r="BN4" s="76"/>
      <c r="BO4" s="76"/>
      <c r="BP4" s="76" t="s">
        <v>
61</v>
      </c>
      <c r="BQ4" s="76"/>
      <c r="BR4" s="76"/>
      <c r="BS4" s="76"/>
      <c r="BT4" s="76"/>
      <c r="BU4" s="76"/>
      <c r="BV4" s="76"/>
      <c r="BW4" s="76"/>
      <c r="BX4" s="76"/>
      <c r="BY4" s="76"/>
      <c r="BZ4" s="76"/>
      <c r="CA4" s="76" t="s">
        <v>
62</v>
      </c>
      <c r="CB4" s="76"/>
      <c r="CC4" s="76"/>
      <c r="CD4" s="76"/>
      <c r="CE4" s="76"/>
      <c r="CF4" s="76"/>
      <c r="CG4" s="76"/>
      <c r="CH4" s="76"/>
      <c r="CI4" s="76"/>
      <c r="CJ4" s="76"/>
      <c r="CK4" s="76"/>
      <c r="CL4" s="76" t="s">
        <v>
63</v>
      </c>
      <c r="CM4" s="76"/>
      <c r="CN4" s="76"/>
      <c r="CO4" s="76"/>
      <c r="CP4" s="76"/>
      <c r="CQ4" s="76"/>
      <c r="CR4" s="76"/>
      <c r="CS4" s="76"/>
      <c r="CT4" s="76"/>
      <c r="CU4" s="76"/>
      <c r="CV4" s="76"/>
      <c r="CW4" s="76" t="s">
        <v>
64</v>
      </c>
      <c r="CX4" s="76"/>
      <c r="CY4" s="76"/>
      <c r="CZ4" s="76"/>
      <c r="DA4" s="76"/>
      <c r="DB4" s="76"/>
      <c r="DC4" s="76"/>
      <c r="DD4" s="76"/>
      <c r="DE4" s="76"/>
      <c r="DF4" s="76"/>
      <c r="DG4" s="76"/>
      <c r="DH4" s="76" t="s">
        <v>
65</v>
      </c>
      <c r="DI4" s="76"/>
      <c r="DJ4" s="76"/>
      <c r="DK4" s="76"/>
      <c r="DL4" s="76"/>
      <c r="DM4" s="76"/>
      <c r="DN4" s="76"/>
      <c r="DO4" s="76"/>
      <c r="DP4" s="76"/>
      <c r="DQ4" s="76"/>
      <c r="DR4" s="76"/>
      <c r="DS4" s="76" t="s">
        <v>
66</v>
      </c>
      <c r="DT4" s="76"/>
      <c r="DU4" s="76"/>
      <c r="DV4" s="76"/>
      <c r="DW4" s="76"/>
      <c r="DX4" s="76"/>
      <c r="DY4" s="76"/>
      <c r="DZ4" s="76"/>
      <c r="EA4" s="76"/>
      <c r="EB4" s="76"/>
      <c r="EC4" s="76"/>
      <c r="ED4" s="76" t="s">
        <v>
67</v>
      </c>
      <c r="EE4" s="76"/>
      <c r="EF4" s="76"/>
      <c r="EG4" s="76"/>
      <c r="EH4" s="76"/>
      <c r="EI4" s="76"/>
      <c r="EJ4" s="76"/>
      <c r="EK4" s="76"/>
      <c r="EL4" s="76"/>
      <c r="EM4" s="76"/>
      <c r="EN4" s="76"/>
    </row>
    <row r="5" spans="1:144" x14ac:dyDescent="0.15">
      <c r="A5" s="29" t="s">
        <v>
68</v>
      </c>
      <c r="B5" s="32"/>
      <c r="C5" s="32"/>
      <c r="D5" s="32"/>
      <c r="E5" s="32"/>
      <c r="F5" s="32"/>
      <c r="G5" s="32"/>
      <c r="H5" s="33" t="s">
        <v>
69</v>
      </c>
      <c r="I5" s="33" t="s">
        <v>
70</v>
      </c>
      <c r="J5" s="33" t="s">
        <v>
71</v>
      </c>
      <c r="K5" s="33" t="s">
        <v>
72</v>
      </c>
      <c r="L5" s="33" t="s">
        <v>
73</v>
      </c>
      <c r="M5" s="33" t="s">
        <v>
74</v>
      </c>
      <c r="N5" s="33" t="s">
        <v>
75</v>
      </c>
      <c r="O5" s="33" t="s">
        <v>
76</v>
      </c>
      <c r="P5" s="33" t="s">
        <v>
77</v>
      </c>
      <c r="Q5" s="33" t="s">
        <v>
78</v>
      </c>
      <c r="R5" s="33" t="s">
        <v>
79</v>
      </c>
      <c r="S5" s="33" t="s">
        <v>
80</v>
      </c>
      <c r="T5" s="33" t="s">
        <v>
81</v>
      </c>
      <c r="U5" s="33" t="s">
        <v>
82</v>
      </c>
      <c r="V5" s="33" t="s">
        <v>
83</v>
      </c>
      <c r="W5" s="33" t="s">
        <v>
84</v>
      </c>
      <c r="X5" s="33" t="s">
        <v>
85</v>
      </c>
      <c r="Y5" s="33" t="s">
        <v>
86</v>
      </c>
      <c r="Z5" s="33" t="s">
        <v>
87</v>
      </c>
      <c r="AA5" s="33" t="s">
        <v>
88</v>
      </c>
      <c r="AB5" s="33" t="s">
        <v>
89</v>
      </c>
      <c r="AC5" s="33" t="s">
        <v>
90</v>
      </c>
      <c r="AD5" s="33" t="s">
        <v>
91</v>
      </c>
      <c r="AE5" s="33" t="s">
        <v>
92</v>
      </c>
      <c r="AF5" s="33" t="s">
        <v>
93</v>
      </c>
      <c r="AG5" s="33" t="s">
        <v>
94</v>
      </c>
      <c r="AH5" s="33" t="s">
        <v>
29</v>
      </c>
      <c r="AI5" s="33" t="s">
        <v>
85</v>
      </c>
      <c r="AJ5" s="33" t="s">
        <v>
86</v>
      </c>
      <c r="AK5" s="33" t="s">
        <v>
87</v>
      </c>
      <c r="AL5" s="33" t="s">
        <v>
88</v>
      </c>
      <c r="AM5" s="33" t="s">
        <v>
89</v>
      </c>
      <c r="AN5" s="33" t="s">
        <v>
90</v>
      </c>
      <c r="AO5" s="33" t="s">
        <v>
91</v>
      </c>
      <c r="AP5" s="33" t="s">
        <v>
92</v>
      </c>
      <c r="AQ5" s="33" t="s">
        <v>
93</v>
      </c>
      <c r="AR5" s="33" t="s">
        <v>
94</v>
      </c>
      <c r="AS5" s="33" t="s">
        <v>
95</v>
      </c>
      <c r="AT5" s="33" t="s">
        <v>
85</v>
      </c>
      <c r="AU5" s="33" t="s">
        <v>
86</v>
      </c>
      <c r="AV5" s="33" t="s">
        <v>
87</v>
      </c>
      <c r="AW5" s="33" t="s">
        <v>
88</v>
      </c>
      <c r="AX5" s="33" t="s">
        <v>
89</v>
      </c>
      <c r="AY5" s="33" t="s">
        <v>
90</v>
      </c>
      <c r="AZ5" s="33" t="s">
        <v>
91</v>
      </c>
      <c r="BA5" s="33" t="s">
        <v>
92</v>
      </c>
      <c r="BB5" s="33" t="s">
        <v>
93</v>
      </c>
      <c r="BC5" s="33" t="s">
        <v>
94</v>
      </c>
      <c r="BD5" s="33" t="s">
        <v>
95</v>
      </c>
      <c r="BE5" s="33" t="s">
        <v>
85</v>
      </c>
      <c r="BF5" s="33" t="s">
        <v>
86</v>
      </c>
      <c r="BG5" s="33" t="s">
        <v>
87</v>
      </c>
      <c r="BH5" s="33" t="s">
        <v>
88</v>
      </c>
      <c r="BI5" s="33" t="s">
        <v>
89</v>
      </c>
      <c r="BJ5" s="33" t="s">
        <v>
90</v>
      </c>
      <c r="BK5" s="33" t="s">
        <v>
91</v>
      </c>
      <c r="BL5" s="33" t="s">
        <v>
92</v>
      </c>
      <c r="BM5" s="33" t="s">
        <v>
93</v>
      </c>
      <c r="BN5" s="33" t="s">
        <v>
94</v>
      </c>
      <c r="BO5" s="33" t="s">
        <v>
95</v>
      </c>
      <c r="BP5" s="33" t="s">
        <v>
85</v>
      </c>
      <c r="BQ5" s="33" t="s">
        <v>
86</v>
      </c>
      <c r="BR5" s="33" t="s">
        <v>
87</v>
      </c>
      <c r="BS5" s="33" t="s">
        <v>
88</v>
      </c>
      <c r="BT5" s="33" t="s">
        <v>
89</v>
      </c>
      <c r="BU5" s="33" t="s">
        <v>
90</v>
      </c>
      <c r="BV5" s="33" t="s">
        <v>
91</v>
      </c>
      <c r="BW5" s="33" t="s">
        <v>
92</v>
      </c>
      <c r="BX5" s="33" t="s">
        <v>
93</v>
      </c>
      <c r="BY5" s="33" t="s">
        <v>
94</v>
      </c>
      <c r="BZ5" s="33" t="s">
        <v>
95</v>
      </c>
      <c r="CA5" s="33" t="s">
        <v>
85</v>
      </c>
      <c r="CB5" s="33" t="s">
        <v>
86</v>
      </c>
      <c r="CC5" s="33" t="s">
        <v>
87</v>
      </c>
      <c r="CD5" s="33" t="s">
        <v>
88</v>
      </c>
      <c r="CE5" s="33" t="s">
        <v>
89</v>
      </c>
      <c r="CF5" s="33" t="s">
        <v>
90</v>
      </c>
      <c r="CG5" s="33" t="s">
        <v>
91</v>
      </c>
      <c r="CH5" s="33" t="s">
        <v>
92</v>
      </c>
      <c r="CI5" s="33" t="s">
        <v>
93</v>
      </c>
      <c r="CJ5" s="33" t="s">
        <v>
94</v>
      </c>
      <c r="CK5" s="33" t="s">
        <v>
95</v>
      </c>
      <c r="CL5" s="33" t="s">
        <v>
85</v>
      </c>
      <c r="CM5" s="33" t="s">
        <v>
86</v>
      </c>
      <c r="CN5" s="33" t="s">
        <v>
87</v>
      </c>
      <c r="CO5" s="33" t="s">
        <v>
88</v>
      </c>
      <c r="CP5" s="33" t="s">
        <v>
89</v>
      </c>
      <c r="CQ5" s="33" t="s">
        <v>
90</v>
      </c>
      <c r="CR5" s="33" t="s">
        <v>
91</v>
      </c>
      <c r="CS5" s="33" t="s">
        <v>
92</v>
      </c>
      <c r="CT5" s="33" t="s">
        <v>
93</v>
      </c>
      <c r="CU5" s="33" t="s">
        <v>
94</v>
      </c>
      <c r="CV5" s="33" t="s">
        <v>
95</v>
      </c>
      <c r="CW5" s="33" t="s">
        <v>
85</v>
      </c>
      <c r="CX5" s="33" t="s">
        <v>
86</v>
      </c>
      <c r="CY5" s="33" t="s">
        <v>
87</v>
      </c>
      <c r="CZ5" s="33" t="s">
        <v>
88</v>
      </c>
      <c r="DA5" s="33" t="s">
        <v>
89</v>
      </c>
      <c r="DB5" s="33" t="s">
        <v>
90</v>
      </c>
      <c r="DC5" s="33" t="s">
        <v>
91</v>
      </c>
      <c r="DD5" s="33" t="s">
        <v>
92</v>
      </c>
      <c r="DE5" s="33" t="s">
        <v>
93</v>
      </c>
      <c r="DF5" s="33" t="s">
        <v>
94</v>
      </c>
      <c r="DG5" s="33" t="s">
        <v>
95</v>
      </c>
      <c r="DH5" s="33" t="s">
        <v>
85</v>
      </c>
      <c r="DI5" s="33" t="s">
        <v>
86</v>
      </c>
      <c r="DJ5" s="33" t="s">
        <v>
87</v>
      </c>
      <c r="DK5" s="33" t="s">
        <v>
88</v>
      </c>
      <c r="DL5" s="33" t="s">
        <v>
89</v>
      </c>
      <c r="DM5" s="33" t="s">
        <v>
90</v>
      </c>
      <c r="DN5" s="33" t="s">
        <v>
91</v>
      </c>
      <c r="DO5" s="33" t="s">
        <v>
92</v>
      </c>
      <c r="DP5" s="33" t="s">
        <v>
93</v>
      </c>
      <c r="DQ5" s="33" t="s">
        <v>
94</v>
      </c>
      <c r="DR5" s="33" t="s">
        <v>
95</v>
      </c>
      <c r="DS5" s="33" t="s">
        <v>
85</v>
      </c>
      <c r="DT5" s="33" t="s">
        <v>
86</v>
      </c>
      <c r="DU5" s="33" t="s">
        <v>
87</v>
      </c>
      <c r="DV5" s="33" t="s">
        <v>
88</v>
      </c>
      <c r="DW5" s="33" t="s">
        <v>
89</v>
      </c>
      <c r="DX5" s="33" t="s">
        <v>
90</v>
      </c>
      <c r="DY5" s="33" t="s">
        <v>
91</v>
      </c>
      <c r="DZ5" s="33" t="s">
        <v>
92</v>
      </c>
      <c r="EA5" s="33" t="s">
        <v>
93</v>
      </c>
      <c r="EB5" s="33" t="s">
        <v>
94</v>
      </c>
      <c r="EC5" s="33" t="s">
        <v>
95</v>
      </c>
      <c r="ED5" s="33" t="s">
        <v>
85</v>
      </c>
      <c r="EE5" s="33" t="s">
        <v>
86</v>
      </c>
      <c r="EF5" s="33" t="s">
        <v>
87</v>
      </c>
      <c r="EG5" s="33" t="s">
        <v>
88</v>
      </c>
      <c r="EH5" s="33" t="s">
        <v>
89</v>
      </c>
      <c r="EI5" s="33" t="s">
        <v>
90</v>
      </c>
      <c r="EJ5" s="33" t="s">
        <v>
91</v>
      </c>
      <c r="EK5" s="33" t="s">
        <v>
92</v>
      </c>
      <c r="EL5" s="33" t="s">
        <v>
93</v>
      </c>
      <c r="EM5" s="33" t="s">
        <v>
94</v>
      </c>
      <c r="EN5" s="33" t="s">
        <v>
95</v>
      </c>
    </row>
    <row r="6" spans="1:144" s="37" customFormat="1" x14ac:dyDescent="0.15">
      <c r="A6" s="29" t="s">
        <v>
96</v>
      </c>
      <c r="B6" s="34">
        <f>
B7</f>
        <v>
2020</v>
      </c>
      <c r="C6" s="34">
        <f t="shared" ref="C6:W6" si="3">
C7</f>
        <v>
134023</v>
      </c>
      <c r="D6" s="34">
        <f t="shared" si="3"/>
        <v>
47</v>
      </c>
      <c r="E6" s="34">
        <f t="shared" si="3"/>
        <v>
1</v>
      </c>
      <c r="F6" s="34">
        <f t="shared" si="3"/>
        <v>
0</v>
      </c>
      <c r="G6" s="34">
        <f t="shared" si="3"/>
        <v>
0</v>
      </c>
      <c r="H6" s="34" t="str">
        <f t="shared" si="3"/>
        <v>
東京都　青ヶ島村</v>
      </c>
      <c r="I6" s="34" t="str">
        <f t="shared" si="3"/>
        <v>
法非適用</v>
      </c>
      <c r="J6" s="34" t="str">
        <f t="shared" si="3"/>
        <v>
水道事業</v>
      </c>
      <c r="K6" s="34" t="str">
        <f t="shared" si="3"/>
        <v>
簡易水道事業</v>
      </c>
      <c r="L6" s="34" t="str">
        <f t="shared" si="3"/>
        <v>
D4</v>
      </c>
      <c r="M6" s="34" t="str">
        <f t="shared" si="3"/>
        <v>
非設置</v>
      </c>
      <c r="N6" s="35" t="str">
        <f t="shared" si="3"/>
        <v>
-</v>
      </c>
      <c r="O6" s="35" t="str">
        <f t="shared" si="3"/>
        <v>
該当数値なし</v>
      </c>
      <c r="P6" s="35">
        <f t="shared" si="3"/>
        <v>
100</v>
      </c>
      <c r="Q6" s="35">
        <f t="shared" si="3"/>
        <v>
4950</v>
      </c>
      <c r="R6" s="35">
        <f t="shared" si="3"/>
        <v>
165</v>
      </c>
      <c r="S6" s="35">
        <f t="shared" si="3"/>
        <v>
5.96</v>
      </c>
      <c r="T6" s="35">
        <f t="shared" si="3"/>
        <v>
27.68</v>
      </c>
      <c r="U6" s="35">
        <f t="shared" si="3"/>
        <v>
166</v>
      </c>
      <c r="V6" s="35">
        <f t="shared" si="3"/>
        <v>
0.45</v>
      </c>
      <c r="W6" s="35">
        <f t="shared" si="3"/>
        <v>
368.89</v>
      </c>
      <c r="X6" s="36">
        <f>
IF(X7="",NA(),X7)</f>
        <v>
93.04</v>
      </c>
      <c r="Y6" s="36">
        <f t="shared" ref="Y6:AG6" si="4">
IF(Y7="",NA(),Y7)</f>
        <v>
108.69</v>
      </c>
      <c r="Z6" s="36">
        <f t="shared" si="4"/>
        <v>
106.52</v>
      </c>
      <c r="AA6" s="36">
        <f t="shared" si="4"/>
        <v>
152.72</v>
      </c>
      <c r="AB6" s="36">
        <f t="shared" si="4"/>
        <v>
102.6</v>
      </c>
      <c r="AC6" s="36">
        <f t="shared" si="4"/>
        <v>
72.11</v>
      </c>
      <c r="AD6" s="36">
        <f t="shared" si="4"/>
        <v>
74.05</v>
      </c>
      <c r="AE6" s="36">
        <f t="shared" si="4"/>
        <v>
73.25</v>
      </c>
      <c r="AF6" s="36">
        <f t="shared" si="4"/>
        <v>
75.06</v>
      </c>
      <c r="AG6" s="36">
        <f t="shared" si="4"/>
        <v>
73.22</v>
      </c>
      <c r="AH6" s="35" t="str">
        <f>
IF(AH7="","",IF(AH7="-","【-】","【"&amp;SUBSTITUTE(TEXT(AH7,"#,##0.00"),"-","△")&amp;"】"))</f>
        <v>
【78.36】</v>
      </c>
      <c r="AI6" s="35" t="e">
        <f>
IF(AI7="",NA(),AI7)</f>
        <v>
#N/A</v>
      </c>
      <c r="AJ6" s="35" t="e">
        <f t="shared" ref="AJ6:AR6" si="5">
IF(AJ7="",NA(),AJ7)</f>
        <v>
#N/A</v>
      </c>
      <c r="AK6" s="35" t="e">
        <f t="shared" si="5"/>
        <v>
#N/A</v>
      </c>
      <c r="AL6" s="35" t="e">
        <f t="shared" si="5"/>
        <v>
#N/A</v>
      </c>
      <c r="AM6" s="35" t="e">
        <f t="shared" si="5"/>
        <v>
#N/A</v>
      </c>
      <c r="AN6" s="35" t="e">
        <f t="shared" si="5"/>
        <v>
#N/A</v>
      </c>
      <c r="AO6" s="35" t="e">
        <f t="shared" si="5"/>
        <v>
#N/A</v>
      </c>
      <c r="AP6" s="35" t="e">
        <f t="shared" si="5"/>
        <v>
#N/A</v>
      </c>
      <c r="AQ6" s="35" t="e">
        <f t="shared" si="5"/>
        <v>
#N/A</v>
      </c>
      <c r="AR6" s="35" t="e">
        <f t="shared" si="5"/>
        <v>
#N/A</v>
      </c>
      <c r="AS6" s="35" t="str">
        <f>
IF(AS7="","",IF(AS7="-","【-】","【"&amp;SUBSTITUTE(TEXT(AS7,"#,##0.00"),"-","△")&amp;"】"))</f>
        <v/>
      </c>
      <c r="AT6" s="35" t="e">
        <f>
IF(AT7="",NA(),AT7)</f>
        <v>
#N/A</v>
      </c>
      <c r="AU6" s="35" t="e">
        <f t="shared" ref="AU6:BC6" si="6">
IF(AU7="",NA(),AU7)</f>
        <v>
#N/A</v>
      </c>
      <c r="AV6" s="35" t="e">
        <f t="shared" si="6"/>
        <v>
#N/A</v>
      </c>
      <c r="AW6" s="35" t="e">
        <f t="shared" si="6"/>
        <v>
#N/A</v>
      </c>
      <c r="AX6" s="35" t="e">
        <f t="shared" si="6"/>
        <v>
#N/A</v>
      </c>
      <c r="AY6" s="35" t="e">
        <f t="shared" si="6"/>
        <v>
#N/A</v>
      </c>
      <c r="AZ6" s="35" t="e">
        <f t="shared" si="6"/>
        <v>
#N/A</v>
      </c>
      <c r="BA6" s="35" t="e">
        <f t="shared" si="6"/>
        <v>
#N/A</v>
      </c>
      <c r="BB6" s="35" t="e">
        <f t="shared" si="6"/>
        <v>
#N/A</v>
      </c>
      <c r="BC6" s="35" t="e">
        <f t="shared" si="6"/>
        <v>
#N/A</v>
      </c>
      <c r="BD6" s="35" t="str">
        <f>
IF(BD7="","",IF(BD7="-","【-】","【"&amp;SUBSTITUTE(TEXT(BD7,"#,##0.00"),"-","△")&amp;"】"))</f>
        <v/>
      </c>
      <c r="BE6" s="36">
        <f>
IF(BE7="",NA(),BE7)</f>
        <v>
1619.88</v>
      </c>
      <c r="BF6" s="36">
        <f t="shared" ref="BF6:BN6" si="7">
IF(BF7="",NA(),BF7)</f>
        <v>
1656.62</v>
      </c>
      <c r="BG6" s="36">
        <f t="shared" si="7"/>
        <v>
1611.08</v>
      </c>
      <c r="BH6" s="36">
        <f t="shared" si="7"/>
        <v>
1452.88</v>
      </c>
      <c r="BI6" s="36">
        <f t="shared" si="7"/>
        <v>
1416.86</v>
      </c>
      <c r="BJ6" s="36">
        <f t="shared" si="7"/>
        <v>
1595.62</v>
      </c>
      <c r="BK6" s="36">
        <f t="shared" si="7"/>
        <v>
1302.33</v>
      </c>
      <c r="BL6" s="36">
        <f t="shared" si="7"/>
        <v>
1274.21</v>
      </c>
      <c r="BM6" s="36">
        <f t="shared" si="7"/>
        <v>
1183.92</v>
      </c>
      <c r="BN6" s="36">
        <f t="shared" si="7"/>
        <v>
1128.72</v>
      </c>
      <c r="BO6" s="35" t="str">
        <f>
IF(BO7="","",IF(BO7="-","【-】","【"&amp;SUBSTITUTE(TEXT(BO7,"#,##0.00"),"-","△")&amp;"】"))</f>
        <v>
【949.15】</v>
      </c>
      <c r="BP6" s="36">
        <f>
IF(BP7="",NA(),BP7)</f>
        <v>
23.29</v>
      </c>
      <c r="BQ6" s="36">
        <f t="shared" ref="BQ6:BY6" si="8">
IF(BQ7="",NA(),BQ7)</f>
        <v>
21.39</v>
      </c>
      <c r="BR6" s="36">
        <f t="shared" si="8"/>
        <v>
53.2</v>
      </c>
      <c r="BS6" s="36">
        <f t="shared" si="8"/>
        <v>
82.76</v>
      </c>
      <c r="BT6" s="36">
        <f t="shared" si="8"/>
        <v>
35.68</v>
      </c>
      <c r="BU6" s="36">
        <f t="shared" si="8"/>
        <v>
37.92</v>
      </c>
      <c r="BV6" s="36">
        <f t="shared" si="8"/>
        <v>
40.89</v>
      </c>
      <c r="BW6" s="36">
        <f t="shared" si="8"/>
        <v>
41.25</v>
      </c>
      <c r="BX6" s="36">
        <f t="shared" si="8"/>
        <v>
42.5</v>
      </c>
      <c r="BY6" s="36">
        <f t="shared" si="8"/>
        <v>
41.84</v>
      </c>
      <c r="BZ6" s="35" t="str">
        <f>
IF(BZ7="","",IF(BZ7="-","【-】","【"&amp;SUBSTITUTE(TEXT(BZ7,"#,##0.00"),"-","△")&amp;"】"))</f>
        <v>
【55.87】</v>
      </c>
      <c r="CA6" s="36">
        <f>
IF(CA7="",NA(),CA7)</f>
        <v>
1270.18</v>
      </c>
      <c r="CB6" s="36">
        <f t="shared" ref="CB6:CJ6" si="9">
IF(CB7="",NA(),CB7)</f>
        <v>
1386.88</v>
      </c>
      <c r="CC6" s="36">
        <f t="shared" si="9"/>
        <v>
581.04</v>
      </c>
      <c r="CD6" s="36">
        <f t="shared" si="9"/>
        <v>
368.22</v>
      </c>
      <c r="CE6" s="36">
        <f t="shared" si="9"/>
        <v>
842.28</v>
      </c>
      <c r="CF6" s="36">
        <f t="shared" si="9"/>
        <v>
423.18</v>
      </c>
      <c r="CG6" s="36">
        <f t="shared" si="9"/>
        <v>
383.2</v>
      </c>
      <c r="CH6" s="36">
        <f t="shared" si="9"/>
        <v>
383.25</v>
      </c>
      <c r="CI6" s="36">
        <f t="shared" si="9"/>
        <v>
377.72</v>
      </c>
      <c r="CJ6" s="36">
        <f t="shared" si="9"/>
        <v>
390.47</v>
      </c>
      <c r="CK6" s="35" t="str">
        <f>
IF(CK7="","",IF(CK7="-","【-】","【"&amp;SUBSTITUTE(TEXT(CK7,"#,##0.00"),"-","△")&amp;"】"))</f>
        <v>
【288.19】</v>
      </c>
      <c r="CL6" s="36">
        <f>
IF(CL7="",NA(),CL7)</f>
        <v>
52.14</v>
      </c>
      <c r="CM6" s="36">
        <f t="shared" ref="CM6:CU6" si="10">
IF(CM7="",NA(),CM7)</f>
        <v>
46.02</v>
      </c>
      <c r="CN6" s="36">
        <f t="shared" si="10"/>
        <v>
46.82</v>
      </c>
      <c r="CO6" s="36">
        <f t="shared" si="10"/>
        <v>
48.09</v>
      </c>
      <c r="CP6" s="36">
        <f t="shared" si="10"/>
        <v>
48.7</v>
      </c>
      <c r="CQ6" s="36">
        <f t="shared" si="10"/>
        <v>
46.9</v>
      </c>
      <c r="CR6" s="36">
        <f t="shared" si="10"/>
        <v>
47.95</v>
      </c>
      <c r="CS6" s="36">
        <f t="shared" si="10"/>
        <v>
48.26</v>
      </c>
      <c r="CT6" s="36">
        <f t="shared" si="10"/>
        <v>
48.01</v>
      </c>
      <c r="CU6" s="36">
        <f t="shared" si="10"/>
        <v>
49.08</v>
      </c>
      <c r="CV6" s="35" t="str">
        <f>
IF(CV7="","",IF(CV7="-","【-】","【"&amp;SUBSTITUTE(TEXT(CV7,"#,##0.00"),"-","△")&amp;"】"))</f>
        <v>
【56.31】</v>
      </c>
      <c r="CW6" s="36">
        <f>
IF(CW7="",NA(),CW7)</f>
        <v>
89.85</v>
      </c>
      <c r="CX6" s="36">
        <f t="shared" ref="CX6:DF6" si="11">
IF(CX7="",NA(),CX7)</f>
        <v>
95.64</v>
      </c>
      <c r="CY6" s="36">
        <f t="shared" si="11"/>
        <v>
89.18</v>
      </c>
      <c r="CZ6" s="36">
        <f t="shared" si="11"/>
        <v>
93.41</v>
      </c>
      <c r="DA6" s="36">
        <f t="shared" si="11"/>
        <v>
92</v>
      </c>
      <c r="DB6" s="36">
        <f t="shared" si="11"/>
        <v>
74.63</v>
      </c>
      <c r="DC6" s="36">
        <f t="shared" si="11"/>
        <v>
74.900000000000006</v>
      </c>
      <c r="DD6" s="36">
        <f t="shared" si="11"/>
        <v>
72.72</v>
      </c>
      <c r="DE6" s="36">
        <f t="shared" si="11"/>
        <v>
72.75</v>
      </c>
      <c r="DF6" s="36">
        <f t="shared" si="11"/>
        <v>
71.27</v>
      </c>
      <c r="DG6" s="35" t="str">
        <f>
IF(DG7="","",IF(DG7="-","【-】","【"&amp;SUBSTITUTE(TEXT(DG7,"#,##0.00"),"-","△")&amp;"】"))</f>
        <v>
【71.88】</v>
      </c>
      <c r="DH6" s="35" t="e">
        <f>
IF(DH7="",NA(),DH7)</f>
        <v>
#N/A</v>
      </c>
      <c r="DI6" s="35" t="e">
        <f t="shared" ref="DI6:DQ6" si="12">
IF(DI7="",NA(),DI7)</f>
        <v>
#N/A</v>
      </c>
      <c r="DJ6" s="35" t="e">
        <f t="shared" si="12"/>
        <v>
#N/A</v>
      </c>
      <c r="DK6" s="35" t="e">
        <f t="shared" si="12"/>
        <v>
#N/A</v>
      </c>
      <c r="DL6" s="35" t="e">
        <f t="shared" si="12"/>
        <v>
#N/A</v>
      </c>
      <c r="DM6" s="35" t="e">
        <f t="shared" si="12"/>
        <v>
#N/A</v>
      </c>
      <c r="DN6" s="35" t="e">
        <f t="shared" si="12"/>
        <v>
#N/A</v>
      </c>
      <c r="DO6" s="35" t="e">
        <f t="shared" si="12"/>
        <v>
#N/A</v>
      </c>
      <c r="DP6" s="35" t="e">
        <f t="shared" si="12"/>
        <v>
#N/A</v>
      </c>
      <c r="DQ6" s="35" t="e">
        <f t="shared" si="12"/>
        <v>
#N/A</v>
      </c>
      <c r="DR6" s="35" t="str">
        <f>
IF(DR7="","",IF(DR7="-","【-】","【"&amp;SUBSTITUTE(TEXT(DR7,"#,##0.00"),"-","△")&amp;"】"))</f>
        <v/>
      </c>
      <c r="DS6" s="35" t="e">
        <f>
IF(DS7="",NA(),DS7)</f>
        <v>
#N/A</v>
      </c>
      <c r="DT6" s="35" t="e">
        <f t="shared" ref="DT6:EB6" si="13">
IF(DT7="",NA(),DT7)</f>
        <v>
#N/A</v>
      </c>
      <c r="DU6" s="35" t="e">
        <f t="shared" si="13"/>
        <v>
#N/A</v>
      </c>
      <c r="DV6" s="35" t="e">
        <f t="shared" si="13"/>
        <v>
#N/A</v>
      </c>
      <c r="DW6" s="35" t="e">
        <f t="shared" si="13"/>
        <v>
#N/A</v>
      </c>
      <c r="DX6" s="35" t="e">
        <f t="shared" si="13"/>
        <v>
#N/A</v>
      </c>
      <c r="DY6" s="35" t="e">
        <f t="shared" si="13"/>
        <v>
#N/A</v>
      </c>
      <c r="DZ6" s="35" t="e">
        <f t="shared" si="13"/>
        <v>
#N/A</v>
      </c>
      <c r="EA6" s="35" t="e">
        <f t="shared" si="13"/>
        <v>
#N/A</v>
      </c>
      <c r="EB6" s="35" t="e">
        <f t="shared" si="13"/>
        <v>
#N/A</v>
      </c>
      <c r="EC6" s="35" t="str">
        <f>
IF(EC7="","",IF(EC7="-","【-】","【"&amp;SUBSTITUTE(TEXT(EC7,"#,##0.00"),"-","△")&amp;"】"))</f>
        <v/>
      </c>
      <c r="ED6" s="35">
        <f>
IF(ED7="",NA(),ED7)</f>
        <v>
0</v>
      </c>
      <c r="EE6" s="36">
        <f t="shared" ref="EE6:EM6" si="14">
IF(EE7="",NA(),EE7)</f>
        <v>
2.13</v>
      </c>
      <c r="EF6" s="35">
        <f t="shared" si="14"/>
        <v>
0</v>
      </c>
      <c r="EG6" s="35">
        <f t="shared" si="14"/>
        <v>
0</v>
      </c>
      <c r="EH6" s="35">
        <f t="shared" si="14"/>
        <v>
0</v>
      </c>
      <c r="EI6" s="36">
        <f t="shared" si="14"/>
        <v>
0.78</v>
      </c>
      <c r="EJ6" s="36">
        <f t="shared" si="14"/>
        <v>
0.56999999999999995</v>
      </c>
      <c r="EK6" s="36">
        <f t="shared" si="14"/>
        <v>
0.62</v>
      </c>
      <c r="EL6" s="36">
        <f t="shared" si="14"/>
        <v>
0.39</v>
      </c>
      <c r="EM6" s="36">
        <f t="shared" si="14"/>
        <v>
0.61</v>
      </c>
      <c r="EN6" s="35" t="str">
        <f>
IF(EN7="","",IF(EN7="-","【-】","【"&amp;SUBSTITUTE(TEXT(EN7,"#,##0.00"),"-","△")&amp;"】"))</f>
        <v>
【0.80】</v>
      </c>
    </row>
    <row r="7" spans="1:144" s="37" customFormat="1" x14ac:dyDescent="0.15">
      <c r="A7" s="29"/>
      <c r="B7" s="38">
        <v>
2020</v>
      </c>
      <c r="C7" s="38">
        <v>
134023</v>
      </c>
      <c r="D7" s="38">
        <v>
47</v>
      </c>
      <c r="E7" s="38">
        <v>
1</v>
      </c>
      <c r="F7" s="38">
        <v>
0</v>
      </c>
      <c r="G7" s="38">
        <v>
0</v>
      </c>
      <c r="H7" s="38" t="s">
        <v>
97</v>
      </c>
      <c r="I7" s="38" t="s">
        <v>
98</v>
      </c>
      <c r="J7" s="38" t="s">
        <v>
99</v>
      </c>
      <c r="K7" s="38" t="s">
        <v>
100</v>
      </c>
      <c r="L7" s="38" t="s">
        <v>
101</v>
      </c>
      <c r="M7" s="38" t="s">
        <v>
102</v>
      </c>
      <c r="N7" s="39" t="s">
        <v>
103</v>
      </c>
      <c r="O7" s="39" t="s">
        <v>
104</v>
      </c>
      <c r="P7" s="39">
        <v>
100</v>
      </c>
      <c r="Q7" s="39">
        <v>
4950</v>
      </c>
      <c r="R7" s="39">
        <v>
165</v>
      </c>
      <c r="S7" s="39">
        <v>
5.96</v>
      </c>
      <c r="T7" s="39">
        <v>
27.68</v>
      </c>
      <c r="U7" s="39">
        <v>
166</v>
      </c>
      <c r="V7" s="39">
        <v>
0.45</v>
      </c>
      <c r="W7" s="39">
        <v>
368.89</v>
      </c>
      <c r="X7" s="39">
        <v>
93.04</v>
      </c>
      <c r="Y7" s="39">
        <v>
108.69</v>
      </c>
      <c r="Z7" s="39">
        <v>
106.52</v>
      </c>
      <c r="AA7" s="39">
        <v>
152.72</v>
      </c>
      <c r="AB7" s="39">
        <v>
102.6</v>
      </c>
      <c r="AC7" s="39">
        <v>
72.11</v>
      </c>
      <c r="AD7" s="39">
        <v>
74.05</v>
      </c>
      <c r="AE7" s="39">
        <v>
73.25</v>
      </c>
      <c r="AF7" s="39">
        <v>
75.06</v>
      </c>
      <c r="AG7" s="39">
        <v>
73.22</v>
      </c>
      <c r="AH7" s="39">
        <v>
78.36</v>
      </c>
      <c r="AI7" s="39"/>
      <c r="AJ7" s="39"/>
      <c r="AK7" s="39"/>
      <c r="AL7" s="39"/>
      <c r="AM7" s="39"/>
      <c r="AN7" s="39"/>
      <c r="AO7" s="39"/>
      <c r="AP7" s="39"/>
      <c r="AQ7" s="39"/>
      <c r="AR7" s="39"/>
      <c r="AS7" s="39"/>
      <c r="AT7" s="39"/>
      <c r="AU7" s="39"/>
      <c r="AV7" s="39"/>
      <c r="AW7" s="39"/>
      <c r="AX7" s="39"/>
      <c r="AY7" s="39"/>
      <c r="AZ7" s="39"/>
      <c r="BA7" s="39"/>
      <c r="BB7" s="39"/>
      <c r="BC7" s="39"/>
      <c r="BD7" s="39"/>
      <c r="BE7" s="39">
        <v>
1619.88</v>
      </c>
      <c r="BF7" s="39">
        <v>
1656.62</v>
      </c>
      <c r="BG7" s="39">
        <v>
1611.08</v>
      </c>
      <c r="BH7" s="39">
        <v>
1452.88</v>
      </c>
      <c r="BI7" s="39">
        <v>
1416.86</v>
      </c>
      <c r="BJ7" s="39">
        <v>
1595.62</v>
      </c>
      <c r="BK7" s="39">
        <v>
1302.33</v>
      </c>
      <c r="BL7" s="39">
        <v>
1274.21</v>
      </c>
      <c r="BM7" s="39">
        <v>
1183.92</v>
      </c>
      <c r="BN7" s="39">
        <v>
1128.72</v>
      </c>
      <c r="BO7" s="39">
        <v>
949.15</v>
      </c>
      <c r="BP7" s="39">
        <v>
23.29</v>
      </c>
      <c r="BQ7" s="39">
        <v>
21.39</v>
      </c>
      <c r="BR7" s="39">
        <v>
53.2</v>
      </c>
      <c r="BS7" s="39">
        <v>
82.76</v>
      </c>
      <c r="BT7" s="39">
        <v>
35.68</v>
      </c>
      <c r="BU7" s="39">
        <v>
37.92</v>
      </c>
      <c r="BV7" s="39">
        <v>
40.89</v>
      </c>
      <c r="BW7" s="39">
        <v>
41.25</v>
      </c>
      <c r="BX7" s="39">
        <v>
42.5</v>
      </c>
      <c r="BY7" s="39">
        <v>
41.84</v>
      </c>
      <c r="BZ7" s="39">
        <v>
55.87</v>
      </c>
      <c r="CA7" s="39">
        <v>
1270.18</v>
      </c>
      <c r="CB7" s="39">
        <v>
1386.88</v>
      </c>
      <c r="CC7" s="39">
        <v>
581.04</v>
      </c>
      <c r="CD7" s="39">
        <v>
368.22</v>
      </c>
      <c r="CE7" s="39">
        <v>
842.28</v>
      </c>
      <c r="CF7" s="39">
        <v>
423.18</v>
      </c>
      <c r="CG7" s="39">
        <v>
383.2</v>
      </c>
      <c r="CH7" s="39">
        <v>
383.25</v>
      </c>
      <c r="CI7" s="39">
        <v>
377.72</v>
      </c>
      <c r="CJ7" s="39">
        <v>
390.47</v>
      </c>
      <c r="CK7" s="39">
        <v>
288.19</v>
      </c>
      <c r="CL7" s="39">
        <v>
52.14</v>
      </c>
      <c r="CM7" s="39">
        <v>
46.02</v>
      </c>
      <c r="CN7" s="39">
        <v>
46.82</v>
      </c>
      <c r="CO7" s="39">
        <v>
48.09</v>
      </c>
      <c r="CP7" s="39">
        <v>
48.7</v>
      </c>
      <c r="CQ7" s="39">
        <v>
46.9</v>
      </c>
      <c r="CR7" s="39">
        <v>
47.95</v>
      </c>
      <c r="CS7" s="39">
        <v>
48.26</v>
      </c>
      <c r="CT7" s="39">
        <v>
48.01</v>
      </c>
      <c r="CU7" s="39">
        <v>
49.08</v>
      </c>
      <c r="CV7" s="39">
        <v>
56.31</v>
      </c>
      <c r="CW7" s="39">
        <v>
89.85</v>
      </c>
      <c r="CX7" s="39">
        <v>
95.64</v>
      </c>
      <c r="CY7" s="39">
        <v>
89.18</v>
      </c>
      <c r="CZ7" s="39">
        <v>
93.41</v>
      </c>
      <c r="DA7" s="39">
        <v>
92</v>
      </c>
      <c r="DB7" s="39">
        <v>
74.63</v>
      </c>
      <c r="DC7" s="39">
        <v>
74.900000000000006</v>
      </c>
      <c r="DD7" s="39">
        <v>
72.72</v>
      </c>
      <c r="DE7" s="39">
        <v>
72.75</v>
      </c>
      <c r="DF7" s="39">
        <v>
71.27</v>
      </c>
      <c r="DG7" s="39">
        <v>
71.88</v>
      </c>
      <c r="DH7" s="39"/>
      <c r="DI7" s="39"/>
      <c r="DJ7" s="39"/>
      <c r="DK7" s="39"/>
      <c r="DL7" s="39"/>
      <c r="DM7" s="39"/>
      <c r="DN7" s="39"/>
      <c r="DO7" s="39"/>
      <c r="DP7" s="39"/>
      <c r="DQ7" s="39"/>
      <c r="DR7" s="39"/>
      <c r="DS7" s="39"/>
      <c r="DT7" s="39"/>
      <c r="DU7" s="39"/>
      <c r="DV7" s="39"/>
      <c r="DW7" s="39"/>
      <c r="DX7" s="39"/>
      <c r="DY7" s="39"/>
      <c r="DZ7" s="39"/>
      <c r="EA7" s="39"/>
      <c r="EB7" s="39"/>
      <c r="EC7" s="39"/>
      <c r="ED7" s="39">
        <v>
0</v>
      </c>
      <c r="EE7" s="39">
        <v>
2.13</v>
      </c>
      <c r="EF7" s="39">
        <v>
0</v>
      </c>
      <c r="EG7" s="39">
        <v>
0</v>
      </c>
      <c r="EH7" s="39">
        <v>
0</v>
      </c>
      <c r="EI7" s="39">
        <v>
0.78</v>
      </c>
      <c r="EJ7" s="39">
        <v>
0.56999999999999995</v>
      </c>
      <c r="EK7" s="39">
        <v>
0.62</v>
      </c>
      <c r="EL7" s="39">
        <v>
0.39</v>
      </c>
      <c r="EM7" s="39">
        <v>
0.61</v>
      </c>
      <c r="EN7" s="39">
        <v>
0.8</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
105</v>
      </c>
      <c r="C9" s="41" t="s">
        <v>
106</v>
      </c>
      <c r="D9" s="41" t="s">
        <v>
107</v>
      </c>
      <c r="E9" s="41" t="s">
        <v>
108</v>
      </c>
      <c r="F9" s="41" t="s">
        <v>
109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
47</v>
      </c>
      <c r="B10" s="42">
        <f t="shared" ref="B10:D10" si="15">
DATEVALUE($B7+12-B11&amp;"/1/"&amp;B12)</f>
        <v>
46753</v>
      </c>
      <c r="C10" s="42">
        <f t="shared" si="15"/>
        <v>
47119</v>
      </c>
      <c r="D10" s="42">
        <f t="shared" si="15"/>
        <v>
47484</v>
      </c>
      <c r="E10" s="43">
        <f>
DATEVALUE($B7+12-E11&amp;"/1/"&amp;E12)</f>
        <v>
47849</v>
      </c>
      <c r="F10" s="43">
        <f>
DATEVALUE($B7+12-F11&amp;"/1/"&amp;F12)</f>
        <v>
48215</v>
      </c>
    </row>
    <row r="11" spans="1:144" x14ac:dyDescent="0.15">
      <c r="B11">
        <v>
4</v>
      </c>
      <c r="C11">
        <v>
3</v>
      </c>
      <c r="D11">
        <v>
2</v>
      </c>
      <c r="E11">
        <v>
1</v>
      </c>
      <c r="F11">
        <v>
0</v>
      </c>
      <c r="G11" t="s">
        <v>
110</v>
      </c>
    </row>
    <row r="12" spans="1:144" x14ac:dyDescent="0.15">
      <c r="B12">
        <v>
1</v>
      </c>
      <c r="C12">
        <v>
1</v>
      </c>
      <c r="D12">
        <v>
1</v>
      </c>
      <c r="E12">
        <v>
1</v>
      </c>
      <c r="F12">
        <v>
2</v>
      </c>
      <c r="G12" t="s">
        <v>
111</v>
      </c>
    </row>
    <row r="13" spans="1:144" x14ac:dyDescent="0.15">
      <c r="B13" t="s">
        <v>
112</v>
      </c>
      <c r="C13" t="s">
        <v>
112</v>
      </c>
      <c r="D13" t="s">
        <v>
112</v>
      </c>
      <c r="E13" t="s">
        <v>
113</v>
      </c>
      <c r="F13" t="s">
        <v>
113</v>
      </c>
      <c r="G13" t="s">
        <v>
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aogashima58</cp:lastModifiedBy>
  <cp:lastPrinted>2022-01-31T01:52:20Z</cp:lastPrinted>
  <dcterms:created xsi:type="dcterms:W3CDTF">2021-12-03T07:02:45Z</dcterms:created>
  <dcterms:modified xsi:type="dcterms:W3CDTF">2022-02-09T04:51:06Z</dcterms:modified>
  <cp:category/>
</cp:coreProperties>
</file>