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課\０１文書\１１簡易水道\０１庶務\０２調査回答\01.公営企業関係\経営比較分析表・簡易水道\R5\"/>
    </mc:Choice>
  </mc:AlternateContent>
  <workbookProtection workbookAlgorithmName="SHA-512" workbookHashValue="HXDLvIzbpyff8NjtK+Ubg7qB3R8ujyyBM24vRjs4OU4DfJDNLAsvqX9D1SyvbUcPJX/gtR/d4BIcbkyhIfAAuw==" workbookSaltValue="cRq3oRyTRLuAwNqUu8WGeA==" workbookSpinCount="100000" lockStructure="1"/>
  <bookViews>
    <workbookView xWindow="0" yWindow="0" windowWidth="19200" windowHeight="121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<sst xmlns="http://schemas.openxmlformats.org/spreadsheetml/2006/main" count="233" uniqueCount="119">
  <si>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</si>
  <si>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</si>
  <si>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</si>
  <si>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</si>
  <si>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</si>
  <si>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</si>
  <si>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</si>
  <si>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</si>
  <si>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</si>
  <si>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</si>
  <si>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</si>
  <si>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</si>
  <si>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</si>
  <si>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</si>
  <si>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</si>
  <si>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</si>
  <si>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</si>
  <si>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</si>
  <si>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</si>
  <si>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</si>
  <si>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</si>
  <si>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</si>
  <si>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</si>
  <si>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</si>
  <si>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</si>
  <si>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</si>
  <si>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</si>
  <si>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</si>
  <si>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</si>
  <si>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</si>
  <si>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</si>
  <si>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</si>
  <si>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</si>
  <si>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</si>
  <si>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</si>
  <si>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</si>
  <si>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</si>
  <si>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</si>
  <si>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</si>
  <si>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</si>
  <si>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</si>
  <si>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</si>
  <si>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</si>
  <si>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</si>
  <si>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</si>
  <si>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</si>
  <si>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</si>
  <si>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</si>
  <si>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</si>
  <si>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</si>
  <si>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</si>
  <si>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</si>
  <si>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</si>
  <si>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</si>
  <si>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</si>
  <si>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</si>
  <si>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</si>
  <si>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</si>
  <si>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</si>
  <si>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</si>
  <si>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</si>
  <si>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</si>
  <si>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</si>
  <si>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</si>
  <si>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</si>
  <si>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</si>
  <si>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</si>
  <si>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</si>
  <si>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</si>
  <si>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</si>
  <si>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</si>
  <si>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</si>
  <si>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</si>
  <si>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</si>
  <si>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</si>
  <si>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</si>
  <si>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</si>
  <si>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</si>
  <si>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</si>
  <si>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</si>
  <si>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</si>
  <si>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</si>
  <si>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</si>
  <si>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</si>
  <si>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</si>
  <si>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</si>
  <si>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</si>
  <si>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</si>
  <si>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</si>
  <si>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</si>
  <si>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</si>
  <si>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</si>
  <si>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</si>
  <si>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</si>
  <si>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</si>
  <si>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</si>
  <si>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</si>
  <si>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</si>
  <si>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</si>
  <si>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</si>
  <si>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</si>
  <si>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</si>
  <si>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</si>
  <si>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</si>
  <si>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</si>
  <si>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</si>
  <si>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</si>
  <si>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</si>
  <si>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</si>
  <si>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</si>
  <si>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</si>
  <si>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</si>
  <si>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</si>
  <si>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</si>
  <si>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</si>
  <si>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</si>
  <si>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人口が極端に少なく、かつ離島のため建設コストが高いことから、経営の健全性は高いとは言えない部分がある。
　使用料も他の事業者と比較して割高となっている。
　また、自然条件も厳しく、強風や塩害等により施設へのダメージが大きい。日常のメンテナンスを行うことにより、大規模な修繕を抑えている。
　貯水池の耐震化事業の有無で建設事業費が増減している。</t>
    <phoneticPr fontId="4"/>
  </si>
  <si>
    <t>①収益的収支比率
　令和4年度は集水施設改良事業を行ったが、令和3年に実施した貯水池耐震化事業と比較すると事業費は減少している。このため繰入金も減少し比率も減少した。
④企業債残高対給水収益比率
　平成28年度に導水施設更新事業及び貯水池耐震化事業に対して起債を行った。
⑤料金回収率
　給水人口が少ないため、給水収益以外の収入で賄われている。令和4年度は給水原価が増加したため料金回収率が減少した。
⑥給水原価
　令和4年度は公営企業会計の適用に向け固定資産台帳データ変換業務および公営企業会計システム初期導入業務を委託したため給水原価が増加した。
⑦施設利用率
　令和4年度は一日平均配水量が減少したことにより、施設利用率も僅かに減少した。
⑧有収率
　引き続き類似団体平均値以上を保っている。</t>
    <rPh sb="16" eb="17">
      <t>シュウ</t>
    </rPh>
    <rPh sb="22" eb="24">
      <t>ジギョウ</t>
    </rPh>
    <rPh sb="25" eb="26">
      <t>オコナ</t>
    </rPh>
    <rPh sb="30" eb="32">
      <t>レイワ</t>
    </rPh>
    <rPh sb="33" eb="34">
      <t>ネン</t>
    </rPh>
    <rPh sb="35" eb="37">
      <t>ジッシ</t>
    </rPh>
    <rPh sb="39" eb="42">
      <t>チョスイチ</t>
    </rPh>
    <rPh sb="42" eb="45">
      <t>タイシンカ</t>
    </rPh>
    <rPh sb="45" eb="47">
      <t>ジギョウ</t>
    </rPh>
    <rPh sb="48" eb="50">
      <t>ヒカク</t>
    </rPh>
    <rPh sb="53" eb="55">
      <t>ジギョウ</t>
    </rPh>
    <rPh sb="57" eb="59">
      <t>ゲンショウ</t>
    </rPh>
    <rPh sb="302" eb="304">
      <t>ゲンショウ</t>
    </rPh>
    <rPh sb="318" eb="319">
      <t>ワズ</t>
    </rPh>
    <rPh sb="321" eb="323">
      <t>ゲンショウ</t>
    </rPh>
    <phoneticPr fontId="4"/>
  </si>
  <si>
    <t>　塩害や強い風雨の影響により、施設の老朽化が進んでいる部分もあるが、日常メンテナンスにより大規模な修繕を抑えている。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</si>
</sst>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85-497D-9754-4B9C7A54278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C985-497D-9754-4B9C7A54278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46.82</c:v>
                </c:pt>
                <c:pt idx="1">
                  <c:v>48.09</c:v>
                </c:pt>
                <c:pt idx="2">
                  <c:v>48.7</c:v>
                </c:pt>
                <c:pt idx="3">
                  <c:v>44.49</c:v>
                </c:pt>
                <c:pt idx="4">
                  <c:v>41.99</c:v>
                </c:pt>
              </c:numCache>
            </c:numRef>
          </c:val>
          <c:extLst>
            <c:ext xmlns:c16="http://schemas.microsoft.com/office/drawing/2014/chart" uri="{C3380CC4-5D6E-409C-BE32-E72D297353CC}">
              <c16:uniqueId val="{00000000-9094-464D-A29D-E8468B5B084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9094-464D-A29D-E8468B5B084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89.18</c:v>
                </c:pt>
                <c:pt idx="1">
                  <c:v>93.41</c:v>
                </c:pt>
                <c:pt idx="2">
                  <c:v>92</c:v>
                </c:pt>
                <c:pt idx="3">
                  <c:v>91.59</c:v>
                </c:pt>
                <c:pt idx="4">
                  <c:v>92.88</c:v>
                </c:pt>
              </c:numCache>
            </c:numRef>
          </c:val>
          <c:extLst>
            <c:ext xmlns:c16="http://schemas.microsoft.com/office/drawing/2014/chart" uri="{C3380CC4-5D6E-409C-BE32-E72D297353CC}">
              <c16:uniqueId val="{00000000-0984-4E0D-A2EA-F4F5B743465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0984-4E0D-A2EA-F4F5B743465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106.52</c:v>
                </c:pt>
                <c:pt idx="1">
                  <c:v>152.72</c:v>
                </c:pt>
                <c:pt idx="2">
                  <c:v>102.6</c:v>
                </c:pt>
                <c:pt idx="3">
                  <c:v>118.18</c:v>
                </c:pt>
                <c:pt idx="4">
                  <c:v>102.54</c:v>
                </c:pt>
              </c:numCache>
            </c:numRef>
          </c:val>
          <c:extLst>
            <c:ext xmlns:c16="http://schemas.microsoft.com/office/drawing/2014/chart" uri="{C3380CC4-5D6E-409C-BE32-E72D297353CC}">
              <c16:uniqueId val="{00000000-E379-43EE-878F-BB3F244E905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E379-43EE-878F-BB3F244E905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A-49C2-929A-A09087E1C17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A-49C2-929A-A09087E1C17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51-49F3-98ED-52A07EDB8F5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51-49F3-98ED-52A07EDB8F5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12-46E5-A010-B35E4FCA786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12-46E5-A010-B35E4FCA786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40-4824-A453-9CD800E2B39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40-4824-A453-9CD800E2B39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1611.08</c:v>
                </c:pt>
                <c:pt idx="1">
                  <c:v>1452.88</c:v>
                </c:pt>
                <c:pt idx="2">
                  <c:v>1416.86</c:v>
                </c:pt>
                <c:pt idx="3">
                  <c:v>1284.6500000000001</c:v>
                </c:pt>
                <c:pt idx="4">
                  <c:v>1316.14</c:v>
                </c:pt>
              </c:numCache>
            </c:numRef>
          </c:val>
          <c:extLst>
            <c:ext xmlns:c16="http://schemas.microsoft.com/office/drawing/2014/chart" uri="{C3380CC4-5D6E-409C-BE32-E72D297353CC}">
              <c16:uniqueId val="{00000000-78C3-4063-ABF4-C89407F72A5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78C3-4063-ABF4-C89407F72A5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53.2</c:v>
                </c:pt>
                <c:pt idx="1">
                  <c:v>82.76</c:v>
                </c:pt>
                <c:pt idx="2">
                  <c:v>35.68</c:v>
                </c:pt>
                <c:pt idx="3">
                  <c:v>50.6</c:v>
                </c:pt>
                <c:pt idx="4">
                  <c:v>38.94</c:v>
                </c:pt>
              </c:numCache>
            </c:numRef>
          </c:val>
          <c:extLst>
            <c:ext xmlns:c16="http://schemas.microsoft.com/office/drawing/2014/chart" uri="{C3380CC4-5D6E-409C-BE32-E72D297353CC}">
              <c16:uniqueId val="{00000000-1660-4804-861E-58B24AD349D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1660-4804-861E-58B24AD349D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581.04</c:v>
                </c:pt>
                <c:pt idx="1">
                  <c:v>368.22</c:v>
                </c:pt>
                <c:pt idx="2">
                  <c:v>842.28</c:v>
                </c:pt>
                <c:pt idx="3">
                  <c:v>686.98</c:v>
                </c:pt>
                <c:pt idx="4">
                  <c:v>847.29</c:v>
                </c:pt>
              </c:numCache>
            </c:numRef>
          </c:val>
          <c:extLst>
            <c:ext xmlns:c16="http://schemas.microsoft.com/office/drawing/2014/chart" uri="{C3380CC4-5D6E-409C-BE32-E72D297353CC}">
              <c16:uniqueId val="{00000000-A3A7-4CDD-902E-B206524DF6C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A3A7-4CDD-902E-B206524DF6C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4"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東京都　青ヶ島村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168</v>
      </c>
      <c r="AM8" s="37"/>
      <c r="AN8" s="37"/>
      <c r="AO8" s="37"/>
      <c r="AP8" s="37"/>
      <c r="AQ8" s="37"/>
      <c r="AR8" s="37"/>
      <c r="AS8" s="37"/>
      <c r="AT8" s="38">
        <f>データ!$S$6</f>
        <v>5.95</v>
      </c>
      <c r="AU8" s="38"/>
      <c r="AV8" s="38"/>
      <c r="AW8" s="38"/>
      <c r="AX8" s="38"/>
      <c r="AY8" s="38"/>
      <c r="AZ8" s="38"/>
      <c r="BA8" s="38"/>
      <c r="BB8" s="38">
        <f>データ!$T$6</f>
        <v>28.24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7">
        <f>データ!$Q$6</f>
        <v>4950</v>
      </c>
      <c r="X10" s="37"/>
      <c r="Y10" s="37"/>
      <c r="Z10" s="37"/>
      <c r="AA10" s="37"/>
      <c r="AB10" s="37"/>
      <c r="AC10" s="37"/>
      <c r="AD10" s="2"/>
      <c r="AE10" s="2"/>
      <c r="AF10" s="2"/>
      <c r="AG10" s="2"/>
      <c r="AH10" s="2"/>
      <c r="AI10" s="2"/>
      <c r="AJ10" s="2"/>
      <c r="AK10" s="2"/>
      <c r="AL10" s="37">
        <f>データ!$U$6</f>
        <v>146</v>
      </c>
      <c r="AM10" s="37"/>
      <c r="AN10" s="37"/>
      <c r="AO10" s="37"/>
      <c r="AP10" s="37"/>
      <c r="AQ10" s="37"/>
      <c r="AR10" s="37"/>
      <c r="AS10" s="37"/>
      <c r="AT10" s="38">
        <f>データ!$V$6</f>
        <v>0.45</v>
      </c>
      <c r="AU10" s="38"/>
      <c r="AV10" s="38"/>
      <c r="AW10" s="38"/>
      <c r="AX10" s="38"/>
      <c r="AY10" s="38"/>
      <c r="AZ10" s="38"/>
      <c r="BA10" s="38"/>
      <c r="BB10" s="38">
        <f>データ!$W$6</f>
        <v>324.44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118</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43</v>
      </c>
      <c r="O85" s="13" t="str">
        <f>データ!EN6</f>
        <v>【0.52】</v>
      </c>
    </row>
  </sheetData>
  <sheetProtection algorithmName="SHA-512" hashValue="PHDhGDYjK1g2KNnIhmudORB3qFd0hh0CSg/KTMUhb59JVi9WyNTpmQXFUXWCa1PQbAcsXl+ryJ1rf/I8lkGgRA==" saltValue="KiKbTm0xtkLs492m1wze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2022</v>
      </c>
      <c r="C6" s="20">
        <f t="shared" ref="C6:W6" si="3">C7</f>
        <v>134023</v>
      </c>
      <c r="D6" s="20">
        <f t="shared" si="3"/>
        <v>47</v>
      </c>
      <c r="E6" s="20">
        <f t="shared" si="3"/>
        <v>1</v>
      </c>
      <c r="F6" s="20">
        <f t="shared" si="3"/>
        <v>0</v>
      </c>
      <c r="G6" s="20">
        <f t="shared" si="3"/>
        <v>0</v>
      </c>
      <c r="H6" s="20" t="str">
        <f t="shared" si="3"/>
        <v>東京都　青ヶ島村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4950</v>
      </c>
      <c r="R6" s="21">
        <f t="shared" si="3"/>
        <v>168</v>
      </c>
      <c r="S6" s="21">
        <f t="shared" si="3"/>
        <v>5.95</v>
      </c>
      <c r="T6" s="21">
        <f t="shared" si="3"/>
        <v>28.24</v>
      </c>
      <c r="U6" s="21">
        <f t="shared" si="3"/>
        <v>146</v>
      </c>
      <c r="V6" s="21">
        <f t="shared" si="3"/>
        <v>0.45</v>
      </c>
      <c r="W6" s="21">
        <f t="shared" si="3"/>
        <v>324.44</v>
      </c>
      <c r="X6" s="22">
        <f>IF(X7="",NA(),X7)</f>
        <v>106.52</v>
      </c>
      <c r="Y6" s="22">
        <f t="shared" ref="Y6:AG6" si="4">IF(Y7="",NA(),Y7)</f>
        <v>152.72</v>
      </c>
      <c r="Z6" s="22">
        <f t="shared" si="4"/>
        <v>102.6</v>
      </c>
      <c r="AA6" s="22">
        <f t="shared" si="4"/>
        <v>118.18</v>
      </c>
      <c r="AB6" s="22">
        <f t="shared" si="4"/>
        <v>102.54</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1611.08</v>
      </c>
      <c r="BF6" s="22">
        <f t="shared" ref="BF6:BN6" si="7">IF(BF7="",NA(),BF7)</f>
        <v>1452.88</v>
      </c>
      <c r="BG6" s="22">
        <f t="shared" si="7"/>
        <v>1416.86</v>
      </c>
      <c r="BH6" s="22">
        <f t="shared" si="7"/>
        <v>1284.6500000000001</v>
      </c>
      <c r="BI6" s="22">
        <f t="shared" si="7"/>
        <v>1316.14</v>
      </c>
      <c r="BJ6" s="22">
        <f t="shared" si="7"/>
        <v>1274.21</v>
      </c>
      <c r="BK6" s="22">
        <f t="shared" si="7"/>
        <v>1183.92</v>
      </c>
      <c r="BL6" s="22">
        <f t="shared" si="7"/>
        <v>1128.72</v>
      </c>
      <c r="BM6" s="22">
        <f t="shared" si="7"/>
        <v>1125.25</v>
      </c>
      <c r="BN6" s="22">
        <f t="shared" si="7"/>
        <v>1157.05</v>
      </c>
      <c r="BO6" s="21" t="str">
        <f>IF(BO7="","",IF(BO7="-","【-】","【"&amp;SUBSTITUTE(TEXT(BO7,"#,##0.00"),"-","△")&amp;"】"))</f>
        <v>【982.48】</v>
      </c>
      <c r="BP6" s="22">
        <f>IF(BP7="",NA(),BP7)</f>
        <v>53.2</v>
      </c>
      <c r="BQ6" s="22">
        <f t="shared" ref="BQ6:BY6" si="8">IF(BQ7="",NA(),BQ7)</f>
        <v>82.76</v>
      </c>
      <c r="BR6" s="22">
        <f t="shared" si="8"/>
        <v>35.68</v>
      </c>
      <c r="BS6" s="22">
        <f t="shared" si="8"/>
        <v>50.6</v>
      </c>
      <c r="BT6" s="22">
        <f t="shared" si="8"/>
        <v>38.94</v>
      </c>
      <c r="BU6" s="22">
        <f t="shared" si="8"/>
        <v>41.25</v>
      </c>
      <c r="BV6" s="22">
        <f t="shared" si="8"/>
        <v>42.5</v>
      </c>
      <c r="BW6" s="22">
        <f t="shared" si="8"/>
        <v>41.84</v>
      </c>
      <c r="BX6" s="22">
        <f t="shared" si="8"/>
        <v>41.44</v>
      </c>
      <c r="BY6" s="22">
        <f t="shared" si="8"/>
        <v>37.65</v>
      </c>
      <c r="BZ6" s="21" t="str">
        <f>IF(BZ7="","",IF(BZ7="-","【-】","【"&amp;SUBSTITUTE(TEXT(BZ7,"#,##0.00"),"-","△")&amp;"】"))</f>
        <v>【50.61】</v>
      </c>
      <c r="CA6" s="22">
        <f>IF(CA7="",NA(),CA7)</f>
        <v>581.04</v>
      </c>
      <c r="CB6" s="22">
        <f t="shared" ref="CB6:CJ6" si="9">IF(CB7="",NA(),CB7)</f>
        <v>368.22</v>
      </c>
      <c r="CC6" s="22">
        <f t="shared" si="9"/>
        <v>842.28</v>
      </c>
      <c r="CD6" s="22">
        <f t="shared" si="9"/>
        <v>686.98</v>
      </c>
      <c r="CE6" s="22">
        <f t="shared" si="9"/>
        <v>847.29</v>
      </c>
      <c r="CF6" s="22">
        <f t="shared" si="9"/>
        <v>383.25</v>
      </c>
      <c r="CG6" s="22">
        <f t="shared" si="9"/>
        <v>377.72</v>
      </c>
      <c r="CH6" s="22">
        <f t="shared" si="9"/>
        <v>390.47</v>
      </c>
      <c r="CI6" s="22">
        <f t="shared" si="9"/>
        <v>403.61</v>
      </c>
      <c r="CJ6" s="22">
        <f t="shared" si="9"/>
        <v>442.82</v>
      </c>
      <c r="CK6" s="21" t="str">
        <f>IF(CK7="","",IF(CK7="-","【-】","【"&amp;SUBSTITUTE(TEXT(CK7,"#,##0.00"),"-","△")&amp;"】"))</f>
        <v>【320.83】</v>
      </c>
      <c r="CL6" s="22">
        <f>IF(CL7="",NA(),CL7)</f>
        <v>46.82</v>
      </c>
      <c r="CM6" s="22">
        <f t="shared" ref="CM6:CU6" si="10">IF(CM7="",NA(),CM7)</f>
        <v>48.09</v>
      </c>
      <c r="CN6" s="22">
        <f t="shared" si="10"/>
        <v>48.7</v>
      </c>
      <c r="CO6" s="22">
        <f t="shared" si="10"/>
        <v>44.49</v>
      </c>
      <c r="CP6" s="22">
        <f t="shared" si="10"/>
        <v>41.99</v>
      </c>
      <c r="CQ6" s="22">
        <f t="shared" si="10"/>
        <v>48.26</v>
      </c>
      <c r="CR6" s="22">
        <f t="shared" si="10"/>
        <v>48.01</v>
      </c>
      <c r="CS6" s="22">
        <f t="shared" si="10"/>
        <v>49.08</v>
      </c>
      <c r="CT6" s="22">
        <f t="shared" si="10"/>
        <v>51.46</v>
      </c>
      <c r="CU6" s="22">
        <f t="shared" si="10"/>
        <v>51.84</v>
      </c>
      <c r="CV6" s="21" t="str">
        <f>IF(CV7="","",IF(CV7="-","【-】","【"&amp;SUBSTITUTE(TEXT(CV7,"#,##0.00"),"-","△")&amp;"】"))</f>
        <v>【56.15】</v>
      </c>
      <c r="CW6" s="22">
        <f>IF(CW7="",NA(),CW7)</f>
        <v>89.18</v>
      </c>
      <c r="CX6" s="22">
        <f t="shared" ref="CX6:DF6" si="11">IF(CX7="",NA(),CX7)</f>
        <v>93.41</v>
      </c>
      <c r="CY6" s="22">
        <f t="shared" si="11"/>
        <v>92</v>
      </c>
      <c r="CZ6" s="22">
        <f t="shared" si="11"/>
        <v>91.59</v>
      </c>
      <c r="DA6" s="22">
        <f t="shared" si="11"/>
        <v>92.88</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134023</v>
      </c>
      <c r="D7" s="24">
        <v>47</v>
      </c>
      <c r="E7" s="24">
        <v>1</v>
      </c>
      <c r="F7" s="24">
        <v>0</v>
      </c>
      <c r="G7" s="24">
        <v>0</v>
      </c>
      <c r="H7" s="24" t="s">
        <v>97</v>
      </c>
      <c r="I7" s="24" t="s">
        <v>98</v>
      </c>
      <c r="J7" s="24" t="s">
        <v>99</v>
      </c>
      <c r="K7" s="24" t="s">
        <v>100</v>
      </c>
      <c r="L7" s="24" t="s">
        <v>101</v>
      </c>
      <c r="M7" s="24" t="s">
        <v>102</v>
      </c>
      <c r="N7" s="25" t="s">
        <v>103</v>
      </c>
      <c r="O7" s="25" t="s">
        <v>104</v>
      </c>
      <c r="P7" s="25">
        <v>100</v>
      </c>
      <c r="Q7" s="25">
        <v>4950</v>
      </c>
      <c r="R7" s="25">
        <v>168</v>
      </c>
      <c r="S7" s="25">
        <v>5.95</v>
      </c>
      <c r="T7" s="25">
        <v>28.24</v>
      </c>
      <c r="U7" s="25">
        <v>146</v>
      </c>
      <c r="V7" s="25">
        <v>0.45</v>
      </c>
      <c r="W7" s="25">
        <v>324.44</v>
      </c>
      <c r="X7" s="25">
        <v>106.52</v>
      </c>
      <c r="Y7" s="25">
        <v>152.72</v>
      </c>
      <c r="Z7" s="25">
        <v>102.6</v>
      </c>
      <c r="AA7" s="25">
        <v>118.18</v>
      </c>
      <c r="AB7" s="25">
        <v>102.54</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1611.08</v>
      </c>
      <c r="BF7" s="25">
        <v>1452.88</v>
      </c>
      <c r="BG7" s="25">
        <v>1416.86</v>
      </c>
      <c r="BH7" s="25">
        <v>1284.6500000000001</v>
      </c>
      <c r="BI7" s="25">
        <v>1316.14</v>
      </c>
      <c r="BJ7" s="25">
        <v>1274.21</v>
      </c>
      <c r="BK7" s="25">
        <v>1183.92</v>
      </c>
      <c r="BL7" s="25">
        <v>1128.72</v>
      </c>
      <c r="BM7" s="25">
        <v>1125.25</v>
      </c>
      <c r="BN7" s="25">
        <v>1157.05</v>
      </c>
      <c r="BO7" s="25">
        <v>982.48</v>
      </c>
      <c r="BP7" s="25">
        <v>53.2</v>
      </c>
      <c r="BQ7" s="25">
        <v>82.76</v>
      </c>
      <c r="BR7" s="25">
        <v>35.68</v>
      </c>
      <c r="BS7" s="25">
        <v>50.6</v>
      </c>
      <c r="BT7" s="25">
        <v>38.94</v>
      </c>
      <c r="BU7" s="25">
        <v>41.25</v>
      </c>
      <c r="BV7" s="25">
        <v>42.5</v>
      </c>
      <c r="BW7" s="25">
        <v>41.84</v>
      </c>
      <c r="BX7" s="25">
        <v>41.44</v>
      </c>
      <c r="BY7" s="25">
        <v>37.65</v>
      </c>
      <c r="BZ7" s="25">
        <v>50.61</v>
      </c>
      <c r="CA7" s="25">
        <v>581.04</v>
      </c>
      <c r="CB7" s="25">
        <v>368.22</v>
      </c>
      <c r="CC7" s="25">
        <v>842.28</v>
      </c>
      <c r="CD7" s="25">
        <v>686.98</v>
      </c>
      <c r="CE7" s="25">
        <v>847.29</v>
      </c>
      <c r="CF7" s="25">
        <v>383.25</v>
      </c>
      <c r="CG7" s="25">
        <v>377.72</v>
      </c>
      <c r="CH7" s="25">
        <v>390.47</v>
      </c>
      <c r="CI7" s="25">
        <v>403.61</v>
      </c>
      <c r="CJ7" s="25">
        <v>442.82</v>
      </c>
      <c r="CK7" s="25">
        <v>320.83</v>
      </c>
      <c r="CL7" s="25">
        <v>46.82</v>
      </c>
      <c r="CM7" s="25">
        <v>48.09</v>
      </c>
      <c r="CN7" s="25">
        <v>48.7</v>
      </c>
      <c r="CO7" s="25">
        <v>44.49</v>
      </c>
      <c r="CP7" s="25">
        <v>41.99</v>
      </c>
      <c r="CQ7" s="25">
        <v>48.26</v>
      </c>
      <c r="CR7" s="25">
        <v>48.01</v>
      </c>
      <c r="CS7" s="25">
        <v>49.08</v>
      </c>
      <c r="CT7" s="25">
        <v>51.46</v>
      </c>
      <c r="CU7" s="25">
        <v>51.84</v>
      </c>
      <c r="CV7" s="25">
        <v>56.15</v>
      </c>
      <c r="CW7" s="25">
        <v>89.18</v>
      </c>
      <c r="CX7" s="25">
        <v>93.41</v>
      </c>
      <c r="CY7" s="25">
        <v>92</v>
      </c>
      <c r="CZ7" s="25">
        <v>91.59</v>
      </c>
      <c r="DA7" s="25">
        <v>92.88</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110</v>
      </c>
    </row>
    <row r="12" spans="1:144" x14ac:dyDescent="0.15">
      <c r="B12">
        <v>1</v>
      </c>
      <c r="C12">
        <v>1</v>
      </c>
      <c r="D12">
        <v>2</v>
      </c>
      <c r="E12">
        <v>3</v>
      </c>
      <c r="F12">
        <v>4</v>
      </c>
      <c r="G12" t="s">
        <v>111</v>
      </c>
    </row>
    <row r="13" spans="1:144" x14ac:dyDescent="0.15">
      <c r="B13" t="s">
        <v>112</v>
      </c>
      <c r="C13" t="s">
        <v>113</v>
      </c>
      <c r="D13" t="s">
        <v>114</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aogashima48</cp:lastModifiedBy>
  <cp:lastPrinted>2024-02-09T09:19:32Z</cp:lastPrinted>
  <dcterms:created xsi:type="dcterms:W3CDTF">2023-12-05T01:05:30Z</dcterms:created>
  <dcterms:modified xsi:type="dcterms:W3CDTF">2024-02-09T09:49:57Z</dcterms:modified>
  <cp:category/>
</cp:coreProperties>
</file>