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05 下水道事業（法適用）\07 昭島市〇\"/>
    </mc:Choice>
  </mc:AlternateContent>
  <workbookProtection workbookAlgorithmName="SHA-512" workbookHashValue="qFvZbaKrf8IttPVQSSVVJJb9QZyTrQDAb9jwbDvZIoETGSQWFRbOtcABcXMrhHIlKFfZz+5BuI+BMNt1b9BGiA==" workbookSaltValue="zSz3IRvf2brVGrRn4baoRg==" workbookSpinCount="100000" lockStructure="1"/>
  <bookViews>
    <workbookView xWindow="0" yWindow="0" windowWidth="23040" windowHeight="92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<sst xmlns="http://schemas.openxmlformats.org/spreadsheetml/2006/main" count="278" uniqueCount="117">
  <si>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</si>
  <si>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</si>
  <si>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</si>
  <si>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</si>
  <si>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</si>
  <si>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</si>
  <si>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</si>
  <si>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</si>
  <si>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</si>
  <si>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</si>
  <si>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</si>
  <si>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</si>
  <si>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</si>
  <si>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</si>
  <si>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</si>
  <si>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</si>
  <si>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</si>
  <si>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</si>
  <si>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</si>
  <si>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</si>
  <si>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</si>
  <si>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</si>
  <si>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</si>
  <si>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</si>
  <si>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</si>
  <si>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</si>
  <si>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</si>
  <si>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</si>
  <si>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</si>
  <si>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</si>
  <si>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</si>
  <si>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</si>
  <si>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</si>
  <si>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</si>
  <si>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</si>
  <si>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</si>
  <si>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</si>
  <si>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</si>
  <si>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</si>
  <si>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</si>
  <si>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</si>
  <si>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</si>
  <si>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</si>
  <si>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</si>
  <si>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</si>
  <si>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</si>
  <si>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</si>
  <si>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</si>
  <si>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</si>
  <si>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</si>
  <si>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</si>
  <si>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</si>
  <si>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</si>
  <si>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</si>
  <si>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</si>
  <si>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</si>
  <si>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</si>
  <si>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</si>
  <si>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</si>
  <si>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</si>
  <si>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</si>
  <si>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</si>
  <si>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</si>
  <si>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</si>
  <si>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</si>
  <si>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</si>
  <si>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</si>
  <si>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</si>
  <si>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</si>
  <si>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</si>
  <si>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</si>
  <si>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</si>
  <si>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</si>
  <si>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</si>
  <si>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</si>
  <si>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</si>
  <si>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</si>
  <si>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</si>
  <si>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</si>
  <si>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</si>
  <si>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</si>
  <si>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</si>
  <si>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</si>
  <si>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</si>
  <si>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</si>
  <si>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</si>
  <si>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</si>
  <si>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</si>
  <si>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</si>
  <si>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</si>
  <si>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</si>
  <si>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</si>
  <si>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</si>
  <si>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</si>
  <si>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</si>
  <si>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</si>
  <si>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</si>
  <si>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</si>
  <si>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</si>
  <si>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</si>
  <si>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</si>
  <si>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</si>
  <si>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</si>
  <si>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</si>
  <si>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</si>
  <si>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</si>
  <si>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</si>
  <si>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</si>
  <si>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</si>
  <si>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</si>
  <si>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</si>
  <si>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</si>
  <si>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</si>
  <si>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</si>
  <si>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全体を通して、令和４年度決算における経営指標は概ね高い水準を維持しており、健全な経営状況にあるといえる。
　今後は人口減少や節水機器の普及などに伴う下水道使用料収入の減少や物価高騰による下水道施設の維持管理費の増加などにより、下水道事業を取り巻く経営環境はより厳しくなっていくことが見込まれる。効率的な事業運営を図り利益を確保しながら、喫緊の課題である下水道施設の老朽化対策を着実に進めていく必要がある。
　昭島市下水道総合計画や令和２年度に策定した昭島市下水道事業経営戦略に基づき、経営指標や財政状況を勘案しながら、長期的な財政見通しを踏まえた安定した経営を行っていく。</t>
    <rPh sb="87" eb="91">
      <t>ブッカコウトウ</t>
    </rPh>
    <phoneticPr fontId="4"/>
  </si>
  <si>
    <t>①有形固定資産減価償却率が類似団体と比較して低い水準となっているが、これは令和２年度の公営企業会計移行時に有形固定資産取得価額から過去の減価償却累計額相当分を控除しているためである。経年で見ると、法定耐用年数を経過する管渠が増加するため数値が上昇している。
②令和４年度より管渠の一部が法定耐用年数を経過したため、管渠老朽化率は皆増となった。当市の汚水管整備の80％が昭和53年度から昭和60年度に集中して行われたため、今後数値は上昇していく。
③管渠改善率は、前年比0.32％減で類似団体よりも下回ったが、整備年次や市の維持管理状況を考慮したストックマネジメント計画に基づき、更新工事を順次実施しており、今後も計画に則って事業を実施していく。</t>
    <rPh sb="43" eb="47">
      <t>コウエイキギョウ</t>
    </rPh>
    <rPh sb="47" eb="49">
      <t>カイケイ</t>
    </rPh>
    <rPh sb="49" eb="51">
      <t>イコウ</t>
    </rPh>
    <rPh sb="53" eb="59">
      <t>ユウケイコテイシサン</t>
    </rPh>
    <rPh sb="91" eb="93">
      <t>ケイネン</t>
    </rPh>
    <rPh sb="94" eb="95">
      <t>ミ</t>
    </rPh>
    <rPh sb="98" eb="104">
      <t>ホウテイタイヨウネンスウ</t>
    </rPh>
    <rPh sb="105" eb="107">
      <t>ケイカ</t>
    </rPh>
    <rPh sb="109" eb="111">
      <t>カンキョ</t>
    </rPh>
    <rPh sb="112" eb="114">
      <t>ゾウカ</t>
    </rPh>
    <rPh sb="130" eb="132">
      <t>レイワ</t>
    </rPh>
    <rPh sb="133" eb="135">
      <t>ネンド</t>
    </rPh>
    <rPh sb="137" eb="139">
      <t>カンキョ</t>
    </rPh>
    <rPh sb="140" eb="142">
      <t>イチブ</t>
    </rPh>
    <rPh sb="157" eb="163">
      <t>カンキョロウキュウカリツ</t>
    </rPh>
    <rPh sb="164" eb="165">
      <t>ミナ</t>
    </rPh>
    <rPh sb="165" eb="166">
      <t>ゾウ</t>
    </rPh>
    <rPh sb="231" eb="234">
      <t>ゼンネンヒ</t>
    </rPh>
    <rPh sb="239" eb="240">
      <t>ゲン</t>
    </rPh>
    <rPh sb="241" eb="245">
      <t>ルイジダンタイ</t>
    </rPh>
    <rPh sb="248" eb="250">
      <t>シタマワ</t>
    </rPh>
    <rPh sb="303" eb="305">
      <t>コンゴ</t>
    </rPh>
    <rPh sb="306" eb="308">
      <t>ケイカク</t>
    </rPh>
    <rPh sb="309" eb="310">
      <t>ノット</t>
    </rPh>
    <rPh sb="312" eb="314">
      <t>ジギョウ</t>
    </rPh>
    <rPh sb="315" eb="317">
      <t>ジッシ</t>
    </rPh>
    <phoneticPr fontId="4"/>
  </si>
  <si>
    <r>
      <rPr>
        <sz val="11"/>
        <rFont val="ＭＳ ゴシック"/>
        <family val="3"/>
        <charset val="128"/>
      </rPr>
      <t>①経常収支比率は100％を超えており、前年比2.71％増となった。今後とも経営の健全性保持に努めていく。
③流動比率は100％を超えており、流動負債の財源は確保されている。現金預金の増加及び企業債現在高の減少に伴い前年比26.62％増となり、類似団体と比較しても高い水準となった。
④企業債残高対事業規模比率は、下水道使用料収入が減少したものの、繰上償還を行ったことによりそれ以上に企業債残高が減少したため、前年比14.4％減となり、類似団体と比較してもとても低い水準となった。</t>
    </r>
    <r>
      <rPr>
        <sz val="11"/>
        <color rgb="FFFF0000"/>
        <rFont val="ＭＳ ゴシック"/>
        <family val="3"/>
        <charset val="128"/>
      </rPr>
      <t xml:space="preserve">
</t>
    </r>
    <r>
      <rPr>
        <sz val="11"/>
        <rFont val="ＭＳ ゴシック"/>
        <family val="3"/>
        <charset val="128"/>
      </rPr>
      <t>⑤経費回収率は、前年比9.75％減となったが、これは下水道基本使用料減免事業を行ったことにより、下水道使用料収入が減少したことによるものである。しかし、依然として100％を超えており、下水道事業の運営に係る費用を下水道使用料収入で賄うことができている。
⑥汚水処理原価は、維持管理費及び資本費が共に微減したことにより、前年比1.63円減となった。類似団体と比較して低く抑えることができてはいるものの、有収水量は減少傾向にあるため、引き続き適切な維持管理に努めていく。
⑧水洗化率は100％に近い水準となっている。市内建築物の建替え、改造や改便などに伴い、数値は年々微増傾向にある。</t>
    </r>
    <rPh sb="27" eb="28">
      <t>ゾウ</t>
    </rPh>
    <rPh sb="98" eb="101">
      <t>ゲンザイダカ</t>
    </rPh>
    <rPh sb="152" eb="153">
      <t>ヒ</t>
    </rPh>
    <rPh sb="173" eb="177">
      <t>クリアゲショウカン</t>
    </rPh>
    <rPh sb="178" eb="179">
      <t>オコナ</t>
    </rPh>
    <rPh sb="242" eb="243">
      <t>ヒ</t>
    </rPh>
    <rPh sb="266" eb="274">
      <t>ゲスイドウキホンシヨウリョウ</t>
    </rPh>
    <rPh sb="274" eb="278">
      <t>ゲンメンジギョウ</t>
    </rPh>
    <rPh sb="279" eb="280">
      <t>オコナ</t>
    </rPh>
    <rPh sb="288" eb="296">
      <t>ゲスイドウシヨウリョウシュウニュウ</t>
    </rPh>
    <rPh sb="297" eb="299">
      <t>ゲンショウ</t>
    </rPh>
    <rPh sb="381" eb="382">
      <t>オヨ</t>
    </rPh>
    <rPh sb="383" eb="386">
      <t>シホンヒ</t>
    </rPh>
    <rPh sb="387" eb="388">
      <t>トモ</t>
    </rPh>
    <rPh sb="389" eb="391">
      <t>ビゲン</t>
    </rPh>
    <rPh sb="407" eb="408">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</si>
</sst>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0.49</c:v>
                </c:pt>
                <c:pt idx="3">
                  <c:v>0.45</c:v>
                </c:pt>
                <c:pt idx="4">
                  <c:v>0.13</c:v>
                </c:pt>
              </c:numCache>
            </c:numRef>
          </c:val>
          <c:extLst>
            <c:ext xmlns:c16="http://schemas.microsoft.com/office/drawing/2014/chart" uri="{C3380CC4-5D6E-409C-BE32-E72D297353CC}">
              <c16:uniqueId val="{00000000-5349-4BFD-B334-D6D5018C9D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0.14000000000000001</c:v>
                </c:pt>
                <c:pt idx="4">
                  <c:v>0.15</c:v>
                </c:pt>
              </c:numCache>
            </c:numRef>
          </c:val>
          <c:smooth val="0"/>
          <c:extLst>
            <c:ext xmlns:c16="http://schemas.microsoft.com/office/drawing/2014/chart" uri="{C3380CC4-5D6E-409C-BE32-E72D297353CC}">
              <c16:uniqueId val="{00000001-5349-4BFD-B334-D6D5018C9D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D6-4098-A3FF-F9F2595BD9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67.709999999999994</c:v>
                </c:pt>
                <c:pt idx="3">
                  <c:v>67.13</c:v>
                </c:pt>
                <c:pt idx="4">
                  <c:v>66.819999999999993</c:v>
                </c:pt>
              </c:numCache>
            </c:numRef>
          </c:val>
          <c:smooth val="0"/>
          <c:extLst>
            <c:ext xmlns:c16="http://schemas.microsoft.com/office/drawing/2014/chart" uri="{C3380CC4-5D6E-409C-BE32-E72D297353CC}">
              <c16:uniqueId val="{00000001-A1D6-4098-A3FF-F9F2595BD9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99.43</c:v>
                </c:pt>
                <c:pt idx="3">
                  <c:v>99.46</c:v>
                </c:pt>
                <c:pt idx="4">
                  <c:v>99.47</c:v>
                </c:pt>
              </c:numCache>
            </c:numRef>
          </c:val>
          <c:extLst>
            <c:ext xmlns:c16="http://schemas.microsoft.com/office/drawing/2014/chart" uri="{C3380CC4-5D6E-409C-BE32-E72D297353CC}">
              <c16:uniqueId val="{00000000-B8CD-4C60-B55B-45A82F9103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97.24</c:v>
                </c:pt>
                <c:pt idx="3">
                  <c:v>97.79</c:v>
                </c:pt>
                <c:pt idx="4">
                  <c:v>97.75</c:v>
                </c:pt>
              </c:numCache>
            </c:numRef>
          </c:val>
          <c:smooth val="0"/>
          <c:extLst>
            <c:ext xmlns:c16="http://schemas.microsoft.com/office/drawing/2014/chart" uri="{C3380CC4-5D6E-409C-BE32-E72D297353CC}">
              <c16:uniqueId val="{00000001-B8CD-4C60-B55B-45A82F9103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113.6</c:v>
                </c:pt>
                <c:pt idx="3">
                  <c:v>110.9</c:v>
                </c:pt>
                <c:pt idx="4">
                  <c:v>113.61</c:v>
                </c:pt>
              </c:numCache>
            </c:numRef>
          </c:val>
          <c:extLst>
            <c:ext xmlns:c16="http://schemas.microsoft.com/office/drawing/2014/chart" uri="{C3380CC4-5D6E-409C-BE32-E72D297353CC}">
              <c16:uniqueId val="{00000000-6259-4EB2-AE6B-89F06CA58C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107.05</c:v>
                </c:pt>
                <c:pt idx="3">
                  <c:v>106.43</c:v>
                </c:pt>
                <c:pt idx="4">
                  <c:v>106.81</c:v>
                </c:pt>
              </c:numCache>
            </c:numRef>
          </c:val>
          <c:smooth val="0"/>
          <c:extLst>
            <c:ext xmlns:c16="http://schemas.microsoft.com/office/drawing/2014/chart" uri="{C3380CC4-5D6E-409C-BE32-E72D297353CC}">
              <c16:uniqueId val="{00000001-6259-4EB2-AE6B-89F06CA58C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4.16</c:v>
                </c:pt>
                <c:pt idx="3">
                  <c:v>8.19</c:v>
                </c:pt>
                <c:pt idx="4">
                  <c:v>11.97</c:v>
                </c:pt>
              </c:numCache>
            </c:numRef>
          </c:val>
          <c:extLst>
            <c:ext xmlns:c16="http://schemas.microsoft.com/office/drawing/2014/chart" uri="{C3380CC4-5D6E-409C-BE32-E72D297353CC}">
              <c16:uniqueId val="{00000000-44BC-40B1-AFB6-1E08EB9C1E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27.39</c:v>
                </c:pt>
                <c:pt idx="3">
                  <c:v>30.42</c:v>
                </c:pt>
                <c:pt idx="4">
                  <c:v>32.96</c:v>
                </c:pt>
              </c:numCache>
            </c:numRef>
          </c:val>
          <c:smooth val="0"/>
          <c:extLst>
            <c:ext xmlns:c16="http://schemas.microsoft.com/office/drawing/2014/chart" uri="{C3380CC4-5D6E-409C-BE32-E72D297353CC}">
              <c16:uniqueId val="{00000001-44BC-40B1-AFB6-1E08EB9C1E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c:v>1.85</c:v>
                </c:pt>
              </c:numCache>
            </c:numRef>
          </c:val>
          <c:extLst>
            <c:ext xmlns:c16="http://schemas.microsoft.com/office/drawing/2014/chart" uri="{C3380CC4-5D6E-409C-BE32-E72D297353CC}">
              <c16:uniqueId val="{00000000-0B6C-4128-A0E1-003AE5F759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5.86</c:v>
                </c:pt>
                <c:pt idx="3">
                  <c:v>6.66</c:v>
                </c:pt>
                <c:pt idx="4">
                  <c:v>8.49</c:v>
                </c:pt>
              </c:numCache>
            </c:numRef>
          </c:val>
          <c:smooth val="0"/>
          <c:extLst>
            <c:ext xmlns:c16="http://schemas.microsoft.com/office/drawing/2014/chart" uri="{C3380CC4-5D6E-409C-BE32-E72D297353CC}">
              <c16:uniqueId val="{00000001-0B6C-4128-A0E1-003AE5F759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31B-4042-BA08-6D83C6233E2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131B-4042-BA08-6D83C6233E2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114.95</c:v>
                </c:pt>
                <c:pt idx="3">
                  <c:v>157.05000000000001</c:v>
                </c:pt>
                <c:pt idx="4">
                  <c:v>183.67</c:v>
                </c:pt>
              </c:numCache>
            </c:numRef>
          </c:val>
          <c:extLst>
            <c:ext xmlns:c16="http://schemas.microsoft.com/office/drawing/2014/chart" uri="{C3380CC4-5D6E-409C-BE32-E72D297353CC}">
              <c16:uniqueId val="{00000000-E961-440E-B9A4-457C49A8D6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84.84</c:v>
                </c:pt>
                <c:pt idx="3">
                  <c:v>88.42</c:v>
                </c:pt>
                <c:pt idx="4">
                  <c:v>93.63</c:v>
                </c:pt>
              </c:numCache>
            </c:numRef>
          </c:val>
          <c:smooth val="0"/>
          <c:extLst>
            <c:ext xmlns:c16="http://schemas.microsoft.com/office/drawing/2014/chart" uri="{C3380CC4-5D6E-409C-BE32-E72D297353CC}">
              <c16:uniqueId val="{00000001-E961-440E-B9A4-457C49A8D6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89.68</c:v>
                </c:pt>
                <c:pt idx="3">
                  <c:v>82.32</c:v>
                </c:pt>
                <c:pt idx="4">
                  <c:v>67.92</c:v>
                </c:pt>
              </c:numCache>
            </c:numRef>
          </c:val>
          <c:extLst>
            <c:ext xmlns:c16="http://schemas.microsoft.com/office/drawing/2014/chart" uri="{C3380CC4-5D6E-409C-BE32-E72D297353CC}">
              <c16:uniqueId val="{00000000-DFF4-49EF-A376-E78BB895FA9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565.62</c:v>
                </c:pt>
                <c:pt idx="3">
                  <c:v>544.61</c:v>
                </c:pt>
                <c:pt idx="4">
                  <c:v>525.07000000000005</c:v>
                </c:pt>
              </c:numCache>
            </c:numRef>
          </c:val>
          <c:smooth val="0"/>
          <c:extLst>
            <c:ext xmlns:c16="http://schemas.microsoft.com/office/drawing/2014/chart" uri="{C3380CC4-5D6E-409C-BE32-E72D297353CC}">
              <c16:uniqueId val="{00000001-DFF4-49EF-A376-E78BB895FA9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120.93</c:v>
                </c:pt>
                <c:pt idx="3">
                  <c:v>113.43</c:v>
                </c:pt>
                <c:pt idx="4">
                  <c:v>103.68</c:v>
                </c:pt>
              </c:numCache>
            </c:numRef>
          </c:val>
          <c:extLst>
            <c:ext xmlns:c16="http://schemas.microsoft.com/office/drawing/2014/chart" uri="{C3380CC4-5D6E-409C-BE32-E72D297353CC}">
              <c16:uniqueId val="{00000000-D428-4D2C-A89B-66E6C248AE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102.36</c:v>
                </c:pt>
                <c:pt idx="3">
                  <c:v>103.76</c:v>
                </c:pt>
                <c:pt idx="4">
                  <c:v>103.57</c:v>
                </c:pt>
              </c:numCache>
            </c:numRef>
          </c:val>
          <c:smooth val="0"/>
          <c:extLst>
            <c:ext xmlns:c16="http://schemas.microsoft.com/office/drawing/2014/chart" uri="{C3380CC4-5D6E-409C-BE32-E72D297353CC}">
              <c16:uniqueId val="{00000001-D428-4D2C-A89B-66E6C248AE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93.52</c:v>
                </c:pt>
                <c:pt idx="3">
                  <c:v>98.95</c:v>
                </c:pt>
                <c:pt idx="4">
                  <c:v>97.32</c:v>
                </c:pt>
              </c:numCache>
            </c:numRef>
          </c:val>
          <c:extLst>
            <c:ext xmlns:c16="http://schemas.microsoft.com/office/drawing/2014/chart" uri="{C3380CC4-5D6E-409C-BE32-E72D297353CC}">
              <c16:uniqueId val="{00000000-5D36-4C1C-9C5D-2FDC2A1C3EC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114.01</c:v>
                </c:pt>
                <c:pt idx="3">
                  <c:v>111.18</c:v>
                </c:pt>
                <c:pt idx="4">
                  <c:v>111.78</c:v>
                </c:pt>
              </c:numCache>
            </c:numRef>
          </c:val>
          <c:smooth val="0"/>
          <c:extLst>
            <c:ext xmlns:c16="http://schemas.microsoft.com/office/drawing/2014/chart" uri="{C3380CC4-5D6E-409C-BE32-E72D297353CC}">
              <c16:uniqueId val="{00000001-5D36-4C1C-9C5D-2FDC2A1C3EC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東京都　昭島市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Ab</v>
      </c>
      <c r="X8" s="71"/>
      <c r="Y8" s="71"/>
      <c r="Z8" s="71"/>
      <c r="AA8" s="71"/>
      <c r="AB8" s="71"/>
      <c r="AC8" s="71"/>
      <c r="AD8" s="72" t="str">
        <f>データ!$M$6</f>
        <v>非設置</v>
      </c>
      <c r="AE8" s="72"/>
      <c r="AF8" s="72"/>
      <c r="AG8" s="72"/>
      <c r="AH8" s="72"/>
      <c r="AI8" s="72"/>
      <c r="AJ8" s="72"/>
      <c r="AK8" s="3"/>
      <c r="AL8" s="45">
        <f>データ!S6</f>
        <v>114259</v>
      </c>
      <c r="AM8" s="45"/>
      <c r="AN8" s="45"/>
      <c r="AO8" s="45"/>
      <c r="AP8" s="45"/>
      <c r="AQ8" s="45"/>
      <c r="AR8" s="45"/>
      <c r="AS8" s="45"/>
      <c r="AT8" s="46">
        <f>データ!T6</f>
        <v>17.34</v>
      </c>
      <c r="AU8" s="46"/>
      <c r="AV8" s="46"/>
      <c r="AW8" s="46"/>
      <c r="AX8" s="46"/>
      <c r="AY8" s="46"/>
      <c r="AZ8" s="46"/>
      <c r="BA8" s="46"/>
      <c r="BB8" s="46">
        <f>データ!U6</f>
        <v>6589.33</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87.66</v>
      </c>
      <c r="J10" s="46"/>
      <c r="K10" s="46"/>
      <c r="L10" s="46"/>
      <c r="M10" s="46"/>
      <c r="N10" s="46"/>
      <c r="O10" s="46"/>
      <c r="P10" s="46">
        <f>データ!P6</f>
        <v>99.93</v>
      </c>
      <c r="Q10" s="46"/>
      <c r="R10" s="46"/>
      <c r="S10" s="46"/>
      <c r="T10" s="46"/>
      <c r="U10" s="46"/>
      <c r="V10" s="46"/>
      <c r="W10" s="46">
        <f>データ!Q6</f>
        <v>86.15</v>
      </c>
      <c r="X10" s="46"/>
      <c r="Y10" s="46"/>
      <c r="Z10" s="46"/>
      <c r="AA10" s="46"/>
      <c r="AB10" s="46"/>
      <c r="AC10" s="46"/>
      <c r="AD10" s="45">
        <f>データ!R6</f>
        <v>1347</v>
      </c>
      <c r="AE10" s="45"/>
      <c r="AF10" s="45"/>
      <c r="AG10" s="45"/>
      <c r="AH10" s="45"/>
      <c r="AI10" s="45"/>
      <c r="AJ10" s="45"/>
      <c r="AK10" s="2"/>
      <c r="AL10" s="45">
        <f>データ!V6</f>
        <v>114199</v>
      </c>
      <c r="AM10" s="45"/>
      <c r="AN10" s="45"/>
      <c r="AO10" s="45"/>
      <c r="AP10" s="45"/>
      <c r="AQ10" s="45"/>
      <c r="AR10" s="45"/>
      <c r="AS10" s="45"/>
      <c r="AT10" s="46">
        <f>データ!W6</f>
        <v>14.4</v>
      </c>
      <c r="AU10" s="46"/>
      <c r="AV10" s="46"/>
      <c r="AW10" s="46"/>
      <c r="AX10" s="46"/>
      <c r="AY10" s="46"/>
      <c r="AZ10" s="46"/>
      <c r="BA10" s="46"/>
      <c r="BB10" s="46">
        <f>データ!X6</f>
        <v>7930.49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d+MhTGHMGXJs92XkVCD+KxREiuBePUSlMWwVFu+g96o9tXSSIl17uxNh5giMDJ+zL2DE7H9eFpYrtZDbUI0P1w==" saltValue="64dBXNYquNbEmPgHx2gf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132071</v>
      </c>
      <c r="D6" s="19">
        <f t="shared" si="3"/>
        <v>46</v>
      </c>
      <c r="E6" s="19">
        <f t="shared" si="3"/>
        <v>17</v>
      </c>
      <c r="F6" s="19">
        <f t="shared" si="3"/>
        <v>1</v>
      </c>
      <c r="G6" s="19">
        <f t="shared" si="3"/>
        <v>0</v>
      </c>
      <c r="H6" s="19" t="str">
        <f t="shared" si="3"/>
        <v>東京都　昭島市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87.66</v>
      </c>
      <c r="P6" s="20">
        <f t="shared" si="3"/>
        <v>99.93</v>
      </c>
      <c r="Q6" s="20">
        <f t="shared" si="3"/>
        <v>86.15</v>
      </c>
      <c r="R6" s="20">
        <f t="shared" si="3"/>
        <v>1347</v>
      </c>
      <c r="S6" s="20">
        <f t="shared" si="3"/>
        <v>114259</v>
      </c>
      <c r="T6" s="20">
        <f t="shared" si="3"/>
        <v>17.34</v>
      </c>
      <c r="U6" s="20">
        <f t="shared" si="3"/>
        <v>6589.33</v>
      </c>
      <c r="V6" s="20">
        <f t="shared" si="3"/>
        <v>114199</v>
      </c>
      <c r="W6" s="20">
        <f t="shared" si="3"/>
        <v>14.4</v>
      </c>
      <c r="X6" s="20">
        <f t="shared" si="3"/>
        <v>7930.49</v>
      </c>
      <c r="Y6" s="21" t="str">
        <f>IF(Y7="",NA(),Y7)</f>
        <v>-</v>
      </c>
      <c r="Z6" s="21" t="str">
        <f t="shared" ref="Z6:AH6" si="4">IF(Z7="",NA(),Z7)</f>
        <v>-</v>
      </c>
      <c r="AA6" s="21">
        <f t="shared" si="4"/>
        <v>113.6</v>
      </c>
      <c r="AB6" s="21">
        <f t="shared" si="4"/>
        <v>110.9</v>
      </c>
      <c r="AC6" s="21">
        <f t="shared" si="4"/>
        <v>113.61</v>
      </c>
      <c r="AD6" s="21" t="str">
        <f t="shared" si="4"/>
        <v>-</v>
      </c>
      <c r="AE6" s="21" t="str">
        <f t="shared" si="4"/>
        <v>-</v>
      </c>
      <c r="AF6" s="21">
        <f t="shared" si="4"/>
        <v>107.05</v>
      </c>
      <c r="AG6" s="21">
        <f t="shared" si="4"/>
        <v>106.43</v>
      </c>
      <c r="AH6" s="21">
        <f t="shared" si="4"/>
        <v>106.81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0">
        <f t="shared" si="5"/>
        <v>0</v>
      </c>
      <c r="AR6" s="20">
        <f t="shared" si="5"/>
        <v>0</v>
      </c>
      <c r="AS6" s="20">
        <f t="shared" si="5"/>
        <v>0</v>
      </c>
      <c r="AT6" s="20" t="str">
        <f>IF(AT7="","",IF(AT7="-","【-】","【"&amp;SUBSTITUTE(TEXT(AT7,"#,##0.00"),"-","△")&amp;"】"))</f>
        <v>【3.15】</v>
      </c>
      <c r="AU6" s="21" t="str">
        <f>IF(AU7="",NA(),AU7)</f>
        <v>-</v>
      </c>
      <c r="AV6" s="21" t="str">
        <f t="shared" ref="AV6:BD6" si="6">IF(AV7="",NA(),AV7)</f>
        <v>-</v>
      </c>
      <c r="AW6" s="21">
        <f t="shared" si="6"/>
        <v>114.95</v>
      </c>
      <c r="AX6" s="21">
        <f t="shared" si="6"/>
        <v>157.05000000000001</v>
      </c>
      <c r="AY6" s="21">
        <f t="shared" si="6"/>
        <v>183.67</v>
      </c>
      <c r="AZ6" s="21" t="str">
        <f t="shared" si="6"/>
        <v>-</v>
      </c>
      <c r="BA6" s="21" t="str">
        <f t="shared" si="6"/>
        <v>-</v>
      </c>
      <c r="BB6" s="21">
        <f t="shared" si="6"/>
        <v>84.84</v>
      </c>
      <c r="BC6" s="21">
        <f t="shared" si="6"/>
        <v>88.42</v>
      </c>
      <c r="BD6" s="21">
        <f t="shared" si="6"/>
        <v>93.63</v>
      </c>
      <c r="BE6" s="20" t="str">
        <f>IF(BE7="","",IF(BE7="-","【-】","【"&amp;SUBSTITUTE(TEXT(BE7,"#,##0.00"),"-","△")&amp;"】"))</f>
        <v>【73.44】</v>
      </c>
      <c r="BF6" s="21" t="str">
        <f>IF(BF7="",NA(),BF7)</f>
        <v>-</v>
      </c>
      <c r="BG6" s="21" t="str">
        <f t="shared" ref="BG6:BO6" si="7">IF(BG7="",NA(),BG7)</f>
        <v>-</v>
      </c>
      <c r="BH6" s="21">
        <f t="shared" si="7"/>
        <v>89.68</v>
      </c>
      <c r="BI6" s="21">
        <f t="shared" si="7"/>
        <v>82.32</v>
      </c>
      <c r="BJ6" s="21">
        <f t="shared" si="7"/>
        <v>67.92</v>
      </c>
      <c r="BK6" s="21" t="str">
        <f t="shared" si="7"/>
        <v>-</v>
      </c>
      <c r="BL6" s="21" t="str">
        <f t="shared" si="7"/>
        <v>-</v>
      </c>
      <c r="BM6" s="21">
        <f t="shared" si="7"/>
        <v>565.62</v>
      </c>
      <c r="BN6" s="21">
        <f t="shared" si="7"/>
        <v>544.61</v>
      </c>
      <c r="BO6" s="21">
        <f t="shared" si="7"/>
        <v>525.07000000000005</v>
      </c>
      <c r="BP6" s="20" t="str">
        <f>IF(BP7="","",IF(BP7="-","【-】","【"&amp;SUBSTITUTE(TEXT(BP7,"#,##0.00"),"-","△")&amp;"】"))</f>
        <v>【652.82】</v>
      </c>
      <c r="BQ6" s="21" t="str">
        <f>IF(BQ7="",NA(),BQ7)</f>
        <v>-</v>
      </c>
      <c r="BR6" s="21" t="str">
        <f t="shared" ref="BR6:BZ6" si="8">IF(BR7="",NA(),BR7)</f>
        <v>-</v>
      </c>
      <c r="BS6" s="21">
        <f t="shared" si="8"/>
        <v>120.93</v>
      </c>
      <c r="BT6" s="21">
        <f t="shared" si="8"/>
        <v>113.43</v>
      </c>
      <c r="BU6" s="21">
        <f t="shared" si="8"/>
        <v>103.68</v>
      </c>
      <c r="BV6" s="21" t="str">
        <f t="shared" si="8"/>
        <v>-</v>
      </c>
      <c r="BW6" s="21" t="str">
        <f t="shared" si="8"/>
        <v>-</v>
      </c>
      <c r="BX6" s="21">
        <f t="shared" si="8"/>
        <v>102.36</v>
      </c>
      <c r="BY6" s="21">
        <f t="shared" si="8"/>
        <v>103.76</v>
      </c>
      <c r="BZ6" s="21">
        <f t="shared" si="8"/>
        <v>103.57</v>
      </c>
      <c r="CA6" s="20" t="str">
        <f>IF(CA7="","",IF(CA7="-","【-】","【"&amp;SUBSTITUTE(TEXT(CA7,"#,##0.00"),"-","△")&amp;"】"))</f>
        <v>【97.61】</v>
      </c>
      <c r="CB6" s="21" t="str">
        <f>IF(CB7="",NA(),CB7)</f>
        <v>-</v>
      </c>
      <c r="CC6" s="21" t="str">
        <f t="shared" ref="CC6:CK6" si="9">IF(CC7="",NA(),CC7)</f>
        <v>-</v>
      </c>
      <c r="CD6" s="21">
        <f t="shared" si="9"/>
        <v>93.52</v>
      </c>
      <c r="CE6" s="21">
        <f t="shared" si="9"/>
        <v>98.95</v>
      </c>
      <c r="CF6" s="21">
        <f t="shared" si="9"/>
        <v>97.32</v>
      </c>
      <c r="CG6" s="21" t="str">
        <f t="shared" si="9"/>
        <v>-</v>
      </c>
      <c r="CH6" s="21" t="str">
        <f t="shared" si="9"/>
        <v>-</v>
      </c>
      <c r="CI6" s="21">
        <f t="shared" si="9"/>
        <v>114.01</v>
      </c>
      <c r="CJ6" s="21">
        <f t="shared" si="9"/>
        <v>111.18</v>
      </c>
      <c r="CK6" s="21">
        <f t="shared" si="9"/>
        <v>111.78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67.709999999999994</v>
      </c>
      <c r="CU6" s="21">
        <f t="shared" si="10"/>
        <v>67.13</v>
      </c>
      <c r="CV6" s="21">
        <f t="shared" si="10"/>
        <v>66.819999999999993</v>
      </c>
      <c r="CW6" s="20" t="str">
        <f>IF(CW7="","",IF(CW7="-","【-】","【"&amp;SUBSTITUTE(TEXT(CW7,"#,##0.00"),"-","△")&amp;"】"))</f>
        <v>【59.10】</v>
      </c>
      <c r="CX6" s="21" t="str">
        <f>IF(CX7="",NA(),CX7)</f>
        <v>-</v>
      </c>
      <c r="CY6" s="21" t="str">
        <f t="shared" ref="CY6:DG6" si="11">IF(CY7="",NA(),CY7)</f>
        <v>-</v>
      </c>
      <c r="CZ6" s="21">
        <f t="shared" si="11"/>
        <v>99.43</v>
      </c>
      <c r="DA6" s="21">
        <f t="shared" si="11"/>
        <v>99.46</v>
      </c>
      <c r="DB6" s="21">
        <f t="shared" si="11"/>
        <v>99.47</v>
      </c>
      <c r="DC6" s="21" t="str">
        <f t="shared" si="11"/>
        <v>-</v>
      </c>
      <c r="DD6" s="21" t="str">
        <f t="shared" si="11"/>
        <v>-</v>
      </c>
      <c r="DE6" s="21">
        <f t="shared" si="11"/>
        <v>97.24</v>
      </c>
      <c r="DF6" s="21">
        <f t="shared" si="11"/>
        <v>97.79</v>
      </c>
      <c r="DG6" s="21">
        <f t="shared" si="11"/>
        <v>97.75</v>
      </c>
      <c r="DH6" s="20" t="str">
        <f>IF(DH7="","",IF(DH7="-","【-】","【"&amp;SUBSTITUTE(TEXT(DH7,"#,##0.00"),"-","△")&amp;"】"))</f>
        <v>【95.82】</v>
      </c>
      <c r="DI6" s="21" t="str">
        <f>IF(DI7="",NA(),DI7)</f>
        <v>-</v>
      </c>
      <c r="DJ6" s="21" t="str">
        <f t="shared" ref="DJ6:DR6" si="12">IF(DJ7="",NA(),DJ7)</f>
        <v>-</v>
      </c>
      <c r="DK6" s="21">
        <f t="shared" si="12"/>
        <v>4.16</v>
      </c>
      <c r="DL6" s="21">
        <f t="shared" si="12"/>
        <v>8.19</v>
      </c>
      <c r="DM6" s="21">
        <f t="shared" si="12"/>
        <v>11.97</v>
      </c>
      <c r="DN6" s="21" t="str">
        <f t="shared" si="12"/>
        <v>-</v>
      </c>
      <c r="DO6" s="21" t="str">
        <f t="shared" si="12"/>
        <v>-</v>
      </c>
      <c r="DP6" s="21">
        <f t="shared" si="12"/>
        <v>27.39</v>
      </c>
      <c r="DQ6" s="21">
        <f t="shared" si="12"/>
        <v>30.42</v>
      </c>
      <c r="DR6" s="21">
        <f t="shared" si="12"/>
        <v>32.96</v>
      </c>
      <c r="DS6" s="20" t="str">
        <f>IF(DS7="","",IF(DS7="-","【-】","【"&amp;SUBSTITUTE(TEXT(DS7,"#,##0.00"),"-","△")&amp;"】"))</f>
        <v>【39.74】</v>
      </c>
      <c r="DT6" s="21" t="str">
        <f>IF(DT7="",NA(),DT7)</f>
        <v>-</v>
      </c>
      <c r="DU6" s="21" t="str">
        <f t="shared" ref="DU6:EC6" si="13">IF(DU7="",NA(),DU7)</f>
        <v>-</v>
      </c>
      <c r="DV6" s="20">
        <f t="shared" si="13"/>
        <v>0</v>
      </c>
      <c r="DW6" s="20">
        <f t="shared" si="13"/>
        <v>0</v>
      </c>
      <c r="DX6" s="21">
        <f t="shared" si="13"/>
        <v>1.85</v>
      </c>
      <c r="DY6" s="21" t="str">
        <f t="shared" si="13"/>
        <v>-</v>
      </c>
      <c r="DZ6" s="21" t="str">
        <f t="shared" si="13"/>
        <v>-</v>
      </c>
      <c r="EA6" s="21">
        <f t="shared" si="13"/>
        <v>5.86</v>
      </c>
      <c r="EB6" s="21">
        <f t="shared" si="13"/>
        <v>6.66</v>
      </c>
      <c r="EC6" s="21">
        <f t="shared" si="13"/>
        <v>8.49</v>
      </c>
      <c r="ED6" s="20" t="str">
        <f>IF(ED7="","",IF(ED7="-","【-】","【"&amp;SUBSTITUTE(TEXT(ED7,"#,##0.00"),"-","△")&amp;"】"))</f>
        <v>【7.62】</v>
      </c>
      <c r="EE6" s="21" t="str">
        <f>IF(EE7="",NA(),EE7)</f>
        <v>-</v>
      </c>
      <c r="EF6" s="21" t="str">
        <f t="shared" ref="EF6:EN6" si="14">IF(EF7="",NA(),EF7)</f>
        <v>-</v>
      </c>
      <c r="EG6" s="21">
        <f t="shared" si="14"/>
        <v>0.49</v>
      </c>
      <c r="EH6" s="21">
        <f t="shared" si="14"/>
        <v>0.45</v>
      </c>
      <c r="EI6" s="21">
        <f t="shared" si="14"/>
        <v>0.13</v>
      </c>
      <c r="EJ6" s="21" t="str">
        <f t="shared" si="14"/>
        <v>-</v>
      </c>
      <c r="EK6" s="21" t="str">
        <f t="shared" si="14"/>
        <v>-</v>
      </c>
      <c r="EL6" s="21">
        <f t="shared" si="14"/>
        <v>0.19</v>
      </c>
      <c r="EM6" s="21">
        <f t="shared" si="14"/>
        <v>0.14000000000000001</v>
      </c>
      <c r="EN6" s="21">
        <f t="shared" si="14"/>
        <v>0.15</v>
      </c>
      <c r="EO6" s="20" t="str">
        <f>IF(EO7="","",IF(EO7="-","【-】","【"&amp;SUBSTITUTE(TEXT(EO7,"#,##0.00"),"-","△")&amp;"】"))</f>
        <v>【0.23】</v>
      </c>
    </row>
    <row r="7" spans="1:148" s="22" customFormat="1" x14ac:dyDescent="0.2">
      <c r="A7" s="14"/>
      <c r="B7" s="23">
        <v>2022</v>
      </c>
      <c r="C7" s="23">
        <v>132071</v>
      </c>
      <c r="D7" s="23">
        <v>46</v>
      </c>
      <c r="E7" s="23">
        <v>17</v>
      </c>
      <c r="F7" s="23">
        <v>1</v>
      </c>
      <c r="G7" s="23">
        <v>0</v>
      </c>
      <c r="H7" s="23" t="s">
        <v>96</v>
      </c>
      <c r="I7" s="23" t="s">
        <v>97</v>
      </c>
      <c r="J7" s="23" t="s">
        <v>98</v>
      </c>
      <c r="K7" s="23" t="s">
        <v>99</v>
      </c>
      <c r="L7" s="23" t="s">
        <v>100</v>
      </c>
      <c r="M7" s="23" t="s">
        <v>101</v>
      </c>
      <c r="N7" s="24" t="s">
        <v>102</v>
      </c>
      <c r="O7" s="24">
        <v>87.66</v>
      </c>
      <c r="P7" s="24">
        <v>99.93</v>
      </c>
      <c r="Q7" s="24">
        <v>86.15</v>
      </c>
      <c r="R7" s="24">
        <v>1347</v>
      </c>
      <c r="S7" s="24">
        <v>114259</v>
      </c>
      <c r="T7" s="24">
        <v>17.34</v>
      </c>
      <c r="U7" s="24">
        <v>6589.33</v>
      </c>
      <c r="V7" s="24">
        <v>114199</v>
      </c>
      <c r="W7" s="24">
        <v>14.4</v>
      </c>
      <c r="X7" s="24">
        <v>7930.49</v>
      </c>
      <c r="Y7" s="24" t="s">
        <v>102</v>
      </c>
      <c r="Z7" s="24" t="s">
        <v>102</v>
      </c>
      <c r="AA7" s="24">
        <v>113.6</v>
      </c>
      <c r="AB7" s="24">
        <v>110.9</v>
      </c>
      <c r="AC7" s="24">
        <v>113.61</v>
      </c>
      <c r="AD7" s="24" t="s">
        <v>102</v>
      </c>
      <c r="AE7" s="24" t="s">
        <v>102</v>
      </c>
      <c r="AF7" s="24">
        <v>107.05</v>
      </c>
      <c r="AG7" s="24">
        <v>106.43</v>
      </c>
      <c r="AH7" s="24">
        <v>106.81</v>
      </c>
      <c r="AI7" s="24">
        <v>106.11</v>
      </c>
      <c r="AJ7" s="24" t="s">
        <v>102</v>
      </c>
      <c r="AK7" s="24" t="s">
        <v>102</v>
      </c>
      <c r="AL7" s="24">
        <v>0</v>
      </c>
      <c r="AM7" s="24">
        <v>0</v>
      </c>
      <c r="AN7" s="24">
        <v>0</v>
      </c>
      <c r="AO7" s="24" t="s">
        <v>102</v>
      </c>
      <c r="AP7" s="24" t="s">
        <v>102</v>
      </c>
      <c r="AQ7" s="24">
        <v>0</v>
      </c>
      <c r="AR7" s="24">
        <v>0</v>
      </c>
      <c r="AS7" s="24">
        <v>0</v>
      </c>
      <c r="AT7" s="24">
        <v>3.15</v>
      </c>
      <c r="AU7" s="24" t="s">
        <v>102</v>
      </c>
      <c r="AV7" s="24" t="s">
        <v>102</v>
      </c>
      <c r="AW7" s="24">
        <v>114.95</v>
      </c>
      <c r="AX7" s="24">
        <v>157.05000000000001</v>
      </c>
      <c r="AY7" s="24">
        <v>183.67</v>
      </c>
      <c r="AZ7" s="24" t="s">
        <v>102</v>
      </c>
      <c r="BA7" s="24" t="s">
        <v>102</v>
      </c>
      <c r="BB7" s="24">
        <v>84.84</v>
      </c>
      <c r="BC7" s="24">
        <v>88.42</v>
      </c>
      <c r="BD7" s="24">
        <v>93.63</v>
      </c>
      <c r="BE7" s="24">
        <v>73.44</v>
      </c>
      <c r="BF7" s="24" t="s">
        <v>102</v>
      </c>
      <c r="BG7" s="24" t="s">
        <v>102</v>
      </c>
      <c r="BH7" s="24">
        <v>89.68</v>
      </c>
      <c r="BI7" s="24">
        <v>82.32</v>
      </c>
      <c r="BJ7" s="24">
        <v>67.92</v>
      </c>
      <c r="BK7" s="24" t="s">
        <v>102</v>
      </c>
      <c r="BL7" s="24" t="s">
        <v>102</v>
      </c>
      <c r="BM7" s="24">
        <v>565.62</v>
      </c>
      <c r="BN7" s="24">
        <v>544.61</v>
      </c>
      <c r="BO7" s="24">
        <v>525.07000000000005</v>
      </c>
      <c r="BP7" s="24">
        <v>652.82000000000005</v>
      </c>
      <c r="BQ7" s="24" t="s">
        <v>102</v>
      </c>
      <c r="BR7" s="24" t="s">
        <v>102</v>
      </c>
      <c r="BS7" s="24">
        <v>120.93</v>
      </c>
      <c r="BT7" s="24">
        <v>113.43</v>
      </c>
      <c r="BU7" s="24">
        <v>103.68</v>
      </c>
      <c r="BV7" s="24" t="s">
        <v>102</v>
      </c>
      <c r="BW7" s="24" t="s">
        <v>102</v>
      </c>
      <c r="BX7" s="24">
        <v>102.36</v>
      </c>
      <c r="BY7" s="24">
        <v>103.76</v>
      </c>
      <c r="BZ7" s="24">
        <v>103.57</v>
      </c>
      <c r="CA7" s="24">
        <v>97.61</v>
      </c>
      <c r="CB7" s="24" t="s">
        <v>102</v>
      </c>
      <c r="CC7" s="24" t="s">
        <v>102</v>
      </c>
      <c r="CD7" s="24">
        <v>93.52</v>
      </c>
      <c r="CE7" s="24">
        <v>98.95</v>
      </c>
      <c r="CF7" s="24">
        <v>97.32</v>
      </c>
      <c r="CG7" s="24" t="s">
        <v>102</v>
      </c>
      <c r="CH7" s="24" t="s">
        <v>102</v>
      </c>
      <c r="CI7" s="24">
        <v>114.01</v>
      </c>
      <c r="CJ7" s="24">
        <v>111.18</v>
      </c>
      <c r="CK7" s="24">
        <v>111.78</v>
      </c>
      <c r="CL7" s="24">
        <v>138.29</v>
      </c>
      <c r="CM7" s="24" t="s">
        <v>102</v>
      </c>
      <c r="CN7" s="24" t="s">
        <v>102</v>
      </c>
      <c r="CO7" s="24" t="s">
        <v>102</v>
      </c>
      <c r="CP7" s="24" t="s">
        <v>102</v>
      </c>
      <c r="CQ7" s="24" t="s">
        <v>102</v>
      </c>
      <c r="CR7" s="24" t="s">
        <v>102</v>
      </c>
      <c r="CS7" s="24" t="s">
        <v>102</v>
      </c>
      <c r="CT7" s="24">
        <v>67.709999999999994</v>
      </c>
      <c r="CU7" s="24">
        <v>67.13</v>
      </c>
      <c r="CV7" s="24">
        <v>66.819999999999993</v>
      </c>
      <c r="CW7" s="24">
        <v>59.1</v>
      </c>
      <c r="CX7" s="24" t="s">
        <v>102</v>
      </c>
      <c r="CY7" s="24" t="s">
        <v>102</v>
      </c>
      <c r="CZ7" s="24">
        <v>99.43</v>
      </c>
      <c r="DA7" s="24">
        <v>99.46</v>
      </c>
      <c r="DB7" s="24">
        <v>99.47</v>
      </c>
      <c r="DC7" s="24" t="s">
        <v>102</v>
      </c>
      <c r="DD7" s="24" t="s">
        <v>102</v>
      </c>
      <c r="DE7" s="24">
        <v>97.24</v>
      </c>
      <c r="DF7" s="24">
        <v>97.79</v>
      </c>
      <c r="DG7" s="24">
        <v>97.75</v>
      </c>
      <c r="DH7" s="24">
        <v>95.82</v>
      </c>
      <c r="DI7" s="24" t="s">
        <v>102</v>
      </c>
      <c r="DJ7" s="24" t="s">
        <v>102</v>
      </c>
      <c r="DK7" s="24">
        <v>4.16</v>
      </c>
      <c r="DL7" s="24">
        <v>8.19</v>
      </c>
      <c r="DM7" s="24">
        <v>11.97</v>
      </c>
      <c r="DN7" s="24" t="s">
        <v>102</v>
      </c>
      <c r="DO7" s="24" t="s">
        <v>102</v>
      </c>
      <c r="DP7" s="24">
        <v>27.39</v>
      </c>
      <c r="DQ7" s="24">
        <v>30.42</v>
      </c>
      <c r="DR7" s="24">
        <v>32.96</v>
      </c>
      <c r="DS7" s="24">
        <v>39.74</v>
      </c>
      <c r="DT7" s="24" t="s">
        <v>102</v>
      </c>
      <c r="DU7" s="24" t="s">
        <v>102</v>
      </c>
      <c r="DV7" s="24">
        <v>0</v>
      </c>
      <c r="DW7" s="24">
        <v>0</v>
      </c>
      <c r="DX7" s="24">
        <v>1.85</v>
      </c>
      <c r="DY7" s="24" t="s">
        <v>102</v>
      </c>
      <c r="DZ7" s="24" t="s">
        <v>102</v>
      </c>
      <c r="EA7" s="24">
        <v>5.86</v>
      </c>
      <c r="EB7" s="24">
        <v>6.66</v>
      </c>
      <c r="EC7" s="24">
        <v>8.49</v>
      </c>
      <c r="ED7" s="24">
        <v>7.62</v>
      </c>
      <c r="EE7" s="24" t="s">
        <v>102</v>
      </c>
      <c r="EF7" s="24" t="s">
        <v>102</v>
      </c>
      <c r="EG7" s="24">
        <v>0.49</v>
      </c>
      <c r="EH7" s="24">
        <v>0.45</v>
      </c>
      <c r="EI7" s="24">
        <v>0.13</v>
      </c>
      <c r="EJ7" s="24" t="s">
        <v>102</v>
      </c>
      <c r="EK7" s="24" t="s">
        <v>102</v>
      </c>
      <c r="EL7" s="24">
        <v>0.19</v>
      </c>
      <c r="EM7" s="24">
        <v>0.14000000000000001</v>
      </c>
      <c r="EN7" s="24">
        <v>0.15</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2024-01-24T01:17:26Z</cp:lastPrinted>
  <dcterms:created xsi:type="dcterms:W3CDTF">2023-12-12T00:45:15Z</dcterms:created>
  <dcterms:modified xsi:type="dcterms:W3CDTF">2024-02-01T07:29:35Z</dcterms:modified>
  <cp:category/>
</cp:coreProperties>
</file>