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11\財政課\070　起　債\R2\04.照会\02.東京都\01.公営企業\25.公営企業に係る経営比較分析表（令和元年度決算）の分析等について\01.回答\"/>
    </mc:Choice>
  </mc:AlternateContent>
  <workbookProtection workbookAlgorithmName="SHA-512" workbookHashValue="C8FP3csJ0p+emOVw0uhnpjND79aKesq3+hOz6iuOW0QBpzYtLgOPcwzjJgnLzRpexcEbLwOFJG7bQjUe/XKa6g==" workbookSaltValue="+pyLVNOtJ1aOyV7iIvsZ3Q==" workbookSpinCount="100000" lockStructure="1"/>
  <bookViews>
    <workbookView xWindow="-120" yWindow="-120" windowWidth="21840" windowHeight="1314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E85" i="4"/>
  <c r="BB10" i="4"/>
  <c r="AT10" i="4"/>
  <c r="AL10" i="4"/>
  <c r="W10" i="4"/>
  <c r="B10" i="4"/>
  <c r="BB8" i="4"/>
  <c r="AT8" i="4"/>
  <c r="AL8" i="4"/>
  <c r="AD8" i="4"/>
  <c r="W8" i="4"/>
  <c r="P8" i="4"/>
  <c r="I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<sst xmlns="http://schemas.openxmlformats.org/spreadsheetml/2006/main" count="228" uniqueCount="113">
  <si>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</si>
  <si>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</si>
  <si>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</si>
  <si>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</si>
  <si>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</si>
  <si>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</si>
  <si>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</si>
  <si>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</si>
  <si>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</si>
  <si>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</si>
  <si>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</si>
  <si>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</si>
  <si>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</si>
  <si>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</si>
  <si>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</si>
  <si>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</si>
  <si>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</si>
  <si>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</si>
  <si>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</si>
  <si>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</si>
  <si>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</si>
  <si>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</si>
  <si>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</si>
  <si>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</si>
  <si>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</si>
  <si>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</si>
  <si>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</si>
  <si>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</si>
  <si>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</si>
  <si>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</si>
  <si>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</si>
  <si>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</si>
  <si>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</si>
  <si>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</si>
  <si>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</si>
  <si>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</si>
  <si>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</si>
  <si>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</si>
  <si>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</si>
  <si>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</si>
  <si>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</si>
  <si>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</si>
  <si>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</si>
  <si>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</si>
  <si>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</si>
  <si>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</si>
  <si>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</si>
  <si>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</si>
  <si>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</si>
  <si>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</si>
  <si>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</si>
  <si>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</si>
  <si>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</si>
  <si>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</si>
  <si>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</si>
  <si>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</si>
  <si>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</si>
  <si>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</si>
  <si>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</si>
  <si>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</si>
  <si>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</si>
  <si>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</si>
  <si>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</si>
  <si>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</si>
  <si>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</si>
  <si>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</si>
  <si>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</si>
  <si>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</si>
  <si>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</si>
  <si>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</si>
  <si>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</si>
  <si>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</si>
  <si>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</si>
  <si>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</si>
  <si>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</si>
  <si>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</si>
  <si>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</si>
  <si>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</si>
  <si>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</si>
  <si>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</si>
  <si>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</si>
  <si>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</si>
  <si>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</si>
  <si>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</si>
  <si>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</si>
  <si>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</si>
  <si>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</si>
  <si>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</si>
  <si>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</si>
  <si>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</si>
  <si>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</si>
  <si>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</si>
  <si>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</si>
  <si>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</si>
  <si>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</si>
  <si>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</si>
  <si>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</si>
  <si>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</si>
  <si>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</si>
  <si>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</si>
  <si>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</si>
  <si>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</si>
  <si>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</si>
  <si>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</si>
  <si>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</si>
  <si>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</si>
  <si>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</si>
  <si>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</si>
  <si>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</si>
  <si>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</si>
  <si>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施設全体の老朽化の度合いを示す①有形固定資産減価償却率は、平成22年度から29年度まで配水場更新・整備事業に取り組んできたため、ほぼ横ばいで、適切に施設の更新が進んでいることを表しています。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く、管路の更新（耐震化）を加速させることが課題となっています。
　優先して取り組んできた配水場の更新・整備事業は完了し、令和3年度には中央配水場の耐震補強事業が完了する予定です。
　平成30年３月末に策定した第二次水道事業基本計画では、令和4年度に新しい管路更新計画を策定し、管路更新事業を本格化させることになっています。</t>
    <rPh sb="1" eb="3">
      <t>シセツ</t>
    </rPh>
    <rPh sb="3" eb="5">
      <t>ゼンタイ</t>
    </rPh>
    <rPh sb="6" eb="9">
      <t>ロウキュウカ</t>
    </rPh>
    <rPh sb="10" eb="12">
      <t>ドア</t>
    </rPh>
    <rPh sb="14" eb="15">
      <t>シメ</t>
    </rPh>
    <rPh sb="17" eb="19">
      <t>ユウケイ</t>
    </rPh>
    <rPh sb="19" eb="21">
      <t>コテイ</t>
    </rPh>
    <rPh sb="21" eb="23">
      <t>シサン</t>
    </rPh>
    <rPh sb="23" eb="25">
      <t>ゲンカ</t>
    </rPh>
    <rPh sb="25" eb="27">
      <t>ショウキャク</t>
    </rPh>
    <rPh sb="27" eb="28">
      <t>リツ</t>
    </rPh>
    <rPh sb="30" eb="32">
      <t>ヘイセイ</t>
    </rPh>
    <rPh sb="34" eb="36">
      <t>ネンド</t>
    </rPh>
    <rPh sb="40" eb="42">
      <t>ネンド</t>
    </rPh>
    <rPh sb="44" eb="46">
      <t>ハイスイ</t>
    </rPh>
    <rPh sb="46" eb="47">
      <t>ジョウ</t>
    </rPh>
    <rPh sb="47" eb="49">
      <t>コウシン</t>
    </rPh>
    <rPh sb="50" eb="52">
      <t>セイビ</t>
    </rPh>
    <rPh sb="52" eb="54">
      <t>ジギョウ</t>
    </rPh>
    <rPh sb="55" eb="56">
      <t>ト</t>
    </rPh>
    <rPh sb="57" eb="58">
      <t>ク</t>
    </rPh>
    <rPh sb="67" eb="68">
      <t>ヨコ</t>
    </rPh>
    <rPh sb="72" eb="74">
      <t>テキセツ</t>
    </rPh>
    <rPh sb="75" eb="77">
      <t>シセツ</t>
    </rPh>
    <rPh sb="78" eb="80">
      <t>コウシン</t>
    </rPh>
    <rPh sb="81" eb="82">
      <t>スス</t>
    </rPh>
    <rPh sb="89" eb="90">
      <t>アラワ</t>
    </rPh>
    <rPh sb="98" eb="100">
      <t>カンロ</t>
    </rPh>
    <rPh sb="102" eb="104">
      <t>ネンネン</t>
    </rPh>
    <rPh sb="112" eb="114">
      <t>ジョウショウ</t>
    </rPh>
    <rPh sb="121" eb="122">
      <t>タ</t>
    </rPh>
    <rPh sb="123" eb="125">
      <t>ルイジ</t>
    </rPh>
    <rPh sb="125" eb="127">
      <t>ダンタイ</t>
    </rPh>
    <rPh sb="130" eb="131">
      <t>ヒク</t>
    </rPh>
    <rPh sb="133" eb="135">
      <t>ロウスイ</t>
    </rPh>
    <rPh sb="135" eb="136">
      <t>トウ</t>
    </rPh>
    <rPh sb="139" eb="140">
      <t>ミズ</t>
    </rPh>
    <rPh sb="141" eb="143">
      <t>ムダ</t>
    </rPh>
    <rPh sb="144" eb="145">
      <t>スク</t>
    </rPh>
    <rPh sb="147" eb="149">
      <t>ジョウキョウ</t>
    </rPh>
    <rPh sb="160" eb="162">
      <t>カンロ</t>
    </rPh>
    <rPh sb="162" eb="164">
      <t>コウシン</t>
    </rPh>
    <rPh sb="164" eb="165">
      <t>リツ</t>
    </rPh>
    <rPh sb="166" eb="168">
      <t>ヘイセイ</t>
    </rPh>
    <rPh sb="170" eb="172">
      <t>ネンド</t>
    </rPh>
    <rPh sb="172" eb="174">
      <t>イゴ</t>
    </rPh>
    <rPh sb="175" eb="176">
      <t>タ</t>
    </rPh>
    <rPh sb="177" eb="179">
      <t>ルイジ</t>
    </rPh>
    <rPh sb="179" eb="181">
      <t>ダンタイ</t>
    </rPh>
    <rPh sb="183" eb="184">
      <t>ヒク</t>
    </rPh>
    <rPh sb="186" eb="188">
      <t>カンロ</t>
    </rPh>
    <rPh sb="189" eb="191">
      <t>コウシン</t>
    </rPh>
    <rPh sb="192" eb="195">
      <t>タイシンカ</t>
    </rPh>
    <rPh sb="197" eb="199">
      <t>カソク</t>
    </rPh>
    <rPh sb="205" eb="207">
      <t>カダイ</t>
    </rPh>
    <rPh sb="217" eb="219">
      <t>ユウセン</t>
    </rPh>
    <rPh sb="221" eb="222">
      <t>ト</t>
    </rPh>
    <rPh sb="223" eb="224">
      <t>ク</t>
    </rPh>
    <rPh sb="228" eb="230">
      <t>ハイスイ</t>
    </rPh>
    <rPh sb="230" eb="231">
      <t>ジョウ</t>
    </rPh>
    <rPh sb="232" eb="234">
      <t>コウシン</t>
    </rPh>
    <rPh sb="235" eb="237">
      <t>セイビ</t>
    </rPh>
    <rPh sb="237" eb="239">
      <t>ジギョウ</t>
    </rPh>
    <rPh sb="240" eb="242">
      <t>カンリョウ</t>
    </rPh>
    <rPh sb="244" eb="246">
      <t>レイワ</t>
    </rPh>
    <rPh sb="247" eb="249">
      <t>ネンド</t>
    </rPh>
    <rPh sb="251" eb="253">
      <t>チュウオウ</t>
    </rPh>
    <rPh sb="253" eb="255">
      <t>ハイスイ</t>
    </rPh>
    <rPh sb="255" eb="256">
      <t>ジョウ</t>
    </rPh>
    <rPh sb="257" eb="259">
      <t>タイシン</t>
    </rPh>
    <rPh sb="259" eb="261">
      <t>ホキョウ</t>
    </rPh>
    <rPh sb="261" eb="263">
      <t>ジギョウ</t>
    </rPh>
    <rPh sb="264" eb="266">
      <t>カンリョウ</t>
    </rPh>
    <rPh sb="268" eb="270">
      <t>ヨテイ</t>
    </rPh>
    <rPh sb="275" eb="277">
      <t>ヘイセイ</t>
    </rPh>
    <rPh sb="282" eb="283">
      <t>マツ</t>
    </rPh>
    <rPh sb="284" eb="286">
      <t>サクテイ</t>
    </rPh>
    <rPh sb="288" eb="289">
      <t>ダイ</t>
    </rPh>
    <rPh sb="289" eb="291">
      <t>ニジ</t>
    </rPh>
    <rPh sb="291" eb="293">
      <t>スイドウ</t>
    </rPh>
    <rPh sb="293" eb="295">
      <t>ジギョウ</t>
    </rPh>
    <rPh sb="295" eb="297">
      <t>キホン</t>
    </rPh>
    <rPh sb="297" eb="299">
      <t>ケイカク</t>
    </rPh>
    <rPh sb="302" eb="304">
      <t>レイワ</t>
    </rPh>
    <rPh sb="305" eb="306">
      <t>ネン</t>
    </rPh>
    <rPh sb="306" eb="307">
      <t>ド</t>
    </rPh>
    <rPh sb="308" eb="309">
      <t>アタラ</t>
    </rPh>
    <rPh sb="311" eb="313">
      <t>カンロ</t>
    </rPh>
    <rPh sb="313" eb="315">
      <t>コウシン</t>
    </rPh>
    <rPh sb="315" eb="317">
      <t>ケイカク</t>
    </rPh>
    <rPh sb="318" eb="320">
      <t>サクテイ</t>
    </rPh>
    <rPh sb="322" eb="324">
      <t>カンロ</t>
    </rPh>
    <rPh sb="324" eb="326">
      <t>コウシン</t>
    </rPh>
    <rPh sb="326" eb="328">
      <t>ジギョウ</t>
    </rPh>
    <rPh sb="329" eb="332">
      <t>ホンカクカ</t>
    </rPh>
    <phoneticPr fontId="4"/>
  </si>
  <si>
    <t>　収支のバランスを示す①経常収支比率は、毎年度100％を超えており、持続して経常利益を計上しています。
　平成22年度から平成29年度までに２配水場の更新、１配水場の整備を実施し、令和元年度には中央配水場の耐震補強事業に着手して多額の建設改良費を支出している中にあって、④企業債残高対給水収益比率からも分かるとおり企業債に依存することなく事業を進めています。また、短期的な債務に対する支払い能力を示す③流動比率も平成30年度に引き続き令和元年度においても1000％を超え、支払い能力を維持していることを示しています。
　水道料金は、⑤料金回収率が示すとおり適切な水準にあり、全国的にも低額な料金を維持したまま、事業費を賄い、余剰金を積み立てて計画的に施設更新に取り組むことができています。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1" eb="3">
      <t>シュウシ</t>
    </rPh>
    <rPh sb="9" eb="10">
      <t>シメ</t>
    </rPh>
    <rPh sb="12" eb="14">
      <t>ケイジョウ</t>
    </rPh>
    <rPh sb="14" eb="16">
      <t>シュウシ</t>
    </rPh>
    <rPh sb="16" eb="18">
      <t>ヒリツ</t>
    </rPh>
    <rPh sb="20" eb="23">
      <t>マイネンド</t>
    </rPh>
    <rPh sb="28" eb="29">
      <t>コ</t>
    </rPh>
    <rPh sb="34" eb="36">
      <t>ジゾク</t>
    </rPh>
    <rPh sb="38" eb="40">
      <t>ケイジョウ</t>
    </rPh>
    <rPh sb="40" eb="42">
      <t>リエキ</t>
    </rPh>
    <rPh sb="43" eb="45">
      <t>ケイジョウ</t>
    </rPh>
    <rPh sb="53" eb="55">
      <t>ヘイセイ</t>
    </rPh>
    <rPh sb="57" eb="59">
      <t>ネンド</t>
    </rPh>
    <rPh sb="65" eb="67">
      <t>ネンド</t>
    </rPh>
    <rPh sb="71" eb="73">
      <t>ハイスイ</t>
    </rPh>
    <rPh sb="73" eb="74">
      <t>ジョウ</t>
    </rPh>
    <rPh sb="75" eb="77">
      <t>コウシン</t>
    </rPh>
    <rPh sb="79" eb="81">
      <t>ハイスイ</t>
    </rPh>
    <rPh sb="81" eb="82">
      <t>ジョウ</t>
    </rPh>
    <rPh sb="83" eb="85">
      <t>セイビ</t>
    </rPh>
    <rPh sb="86" eb="88">
      <t>ジッシ</t>
    </rPh>
    <rPh sb="90" eb="92">
      <t>レイワ</t>
    </rPh>
    <rPh sb="92" eb="93">
      <t>ガン</t>
    </rPh>
    <rPh sb="93" eb="95">
      <t>ネンド</t>
    </rPh>
    <rPh sb="97" eb="99">
      <t>チュウオウ</t>
    </rPh>
    <rPh sb="99" eb="101">
      <t>ハイスイ</t>
    </rPh>
    <rPh sb="101" eb="102">
      <t>ジョウ</t>
    </rPh>
    <rPh sb="103" eb="105">
      <t>タイシン</t>
    </rPh>
    <rPh sb="105" eb="107">
      <t>ホキョウ</t>
    </rPh>
    <rPh sb="107" eb="109">
      <t>ジギョウ</t>
    </rPh>
    <rPh sb="110" eb="112">
      <t>チャクシュ</t>
    </rPh>
    <rPh sb="114" eb="116">
      <t>タガク</t>
    </rPh>
    <rPh sb="117" eb="119">
      <t>ケンセツ</t>
    </rPh>
    <rPh sb="119" eb="121">
      <t>カイリョウ</t>
    </rPh>
    <rPh sb="121" eb="122">
      <t>ヒ</t>
    </rPh>
    <rPh sb="123" eb="125">
      <t>シシュツ</t>
    </rPh>
    <rPh sb="129" eb="130">
      <t>ナカ</t>
    </rPh>
    <rPh sb="136" eb="138">
      <t>キギョウ</t>
    </rPh>
    <rPh sb="138" eb="139">
      <t>サイ</t>
    </rPh>
    <rPh sb="139" eb="141">
      <t>ザンダカ</t>
    </rPh>
    <rPh sb="141" eb="142">
      <t>タイ</t>
    </rPh>
    <rPh sb="142" eb="144">
      <t>キュウスイ</t>
    </rPh>
    <rPh sb="144" eb="146">
      <t>シュウエキ</t>
    </rPh>
    <rPh sb="146" eb="148">
      <t>ヒリツ</t>
    </rPh>
    <rPh sb="151" eb="152">
      <t>ワ</t>
    </rPh>
    <rPh sb="157" eb="159">
      <t>キギョウ</t>
    </rPh>
    <rPh sb="159" eb="160">
      <t>サイ</t>
    </rPh>
    <rPh sb="161" eb="163">
      <t>イゾン</t>
    </rPh>
    <rPh sb="169" eb="171">
      <t>ジギョウ</t>
    </rPh>
    <rPh sb="172" eb="173">
      <t>スス</t>
    </rPh>
    <rPh sb="182" eb="185">
      <t>タンキテキ</t>
    </rPh>
    <rPh sb="186" eb="188">
      <t>サイム</t>
    </rPh>
    <rPh sb="189" eb="190">
      <t>タイ</t>
    </rPh>
    <rPh sb="192" eb="194">
      <t>シハラ</t>
    </rPh>
    <rPh sb="195" eb="197">
      <t>ノウリョク</t>
    </rPh>
    <rPh sb="198" eb="199">
      <t>シメ</t>
    </rPh>
    <rPh sb="201" eb="203">
      <t>リュウドウ</t>
    </rPh>
    <rPh sb="203" eb="205">
      <t>ヒリツ</t>
    </rPh>
    <rPh sb="206" eb="208">
      <t>ヘイセイ</t>
    </rPh>
    <rPh sb="210" eb="212">
      <t>ネンド</t>
    </rPh>
    <rPh sb="213" eb="214">
      <t>ヒ</t>
    </rPh>
    <rPh sb="215" eb="216">
      <t>ツヅ</t>
    </rPh>
    <rPh sb="217" eb="219">
      <t>レイワ</t>
    </rPh>
    <rPh sb="219" eb="220">
      <t>モト</t>
    </rPh>
    <rPh sb="220" eb="222">
      <t>ネンド</t>
    </rPh>
    <rPh sb="233" eb="234">
      <t>コ</t>
    </rPh>
    <rPh sb="236" eb="238">
      <t>シハラ</t>
    </rPh>
    <rPh sb="239" eb="241">
      <t>ノウリョク</t>
    </rPh>
    <rPh sb="242" eb="244">
      <t>イジ</t>
    </rPh>
    <rPh sb="251" eb="252">
      <t>シメ</t>
    </rPh>
    <rPh sb="260" eb="262">
      <t>スイドウ</t>
    </rPh>
    <rPh sb="262" eb="264">
      <t>リョウキン</t>
    </rPh>
    <rPh sb="267" eb="269">
      <t>リョウキン</t>
    </rPh>
    <rPh sb="269" eb="271">
      <t>カイシュウ</t>
    </rPh>
    <rPh sb="271" eb="272">
      <t>リツ</t>
    </rPh>
    <rPh sb="273" eb="274">
      <t>シメ</t>
    </rPh>
    <rPh sb="278" eb="280">
      <t>テキセツ</t>
    </rPh>
    <rPh sb="281" eb="283">
      <t>スイジュン</t>
    </rPh>
    <rPh sb="287" eb="290">
      <t>ゼンコクテキ</t>
    </rPh>
    <rPh sb="292" eb="294">
      <t>テイガク</t>
    </rPh>
    <rPh sb="295" eb="297">
      <t>リョウキン</t>
    </rPh>
    <rPh sb="298" eb="300">
      <t>イジ</t>
    </rPh>
    <rPh sb="305" eb="308">
      <t>ジギョウヒ</t>
    </rPh>
    <rPh sb="309" eb="310">
      <t>マカナ</t>
    </rPh>
    <rPh sb="312" eb="315">
      <t>ヨジョウキン</t>
    </rPh>
    <rPh sb="316" eb="317">
      <t>ツ</t>
    </rPh>
    <rPh sb="318" eb="319">
      <t>タ</t>
    </rPh>
    <rPh sb="321" eb="324">
      <t>ケイカクテキ</t>
    </rPh>
    <rPh sb="325" eb="327">
      <t>シセツ</t>
    </rPh>
    <rPh sb="327" eb="329">
      <t>コウシン</t>
    </rPh>
    <rPh sb="330" eb="331">
      <t>ト</t>
    </rPh>
    <rPh sb="332" eb="333">
      <t>ク</t>
    </rPh>
    <rPh sb="346" eb="348">
      <t>ヒヨウ</t>
    </rPh>
    <rPh sb="349" eb="352">
      <t>コウリツセイ</t>
    </rPh>
    <rPh sb="353" eb="354">
      <t>シメ</t>
    </rPh>
    <rPh sb="356" eb="358">
      <t>キュウスイ</t>
    </rPh>
    <rPh sb="358" eb="360">
      <t>ゲンカ</t>
    </rPh>
    <rPh sb="361" eb="362">
      <t>ヒク</t>
    </rPh>
    <rPh sb="364" eb="366">
      <t>シセツ</t>
    </rPh>
    <rPh sb="367" eb="369">
      <t>キボ</t>
    </rPh>
    <rPh sb="370" eb="371">
      <t>シメ</t>
    </rPh>
    <rPh sb="373" eb="375">
      <t>シセツ</t>
    </rPh>
    <rPh sb="375" eb="378">
      <t>リヨウリツ</t>
    </rPh>
    <rPh sb="379" eb="380">
      <t>オオム</t>
    </rPh>
    <rPh sb="381" eb="383">
      <t>テキセツ</t>
    </rPh>
    <rPh sb="386" eb="388">
      <t>ユウシュウ</t>
    </rPh>
    <rPh sb="388" eb="389">
      <t>リツ</t>
    </rPh>
    <rPh sb="390" eb="393">
      <t>コウスイジュン</t>
    </rPh>
    <rPh sb="397" eb="399">
      <t>シュスイ</t>
    </rPh>
    <rPh sb="401" eb="402">
      <t>ミズ</t>
    </rPh>
    <rPh sb="403" eb="405">
      <t>ムダ</t>
    </rPh>
    <rPh sb="407" eb="409">
      <t>シュウエキ</t>
    </rPh>
    <rPh sb="410" eb="411">
      <t>ムス</t>
    </rPh>
    <rPh sb="420" eb="421">
      <t>シメ</t>
    </rPh>
    <rPh sb="429" eb="431">
      <t>イジョウ</t>
    </rPh>
    <rPh sb="437" eb="439">
      <t>ゲンジョウ</t>
    </rPh>
    <rPh sb="440" eb="442">
      <t>ケイエイ</t>
    </rPh>
    <rPh sb="443" eb="446">
      <t>ケンゼンセイ</t>
    </rPh>
    <rPh sb="447" eb="449">
      <t>イジ</t>
    </rPh>
    <rPh sb="460" eb="463">
      <t>コウリツテキ</t>
    </rPh>
    <rPh sb="464" eb="466">
      <t>ウンエイ</t>
    </rPh>
    <phoneticPr fontId="4"/>
  </si>
  <si>
    <t>　本市水道事業は、清浄な地下水源に恵まれるという好条件もあり、低コストでの給水を実現し、経営の健全性を維持しています。
　今後は、人口減少等、水需要の低下による収益減が見込まれる中、管路網の強靭化を図るなど適切に施設更新に取り組む必要があります。
　今後も、深層地下水100％のおいしい水をいつまでも安定して供給し続けるため、第二次水道事業基本計画の各施策に計画的に取り組み、災害にも強い水道施設の整備を進めるとともに施設を良好な状態で維持できるよう、更なる経営基盤の強化を図り、安定的、持続的な水道事業の経営に努め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</si>
</sst>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1.1599999999999999</c:v>
                </c:pt>
                <c:pt idx="1">
                  <c:v>2.33</c:v>
                </c:pt>
                <c:pt idx="2">
                  <c:v>0.16</c:v>
                </c:pt>
                <c:pt idx="3" formatCode="#,##0.00;&quot;△&quot;#,##0.00">
                  <c:v>0</c:v>
                </c:pt>
                <c:pt idx="4">
                  <c:v>0.44</c:v>
                </c:pt>
              </c:numCache>
            </c:numRef>
          </c:val>
          <c:extLst>
            <c:ext xmlns:c16="http://schemas.microsoft.com/office/drawing/2014/chart" uri="{C3380CC4-5D6E-409C-BE32-E72D297353CC}">
              <c16:uniqueId val="{00000000-C71A-409A-8C5A-458A15DA86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C71A-409A-8C5A-458A15DA86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71.62</c:v>
                </c:pt>
                <c:pt idx="1">
                  <c:v>72.7</c:v>
                </c:pt>
                <c:pt idx="2">
                  <c:v>72.47</c:v>
                </c:pt>
                <c:pt idx="3">
                  <c:v>72.98</c:v>
                </c:pt>
                <c:pt idx="4">
                  <c:v>72.11</c:v>
                </c:pt>
              </c:numCache>
            </c:numRef>
          </c:val>
          <c:extLst>
            <c:ext xmlns:c16="http://schemas.microsoft.com/office/drawing/2014/chart" uri="{C3380CC4-5D6E-409C-BE32-E72D297353CC}">
              <c16:uniqueId val="{00000000-AF7F-430E-9C19-153A98A6DB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AF7F-430E-9C19-153A98A6DB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97.27</c:v>
                </c:pt>
                <c:pt idx="1">
                  <c:v>96.88</c:v>
                </c:pt>
                <c:pt idx="2">
                  <c:v>97.23</c:v>
                </c:pt>
                <c:pt idx="3">
                  <c:v>96.56</c:v>
                </c:pt>
                <c:pt idx="4">
                  <c:v>96.47</c:v>
                </c:pt>
              </c:numCache>
            </c:numRef>
          </c:val>
          <c:extLst>
            <c:ext xmlns:c16="http://schemas.microsoft.com/office/drawing/2014/chart" uri="{C3380CC4-5D6E-409C-BE32-E72D297353CC}">
              <c16:uniqueId val="{00000000-051D-4C28-A7E1-EAFF8C149D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051D-4C28-A7E1-EAFF8C149D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148.58000000000001</c:v>
                </c:pt>
                <c:pt idx="1">
                  <c:v>146.37</c:v>
                </c:pt>
                <c:pt idx="2">
                  <c:v>143.47999999999999</c:v>
                </c:pt>
                <c:pt idx="3">
                  <c:v>136.47999999999999</c:v>
                </c:pt>
                <c:pt idx="4">
                  <c:v>135.56</c:v>
                </c:pt>
              </c:numCache>
            </c:numRef>
          </c:val>
          <c:extLst>
            <c:ext xmlns:c16="http://schemas.microsoft.com/office/drawing/2014/chart" uri="{C3380CC4-5D6E-409C-BE32-E72D297353CC}">
              <c16:uniqueId val="{00000000-56FC-49D5-B789-3EFA547300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56FC-49D5-B789-3EFA547300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35.409999999999997</c:v>
                </c:pt>
                <c:pt idx="1">
                  <c:v>37.159999999999997</c:v>
                </c:pt>
                <c:pt idx="2">
                  <c:v>36.18</c:v>
                </c:pt>
                <c:pt idx="3">
                  <c:v>37.93</c:v>
                </c:pt>
                <c:pt idx="4">
                  <c:v>39.71</c:v>
                </c:pt>
              </c:numCache>
            </c:numRef>
          </c:val>
          <c:extLst>
            <c:ext xmlns:c16="http://schemas.microsoft.com/office/drawing/2014/chart" uri="{C3380CC4-5D6E-409C-BE32-E72D297353CC}">
              <c16:uniqueId val="{00000000-83D5-4D4C-8CB0-3B1AE1EF3B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83D5-4D4C-8CB0-3B1AE1EF3B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5.44</c:v>
                </c:pt>
                <c:pt idx="1">
                  <c:v>5.05</c:v>
                </c:pt>
                <c:pt idx="2">
                  <c:v>7.56</c:v>
                </c:pt>
                <c:pt idx="3">
                  <c:v>8.7200000000000006</c:v>
                </c:pt>
                <c:pt idx="4">
                  <c:v>11.86</c:v>
                </c:pt>
              </c:numCache>
            </c:numRef>
          </c:val>
          <c:extLst>
            <c:ext xmlns:c16="http://schemas.microsoft.com/office/drawing/2014/chart" uri="{C3380CC4-5D6E-409C-BE32-E72D297353CC}">
              <c16:uniqueId val="{00000000-B209-414A-A3C5-CBD48A84C44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B209-414A-A3C5-CBD48A84C44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62-498C-9C4E-47F61202921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5A62-498C-9C4E-47F61202921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412.61</c:v>
                </c:pt>
                <c:pt idx="1">
                  <c:v>503.95</c:v>
                </c:pt>
                <c:pt idx="2">
                  <c:v>781.27</c:v>
                </c:pt>
                <c:pt idx="3">
                  <c:v>721.7</c:v>
                </c:pt>
                <c:pt idx="4">
                  <c:v>1105.17</c:v>
                </c:pt>
              </c:numCache>
            </c:numRef>
          </c:val>
          <c:extLst>
            <c:ext xmlns:c16="http://schemas.microsoft.com/office/drawing/2014/chart" uri="{C3380CC4-5D6E-409C-BE32-E72D297353CC}">
              <c16:uniqueId val="{00000000-932D-4A5E-A9F9-6EC150EC10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932D-4A5E-A9F9-6EC150EC10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14.84</c:v>
                </c:pt>
                <c:pt idx="1">
                  <c:v>8.86</c:v>
                </c:pt>
                <c:pt idx="2">
                  <c:v>4.5599999999999996</c:v>
                </c:pt>
                <c:pt idx="3">
                  <c:v>2.5499999999999998</c:v>
                </c:pt>
                <c:pt idx="4">
                  <c:v>1.31</c:v>
                </c:pt>
              </c:numCache>
            </c:numRef>
          </c:val>
          <c:extLst>
            <c:ext xmlns:c16="http://schemas.microsoft.com/office/drawing/2014/chart" uri="{C3380CC4-5D6E-409C-BE32-E72D297353CC}">
              <c16:uniqueId val="{00000000-3BA3-4B95-82AF-6E32072255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3BA3-4B95-82AF-6E32072255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141.49</c:v>
                </c:pt>
                <c:pt idx="1">
                  <c:v>139.03</c:v>
                </c:pt>
                <c:pt idx="2">
                  <c:v>136.66</c:v>
                </c:pt>
                <c:pt idx="3">
                  <c:v>130.06</c:v>
                </c:pt>
                <c:pt idx="4">
                  <c:v>129.13</c:v>
                </c:pt>
              </c:numCache>
            </c:numRef>
          </c:val>
          <c:extLst>
            <c:ext xmlns:c16="http://schemas.microsoft.com/office/drawing/2014/chart" uri="{C3380CC4-5D6E-409C-BE32-E72D297353CC}">
              <c16:uniqueId val="{00000000-7E8F-4454-87A5-AE1496E2167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7E8F-4454-87A5-AE1496E2167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95.5</c:v>
                </c:pt>
                <c:pt idx="1">
                  <c:v>98.61</c:v>
                </c:pt>
                <c:pt idx="2">
                  <c:v>100.12</c:v>
                </c:pt>
                <c:pt idx="3">
                  <c:v>105.55</c:v>
                </c:pt>
                <c:pt idx="4">
                  <c:v>105.38</c:v>
                </c:pt>
              </c:numCache>
            </c:numRef>
          </c:val>
          <c:extLst>
            <c:ext xmlns:c16="http://schemas.microsoft.com/office/drawing/2014/chart" uri="{C3380CC4-5D6E-409C-BE32-E72D297353CC}">
              <c16:uniqueId val="{00000000-7341-4C6E-8B24-C078500B07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7341-4C6E-8B24-C078500B07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35"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データ!H6</f>
        <v>
東京都　昭島市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
1</v>
      </c>
      <c r="C7" s="77"/>
      <c r="D7" s="77"/>
      <c r="E7" s="77"/>
      <c r="F7" s="77"/>
      <c r="G7" s="77"/>
      <c r="H7" s="77"/>
      <c r="I7" s="76" t="s">
        <v>
2</v>
      </c>
      <c r="J7" s="77"/>
      <c r="K7" s="77"/>
      <c r="L7" s="77"/>
      <c r="M7" s="77"/>
      <c r="N7" s="77"/>
      <c r="O7" s="78"/>
      <c r="P7" s="79" t="s">
        <v>
3</v>
      </c>
      <c r="Q7" s="79"/>
      <c r="R7" s="79"/>
      <c r="S7" s="79"/>
      <c r="T7" s="79"/>
      <c r="U7" s="79"/>
      <c r="V7" s="79"/>
      <c r="W7" s="79" t="s">
        <v>
4</v>
      </c>
      <c r="X7" s="79"/>
      <c r="Y7" s="79"/>
      <c r="Z7" s="79"/>
      <c r="AA7" s="79"/>
      <c r="AB7" s="79"/>
      <c r="AC7" s="79"/>
      <c r="AD7" s="79" t="s">
        <v>
5</v>
      </c>
      <c r="AE7" s="79"/>
      <c r="AF7" s="79"/>
      <c r="AG7" s="79"/>
      <c r="AH7" s="79"/>
      <c r="AI7" s="79"/>
      <c r="AJ7" s="79"/>
      <c r="AK7" s="4"/>
      <c r="AL7" s="79" t="s">
        <v>
6</v>
      </c>
      <c r="AM7" s="79"/>
      <c r="AN7" s="79"/>
      <c r="AO7" s="79"/>
      <c r="AP7" s="79"/>
      <c r="AQ7" s="79"/>
      <c r="AR7" s="79"/>
      <c r="AS7" s="79"/>
      <c r="AT7" s="76" t="s">
        <v>
7</v>
      </c>
      <c r="AU7" s="77"/>
      <c r="AV7" s="77"/>
      <c r="AW7" s="77"/>
      <c r="AX7" s="77"/>
      <c r="AY7" s="77"/>
      <c r="AZ7" s="77"/>
      <c r="BA7" s="77"/>
      <c r="BB7" s="79" t="s">
        <v>
8</v>
      </c>
      <c r="BC7" s="79"/>
      <c r="BD7" s="79"/>
      <c r="BE7" s="79"/>
      <c r="BF7" s="79"/>
      <c r="BG7" s="79"/>
      <c r="BH7" s="79"/>
      <c r="BI7" s="79"/>
      <c r="BJ7" s="3"/>
      <c r="BK7" s="3"/>
      <c r="BL7" s="5" t="s">
        <v>
9</v>
      </c>
      <c r="BM7" s="6"/>
      <c r="BN7" s="6"/>
      <c r="BO7" s="6"/>
      <c r="BP7" s="6"/>
      <c r="BQ7" s="6"/>
      <c r="BR7" s="6"/>
      <c r="BS7" s="6"/>
      <c r="BT7" s="6"/>
      <c r="BU7" s="6"/>
      <c r="BV7" s="6"/>
      <c r="BW7" s="6"/>
      <c r="BX7" s="6"/>
      <c r="BY7" s="7"/>
    </row>
    <row r="8" spans="1:78" ht="18.75" customHeight="1" x14ac:dyDescent="0.15">
      <c r="A8" s="2"/>
      <c r="B8" s="80" t="str">
        <f>
データ!$I$6</f>
        <v>
法適用</v>
      </c>
      <c r="C8" s="81"/>
      <c r="D8" s="81"/>
      <c r="E8" s="81"/>
      <c r="F8" s="81"/>
      <c r="G8" s="81"/>
      <c r="H8" s="81"/>
      <c r="I8" s="80" t="str">
        <f>
データ!$J$6</f>
        <v>
水道事業</v>
      </c>
      <c r="J8" s="81"/>
      <c r="K8" s="81"/>
      <c r="L8" s="81"/>
      <c r="M8" s="81"/>
      <c r="N8" s="81"/>
      <c r="O8" s="82"/>
      <c r="P8" s="83" t="str">
        <f>
データ!$K$6</f>
        <v>
末端給水事業</v>
      </c>
      <c r="Q8" s="83"/>
      <c r="R8" s="83"/>
      <c r="S8" s="83"/>
      <c r="T8" s="83"/>
      <c r="U8" s="83"/>
      <c r="V8" s="83"/>
      <c r="W8" s="83" t="str">
        <f>
データ!$L$6</f>
        <v>
A3</v>
      </c>
      <c r="X8" s="83"/>
      <c r="Y8" s="83"/>
      <c r="Z8" s="83"/>
      <c r="AA8" s="83"/>
      <c r="AB8" s="83"/>
      <c r="AC8" s="83"/>
      <c r="AD8" s="83" t="str">
        <f>
データ!$M$6</f>
        <v>
非設置</v>
      </c>
      <c r="AE8" s="83"/>
      <c r="AF8" s="83"/>
      <c r="AG8" s="83"/>
      <c r="AH8" s="83"/>
      <c r="AI8" s="83"/>
      <c r="AJ8" s="83"/>
      <c r="AK8" s="4"/>
      <c r="AL8" s="71">
        <f>
データ!$R$6</f>
        <v>
113397</v>
      </c>
      <c r="AM8" s="71"/>
      <c r="AN8" s="71"/>
      <c r="AO8" s="71"/>
      <c r="AP8" s="71"/>
      <c r="AQ8" s="71"/>
      <c r="AR8" s="71"/>
      <c r="AS8" s="71"/>
      <c r="AT8" s="67">
        <f>
データ!$S$6</f>
        <v>
17.34</v>
      </c>
      <c r="AU8" s="68"/>
      <c r="AV8" s="68"/>
      <c r="AW8" s="68"/>
      <c r="AX8" s="68"/>
      <c r="AY8" s="68"/>
      <c r="AZ8" s="68"/>
      <c r="BA8" s="68"/>
      <c r="BB8" s="70">
        <f>
データ!$T$6</f>
        <v>
6539.62</v>
      </c>
      <c r="BC8" s="70"/>
      <c r="BD8" s="70"/>
      <c r="BE8" s="70"/>
      <c r="BF8" s="70"/>
      <c r="BG8" s="70"/>
      <c r="BH8" s="70"/>
      <c r="BI8" s="70"/>
      <c r="BJ8" s="3"/>
      <c r="BK8" s="3"/>
      <c r="BL8" s="74" t="s">
        <v>
10</v>
      </c>
      <c r="BM8" s="75"/>
      <c r="BN8" s="8" t="s">
        <v>
11</v>
      </c>
      <c r="BO8" s="9"/>
      <c r="BP8" s="9"/>
      <c r="BQ8" s="9"/>
      <c r="BR8" s="9"/>
      <c r="BS8" s="9"/>
      <c r="BT8" s="9"/>
      <c r="BU8" s="9"/>
      <c r="BV8" s="9"/>
      <c r="BW8" s="9"/>
      <c r="BX8" s="9"/>
      <c r="BY8" s="10"/>
    </row>
    <row r="9" spans="1:78" ht="18.75" customHeight="1" x14ac:dyDescent="0.15">
      <c r="A9" s="2"/>
      <c r="B9" s="76" t="s">
        <v>
12</v>
      </c>
      <c r="C9" s="77"/>
      <c r="D9" s="77"/>
      <c r="E9" s="77"/>
      <c r="F9" s="77"/>
      <c r="G9" s="77"/>
      <c r="H9" s="77"/>
      <c r="I9" s="76" t="s">
        <v>
13</v>
      </c>
      <c r="J9" s="77"/>
      <c r="K9" s="77"/>
      <c r="L9" s="77"/>
      <c r="M9" s="77"/>
      <c r="N9" s="77"/>
      <c r="O9" s="78"/>
      <c r="P9" s="79" t="s">
        <v>
14</v>
      </c>
      <c r="Q9" s="79"/>
      <c r="R9" s="79"/>
      <c r="S9" s="79"/>
      <c r="T9" s="79"/>
      <c r="U9" s="79"/>
      <c r="V9" s="79"/>
      <c r="W9" s="79" t="s">
        <v>
15</v>
      </c>
      <c r="X9" s="79"/>
      <c r="Y9" s="79"/>
      <c r="Z9" s="79"/>
      <c r="AA9" s="79"/>
      <c r="AB9" s="79"/>
      <c r="AC9" s="79"/>
      <c r="AD9" s="2"/>
      <c r="AE9" s="2"/>
      <c r="AF9" s="2"/>
      <c r="AG9" s="2"/>
      <c r="AH9" s="4"/>
      <c r="AI9" s="4"/>
      <c r="AJ9" s="4"/>
      <c r="AK9" s="4"/>
      <c r="AL9" s="79" t="s">
        <v>
16</v>
      </c>
      <c r="AM9" s="79"/>
      <c r="AN9" s="79"/>
      <c r="AO9" s="79"/>
      <c r="AP9" s="79"/>
      <c r="AQ9" s="79"/>
      <c r="AR9" s="79"/>
      <c r="AS9" s="79"/>
      <c r="AT9" s="76" t="s">
        <v>
17</v>
      </c>
      <c r="AU9" s="77"/>
      <c r="AV9" s="77"/>
      <c r="AW9" s="77"/>
      <c r="AX9" s="77"/>
      <c r="AY9" s="77"/>
      <c r="AZ9" s="77"/>
      <c r="BA9" s="77"/>
      <c r="BB9" s="79" t="s">
        <v>
18</v>
      </c>
      <c r="BC9" s="79"/>
      <c r="BD9" s="79"/>
      <c r="BE9" s="79"/>
      <c r="BF9" s="79"/>
      <c r="BG9" s="79"/>
      <c r="BH9" s="79"/>
      <c r="BI9" s="79"/>
      <c r="BJ9" s="3"/>
      <c r="BK9" s="3"/>
      <c r="BL9" s="65" t="s">
        <v>
19</v>
      </c>
      <c r="BM9" s="66"/>
      <c r="BN9" s="11" t="s">
        <v>
20</v>
      </c>
      <c r="BO9" s="12"/>
      <c r="BP9" s="12"/>
      <c r="BQ9" s="12"/>
      <c r="BR9" s="12"/>
      <c r="BS9" s="12"/>
      <c r="BT9" s="12"/>
      <c r="BU9" s="12"/>
      <c r="BV9" s="12"/>
      <c r="BW9" s="12"/>
      <c r="BX9" s="12"/>
      <c r="BY9" s="13"/>
    </row>
    <row r="10" spans="1:78" ht="18.75" customHeight="1" x14ac:dyDescent="0.15">
      <c r="A10" s="2"/>
      <c r="B10" s="67" t="str">
        <f>
データ!$N$6</f>
        <v>
-</v>
      </c>
      <c r="C10" s="68"/>
      <c r="D10" s="68"/>
      <c r="E10" s="68"/>
      <c r="F10" s="68"/>
      <c r="G10" s="68"/>
      <c r="H10" s="68"/>
      <c r="I10" s="67">
        <f>
データ!$O$6</f>
        <v>
96.9</v>
      </c>
      <c r="J10" s="68"/>
      <c r="K10" s="68"/>
      <c r="L10" s="68"/>
      <c r="M10" s="68"/>
      <c r="N10" s="68"/>
      <c r="O10" s="69"/>
      <c r="P10" s="70">
        <f>
データ!$P$6</f>
        <v>
100</v>
      </c>
      <c r="Q10" s="70"/>
      <c r="R10" s="70"/>
      <c r="S10" s="70"/>
      <c r="T10" s="70"/>
      <c r="U10" s="70"/>
      <c r="V10" s="70"/>
      <c r="W10" s="71">
        <f>
データ!$Q$6</f>
        <v>
1036</v>
      </c>
      <c r="X10" s="71"/>
      <c r="Y10" s="71"/>
      <c r="Z10" s="71"/>
      <c r="AA10" s="71"/>
      <c r="AB10" s="71"/>
      <c r="AC10" s="71"/>
      <c r="AD10" s="2"/>
      <c r="AE10" s="2"/>
      <c r="AF10" s="2"/>
      <c r="AG10" s="2"/>
      <c r="AH10" s="4"/>
      <c r="AI10" s="4"/>
      <c r="AJ10" s="4"/>
      <c r="AK10" s="4"/>
      <c r="AL10" s="71">
        <f>
データ!$U$6</f>
        <v>
113609</v>
      </c>
      <c r="AM10" s="71"/>
      <c r="AN10" s="71"/>
      <c r="AO10" s="71"/>
      <c r="AP10" s="71"/>
      <c r="AQ10" s="71"/>
      <c r="AR10" s="71"/>
      <c r="AS10" s="71"/>
      <c r="AT10" s="67">
        <f>
データ!$V$6</f>
        <v>
17.34</v>
      </c>
      <c r="AU10" s="68"/>
      <c r="AV10" s="68"/>
      <c r="AW10" s="68"/>
      <c r="AX10" s="68"/>
      <c r="AY10" s="68"/>
      <c r="AZ10" s="68"/>
      <c r="BA10" s="68"/>
      <c r="BB10" s="70">
        <f>
データ!$W$6</f>
        <v>
6551.85</v>
      </c>
      <c r="BC10" s="70"/>
      <c r="BD10" s="70"/>
      <c r="BE10" s="70"/>
      <c r="BF10" s="70"/>
      <c r="BG10" s="70"/>
      <c r="BH10" s="70"/>
      <c r="BI10" s="70"/>
      <c r="BJ10" s="2"/>
      <c r="BK10" s="2"/>
      <c r="BL10" s="72" t="s">
        <v>
21</v>
      </c>
      <c r="BM10" s="73"/>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
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
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
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
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
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【112.01】</v>
      </c>
      <c r="F85" s="27" t="str">
        <f>
データ!AS6</f>
        <v>
【1.08】</v>
      </c>
      <c r="G85" s="27" t="str">
        <f>
データ!BD6</f>
        <v>
【264.97】</v>
      </c>
      <c r="H85" s="27" t="str">
        <f>
データ!BO6</f>
        <v>
【266.61】</v>
      </c>
      <c r="I85" s="27" t="str">
        <f>
データ!BZ6</f>
        <v>
【103.24】</v>
      </c>
      <c r="J85" s="27" t="str">
        <f>
データ!CK6</f>
        <v>
【168.38】</v>
      </c>
      <c r="K85" s="27" t="str">
        <f>
データ!CV6</f>
        <v>
【60.00】</v>
      </c>
      <c r="L85" s="27" t="str">
        <f>
データ!DG6</f>
        <v>
【89.80】</v>
      </c>
      <c r="M85" s="27" t="str">
        <f>
データ!DR6</f>
        <v>
【49.59】</v>
      </c>
      <c r="N85" s="27" t="str">
        <f>
データ!EC6</f>
        <v>
【19.44】</v>
      </c>
      <c r="O85" s="27" t="str">
        <f>
データ!EN6</f>
        <v>
【0.68】</v>
      </c>
    </row>
  </sheetData>
  <sheetProtection algorithmName="SHA-512" hashValue="V4IIQUBBaGq+5zUWpOMHxa56jENVK9Kf+WT6NK6tLzv0rslcSnvL0q1oLwv1wcL5Cke+8BrpC3aiS5iDBUDCOA==" saltValue="p6J+JCMONCjirYCWONp3j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52</v>
      </c>
      <c r="B4" s="31"/>
      <c r="C4" s="31"/>
      <c r="D4" s="31"/>
      <c r="E4" s="31"/>
      <c r="F4" s="31"/>
      <c r="G4" s="31"/>
      <c r="H4" s="91"/>
      <c r="I4" s="92"/>
      <c r="J4" s="92"/>
      <c r="K4" s="92"/>
      <c r="L4" s="92"/>
      <c r="M4" s="92"/>
      <c r="N4" s="92"/>
      <c r="O4" s="92"/>
      <c r="P4" s="92"/>
      <c r="Q4" s="92"/>
      <c r="R4" s="92"/>
      <c r="S4" s="92"/>
      <c r="T4" s="92"/>
      <c r="U4" s="92"/>
      <c r="V4" s="92"/>
      <c r="W4" s="93"/>
      <c r="X4" s="87" t="s">
        <v>
53</v>
      </c>
      <c r="Y4" s="87"/>
      <c r="Z4" s="87"/>
      <c r="AA4" s="87"/>
      <c r="AB4" s="87"/>
      <c r="AC4" s="87"/>
      <c r="AD4" s="87"/>
      <c r="AE4" s="87"/>
      <c r="AF4" s="87"/>
      <c r="AG4" s="87"/>
      <c r="AH4" s="87"/>
      <c r="AI4" s="87" t="s">
        <v>
54</v>
      </c>
      <c r="AJ4" s="87"/>
      <c r="AK4" s="87"/>
      <c r="AL4" s="87"/>
      <c r="AM4" s="87"/>
      <c r="AN4" s="87"/>
      <c r="AO4" s="87"/>
      <c r="AP4" s="87"/>
      <c r="AQ4" s="87"/>
      <c r="AR4" s="87"/>
      <c r="AS4" s="87"/>
      <c r="AT4" s="87" t="s">
        <v>
55</v>
      </c>
      <c r="AU4" s="87"/>
      <c r="AV4" s="87"/>
      <c r="AW4" s="87"/>
      <c r="AX4" s="87"/>
      <c r="AY4" s="87"/>
      <c r="AZ4" s="87"/>
      <c r="BA4" s="87"/>
      <c r="BB4" s="87"/>
      <c r="BC4" s="87"/>
      <c r="BD4" s="87"/>
      <c r="BE4" s="87" t="s">
        <v>
56</v>
      </c>
      <c r="BF4" s="87"/>
      <c r="BG4" s="87"/>
      <c r="BH4" s="87"/>
      <c r="BI4" s="87"/>
      <c r="BJ4" s="87"/>
      <c r="BK4" s="87"/>
      <c r="BL4" s="87"/>
      <c r="BM4" s="87"/>
      <c r="BN4" s="87"/>
      <c r="BO4" s="87"/>
      <c r="BP4" s="87" t="s">
        <v>
57</v>
      </c>
      <c r="BQ4" s="87"/>
      <c r="BR4" s="87"/>
      <c r="BS4" s="87"/>
      <c r="BT4" s="87"/>
      <c r="BU4" s="87"/>
      <c r="BV4" s="87"/>
      <c r="BW4" s="87"/>
      <c r="BX4" s="87"/>
      <c r="BY4" s="87"/>
      <c r="BZ4" s="87"/>
      <c r="CA4" s="87" t="s">
        <v>
58</v>
      </c>
      <c r="CB4" s="87"/>
      <c r="CC4" s="87"/>
      <c r="CD4" s="87"/>
      <c r="CE4" s="87"/>
      <c r="CF4" s="87"/>
      <c r="CG4" s="87"/>
      <c r="CH4" s="87"/>
      <c r="CI4" s="87"/>
      <c r="CJ4" s="87"/>
      <c r="CK4" s="87"/>
      <c r="CL4" s="87" t="s">
        <v>
59</v>
      </c>
      <c r="CM4" s="87"/>
      <c r="CN4" s="87"/>
      <c r="CO4" s="87"/>
      <c r="CP4" s="87"/>
      <c r="CQ4" s="87"/>
      <c r="CR4" s="87"/>
      <c r="CS4" s="87"/>
      <c r="CT4" s="87"/>
      <c r="CU4" s="87"/>
      <c r="CV4" s="87"/>
      <c r="CW4" s="87" t="s">
        <v>
60</v>
      </c>
      <c r="CX4" s="87"/>
      <c r="CY4" s="87"/>
      <c r="CZ4" s="87"/>
      <c r="DA4" s="87"/>
      <c r="DB4" s="87"/>
      <c r="DC4" s="87"/>
      <c r="DD4" s="87"/>
      <c r="DE4" s="87"/>
      <c r="DF4" s="87"/>
      <c r="DG4" s="87"/>
      <c r="DH4" s="87" t="s">
        <v>
61</v>
      </c>
      <c r="DI4" s="87"/>
      <c r="DJ4" s="87"/>
      <c r="DK4" s="87"/>
      <c r="DL4" s="87"/>
      <c r="DM4" s="87"/>
      <c r="DN4" s="87"/>
      <c r="DO4" s="87"/>
      <c r="DP4" s="87"/>
      <c r="DQ4" s="87"/>
      <c r="DR4" s="87"/>
      <c r="DS4" s="87" t="s">
        <v>
62</v>
      </c>
      <c r="DT4" s="87"/>
      <c r="DU4" s="87"/>
      <c r="DV4" s="87"/>
      <c r="DW4" s="87"/>
      <c r="DX4" s="87"/>
      <c r="DY4" s="87"/>
      <c r="DZ4" s="87"/>
      <c r="EA4" s="87"/>
      <c r="EB4" s="87"/>
      <c r="EC4" s="87"/>
      <c r="ED4" s="87" t="s">
        <v>
63</v>
      </c>
      <c r="EE4" s="87"/>
      <c r="EF4" s="87"/>
      <c r="EG4" s="87"/>
      <c r="EH4" s="87"/>
      <c r="EI4" s="87"/>
      <c r="EJ4" s="87"/>
      <c r="EK4" s="87"/>
      <c r="EL4" s="87"/>
      <c r="EM4" s="87"/>
      <c r="EN4" s="87"/>
    </row>
    <row r="5" spans="1:144" x14ac:dyDescent="0.15">
      <c r="A5" s="29" t="s">
        <v>
64</v>
      </c>
      <c r="B5" s="32"/>
      <c r="C5" s="32"/>
      <c r="D5" s="32"/>
      <c r="E5" s="32"/>
      <c r="F5" s="32"/>
      <c r="G5" s="32"/>
      <c r="H5" s="33" t="s">
        <v>
65</v>
      </c>
      <c r="I5" s="33" t="s">
        <v>
66</v>
      </c>
      <c r="J5" s="33" t="s">
        <v>
67</v>
      </c>
      <c r="K5" s="33" t="s">
        <v>
68</v>
      </c>
      <c r="L5" s="33" t="s">
        <v>
69</v>
      </c>
      <c r="M5" s="33" t="s">
        <v>
5</v>
      </c>
      <c r="N5" s="33" t="s">
        <v>
70</v>
      </c>
      <c r="O5" s="33" t="s">
        <v>
71</v>
      </c>
      <c r="P5" s="33" t="s">
        <v>
72</v>
      </c>
      <c r="Q5" s="33" t="s">
        <v>
73</v>
      </c>
      <c r="R5" s="33" t="s">
        <v>
74</v>
      </c>
      <c r="S5" s="33" t="s">
        <v>
75</v>
      </c>
      <c r="T5" s="33" t="s">
        <v>
76</v>
      </c>
      <c r="U5" s="33" t="s">
        <v>
77</v>
      </c>
      <c r="V5" s="33" t="s">
        <v>
78</v>
      </c>
      <c r="W5" s="33" t="s">
        <v>
79</v>
      </c>
      <c r="X5" s="33" t="s">
        <v>
80</v>
      </c>
      <c r="Y5" s="33" t="s">
        <v>
81</v>
      </c>
      <c r="Z5" s="33" t="s">
        <v>
82</v>
      </c>
      <c r="AA5" s="33" t="s">
        <v>
83</v>
      </c>
      <c r="AB5" s="33" t="s">
        <v>
84</v>
      </c>
      <c r="AC5" s="33" t="s">
        <v>
85</v>
      </c>
      <c r="AD5" s="33" t="s">
        <v>
86</v>
      </c>
      <c r="AE5" s="33" t="s">
        <v>
87</v>
      </c>
      <c r="AF5" s="33" t="s">
        <v>
88</v>
      </c>
      <c r="AG5" s="33" t="s">
        <v>
89</v>
      </c>
      <c r="AH5" s="33" t="s">
        <v>
29</v>
      </c>
      <c r="AI5" s="33" t="s">
        <v>
80</v>
      </c>
      <c r="AJ5" s="33" t="s">
        <v>
81</v>
      </c>
      <c r="AK5" s="33" t="s">
        <v>
82</v>
      </c>
      <c r="AL5" s="33" t="s">
        <v>
83</v>
      </c>
      <c r="AM5" s="33" t="s">
        <v>
84</v>
      </c>
      <c r="AN5" s="33" t="s">
        <v>
85</v>
      </c>
      <c r="AO5" s="33" t="s">
        <v>
86</v>
      </c>
      <c r="AP5" s="33" t="s">
        <v>
87</v>
      </c>
      <c r="AQ5" s="33" t="s">
        <v>
88</v>
      </c>
      <c r="AR5" s="33" t="s">
        <v>
89</v>
      </c>
      <c r="AS5" s="33" t="s">
        <v>
90</v>
      </c>
      <c r="AT5" s="33" t="s">
        <v>
80</v>
      </c>
      <c r="AU5" s="33" t="s">
        <v>
81</v>
      </c>
      <c r="AV5" s="33" t="s">
        <v>
82</v>
      </c>
      <c r="AW5" s="33" t="s">
        <v>
83</v>
      </c>
      <c r="AX5" s="33" t="s">
        <v>
84</v>
      </c>
      <c r="AY5" s="33" t="s">
        <v>
85</v>
      </c>
      <c r="AZ5" s="33" t="s">
        <v>
86</v>
      </c>
      <c r="BA5" s="33" t="s">
        <v>
87</v>
      </c>
      <c r="BB5" s="33" t="s">
        <v>
88</v>
      </c>
      <c r="BC5" s="33" t="s">
        <v>
89</v>
      </c>
      <c r="BD5" s="33" t="s">
        <v>
90</v>
      </c>
      <c r="BE5" s="33" t="s">
        <v>
80</v>
      </c>
      <c r="BF5" s="33" t="s">
        <v>
81</v>
      </c>
      <c r="BG5" s="33" t="s">
        <v>
82</v>
      </c>
      <c r="BH5" s="33" t="s">
        <v>
83</v>
      </c>
      <c r="BI5" s="33" t="s">
        <v>
84</v>
      </c>
      <c r="BJ5" s="33" t="s">
        <v>
85</v>
      </c>
      <c r="BK5" s="33" t="s">
        <v>
86</v>
      </c>
      <c r="BL5" s="33" t="s">
        <v>
87</v>
      </c>
      <c r="BM5" s="33" t="s">
        <v>
88</v>
      </c>
      <c r="BN5" s="33" t="s">
        <v>
89</v>
      </c>
      <c r="BO5" s="33" t="s">
        <v>
90</v>
      </c>
      <c r="BP5" s="33" t="s">
        <v>
80</v>
      </c>
      <c r="BQ5" s="33" t="s">
        <v>
81</v>
      </c>
      <c r="BR5" s="33" t="s">
        <v>
82</v>
      </c>
      <c r="BS5" s="33" t="s">
        <v>
83</v>
      </c>
      <c r="BT5" s="33" t="s">
        <v>
84</v>
      </c>
      <c r="BU5" s="33" t="s">
        <v>
85</v>
      </c>
      <c r="BV5" s="33" t="s">
        <v>
86</v>
      </c>
      <c r="BW5" s="33" t="s">
        <v>
87</v>
      </c>
      <c r="BX5" s="33" t="s">
        <v>
88</v>
      </c>
      <c r="BY5" s="33" t="s">
        <v>
89</v>
      </c>
      <c r="BZ5" s="33" t="s">
        <v>
90</v>
      </c>
      <c r="CA5" s="33" t="s">
        <v>
80</v>
      </c>
      <c r="CB5" s="33" t="s">
        <v>
81</v>
      </c>
      <c r="CC5" s="33" t="s">
        <v>
82</v>
      </c>
      <c r="CD5" s="33" t="s">
        <v>
83</v>
      </c>
      <c r="CE5" s="33" t="s">
        <v>
84</v>
      </c>
      <c r="CF5" s="33" t="s">
        <v>
85</v>
      </c>
      <c r="CG5" s="33" t="s">
        <v>
86</v>
      </c>
      <c r="CH5" s="33" t="s">
        <v>
87</v>
      </c>
      <c r="CI5" s="33" t="s">
        <v>
88</v>
      </c>
      <c r="CJ5" s="33" t="s">
        <v>
89</v>
      </c>
      <c r="CK5" s="33" t="s">
        <v>
90</v>
      </c>
      <c r="CL5" s="33" t="s">
        <v>
80</v>
      </c>
      <c r="CM5" s="33" t="s">
        <v>
81</v>
      </c>
      <c r="CN5" s="33" t="s">
        <v>
82</v>
      </c>
      <c r="CO5" s="33" t="s">
        <v>
83</v>
      </c>
      <c r="CP5" s="33" t="s">
        <v>
84</v>
      </c>
      <c r="CQ5" s="33" t="s">
        <v>
85</v>
      </c>
      <c r="CR5" s="33" t="s">
        <v>
86</v>
      </c>
      <c r="CS5" s="33" t="s">
        <v>
87</v>
      </c>
      <c r="CT5" s="33" t="s">
        <v>
88</v>
      </c>
      <c r="CU5" s="33" t="s">
        <v>
89</v>
      </c>
      <c r="CV5" s="33" t="s">
        <v>
90</v>
      </c>
      <c r="CW5" s="33" t="s">
        <v>
80</v>
      </c>
      <c r="CX5" s="33" t="s">
        <v>
81</v>
      </c>
      <c r="CY5" s="33" t="s">
        <v>
82</v>
      </c>
      <c r="CZ5" s="33" t="s">
        <v>
83</v>
      </c>
      <c r="DA5" s="33" t="s">
        <v>
84</v>
      </c>
      <c r="DB5" s="33" t="s">
        <v>
85</v>
      </c>
      <c r="DC5" s="33" t="s">
        <v>
86</v>
      </c>
      <c r="DD5" s="33" t="s">
        <v>
87</v>
      </c>
      <c r="DE5" s="33" t="s">
        <v>
88</v>
      </c>
      <c r="DF5" s="33" t="s">
        <v>
89</v>
      </c>
      <c r="DG5" s="33" t="s">
        <v>
90</v>
      </c>
      <c r="DH5" s="33" t="s">
        <v>
80</v>
      </c>
      <c r="DI5" s="33" t="s">
        <v>
81</v>
      </c>
      <c r="DJ5" s="33" t="s">
        <v>
82</v>
      </c>
      <c r="DK5" s="33" t="s">
        <v>
83</v>
      </c>
      <c r="DL5" s="33" t="s">
        <v>
84</v>
      </c>
      <c r="DM5" s="33" t="s">
        <v>
85</v>
      </c>
      <c r="DN5" s="33" t="s">
        <v>
86</v>
      </c>
      <c r="DO5" s="33" t="s">
        <v>
87</v>
      </c>
      <c r="DP5" s="33" t="s">
        <v>
88</v>
      </c>
      <c r="DQ5" s="33" t="s">
        <v>
89</v>
      </c>
      <c r="DR5" s="33" t="s">
        <v>
90</v>
      </c>
      <c r="DS5" s="33" t="s">
        <v>
80</v>
      </c>
      <c r="DT5" s="33" t="s">
        <v>
81</v>
      </c>
      <c r="DU5" s="33" t="s">
        <v>
82</v>
      </c>
      <c r="DV5" s="33" t="s">
        <v>
83</v>
      </c>
      <c r="DW5" s="33" t="s">
        <v>
84</v>
      </c>
      <c r="DX5" s="33" t="s">
        <v>
85</v>
      </c>
      <c r="DY5" s="33" t="s">
        <v>
86</v>
      </c>
      <c r="DZ5" s="33" t="s">
        <v>
87</v>
      </c>
      <c r="EA5" s="33" t="s">
        <v>
88</v>
      </c>
      <c r="EB5" s="33" t="s">
        <v>
89</v>
      </c>
      <c r="EC5" s="33" t="s">
        <v>
90</v>
      </c>
      <c r="ED5" s="33" t="s">
        <v>
80</v>
      </c>
      <c r="EE5" s="33" t="s">
        <v>
81</v>
      </c>
      <c r="EF5" s="33" t="s">
        <v>
82</v>
      </c>
      <c r="EG5" s="33" t="s">
        <v>
83</v>
      </c>
      <c r="EH5" s="33" t="s">
        <v>
84</v>
      </c>
      <c r="EI5" s="33" t="s">
        <v>
85</v>
      </c>
      <c r="EJ5" s="33" t="s">
        <v>
86</v>
      </c>
      <c r="EK5" s="33" t="s">
        <v>
87</v>
      </c>
      <c r="EL5" s="33" t="s">
        <v>
88</v>
      </c>
      <c r="EM5" s="33" t="s">
        <v>
89</v>
      </c>
      <c r="EN5" s="33" t="s">
        <v>
90</v>
      </c>
    </row>
    <row r="6" spans="1:144" s="37" customFormat="1" x14ac:dyDescent="0.15">
      <c r="A6" s="29" t="s">
        <v>
91</v>
      </c>
      <c r="B6" s="34">
        <f>
B7</f>
        <v>
2019</v>
      </c>
      <c r="C6" s="34">
        <f t="shared" ref="C6:W6" si="3">
C7</f>
        <v>
132071</v>
      </c>
      <c r="D6" s="34">
        <f t="shared" si="3"/>
        <v>
46</v>
      </c>
      <c r="E6" s="34">
        <f t="shared" si="3"/>
        <v>
1</v>
      </c>
      <c r="F6" s="34">
        <f t="shared" si="3"/>
        <v>
0</v>
      </c>
      <c r="G6" s="34">
        <f t="shared" si="3"/>
        <v>
1</v>
      </c>
      <c r="H6" s="34" t="str">
        <f t="shared" si="3"/>
        <v>
東京都　昭島市</v>
      </c>
      <c r="I6" s="34" t="str">
        <f t="shared" si="3"/>
        <v>
法適用</v>
      </c>
      <c r="J6" s="34" t="str">
        <f t="shared" si="3"/>
        <v>
水道事業</v>
      </c>
      <c r="K6" s="34" t="str">
        <f t="shared" si="3"/>
        <v>
末端給水事業</v>
      </c>
      <c r="L6" s="34" t="str">
        <f t="shared" si="3"/>
        <v>
A3</v>
      </c>
      <c r="M6" s="34" t="str">
        <f t="shared" si="3"/>
        <v>
非設置</v>
      </c>
      <c r="N6" s="35" t="str">
        <f t="shared" si="3"/>
        <v>
-</v>
      </c>
      <c r="O6" s="35">
        <f t="shared" si="3"/>
        <v>
96.9</v>
      </c>
      <c r="P6" s="35">
        <f t="shared" si="3"/>
        <v>
100</v>
      </c>
      <c r="Q6" s="35">
        <f t="shared" si="3"/>
        <v>
1036</v>
      </c>
      <c r="R6" s="35">
        <f t="shared" si="3"/>
        <v>
113397</v>
      </c>
      <c r="S6" s="35">
        <f t="shared" si="3"/>
        <v>
17.34</v>
      </c>
      <c r="T6" s="35">
        <f t="shared" si="3"/>
        <v>
6539.62</v>
      </c>
      <c r="U6" s="35">
        <f t="shared" si="3"/>
        <v>
113609</v>
      </c>
      <c r="V6" s="35">
        <f t="shared" si="3"/>
        <v>
17.34</v>
      </c>
      <c r="W6" s="35">
        <f t="shared" si="3"/>
        <v>
6551.85</v>
      </c>
      <c r="X6" s="36">
        <f>
IF(X7="",NA(),X7)</f>
        <v>
148.58000000000001</v>
      </c>
      <c r="Y6" s="36">
        <f t="shared" ref="Y6:AG6" si="4">
IF(Y7="",NA(),Y7)</f>
        <v>
146.37</v>
      </c>
      <c r="Z6" s="36">
        <f t="shared" si="4"/>
        <v>
143.47999999999999</v>
      </c>
      <c r="AA6" s="36">
        <f t="shared" si="4"/>
        <v>
136.47999999999999</v>
      </c>
      <c r="AB6" s="36">
        <f t="shared" si="4"/>
        <v>
135.56</v>
      </c>
      <c r="AC6" s="36">
        <f t="shared" si="4"/>
        <v>
114</v>
      </c>
      <c r="AD6" s="36">
        <f t="shared" si="4"/>
        <v>
114</v>
      </c>
      <c r="AE6" s="36">
        <f t="shared" si="4"/>
        <v>
113.68</v>
      </c>
      <c r="AF6" s="36">
        <f t="shared" si="4"/>
        <v>
113.82</v>
      </c>
      <c r="AG6" s="36">
        <f t="shared" si="4"/>
        <v>
112.82</v>
      </c>
      <c r="AH6" s="35" t="str">
        <f>
IF(AH7="","",IF(AH7="-","【-】","【"&amp;SUBSTITUTE(TEXT(AH7,"#,##0.00"),"-","△")&amp;"】"))</f>
        <v>
【112.01】</v>
      </c>
      <c r="AI6" s="35">
        <f>
IF(AI7="",NA(),AI7)</f>
        <v>
0</v>
      </c>
      <c r="AJ6" s="35">
        <f t="shared" ref="AJ6:AR6" si="5">
IF(AJ7="",NA(),AJ7)</f>
        <v>
0</v>
      </c>
      <c r="AK6" s="35">
        <f t="shared" si="5"/>
        <v>
0</v>
      </c>
      <c r="AL6" s="35">
        <f t="shared" si="5"/>
        <v>
0</v>
      </c>
      <c r="AM6" s="35">
        <f t="shared" si="5"/>
        <v>
0</v>
      </c>
      <c r="AN6" s="36">
        <f t="shared" si="5"/>
        <v>
0.03</v>
      </c>
      <c r="AO6" s="36">
        <f t="shared" si="5"/>
        <v>
0.23</v>
      </c>
      <c r="AP6" s="36">
        <f t="shared" si="5"/>
        <v>
0.03</v>
      </c>
      <c r="AQ6" s="35">
        <f t="shared" si="5"/>
        <v>
0</v>
      </c>
      <c r="AR6" s="35">
        <f t="shared" si="5"/>
        <v>
0</v>
      </c>
      <c r="AS6" s="35" t="str">
        <f>
IF(AS7="","",IF(AS7="-","【-】","【"&amp;SUBSTITUTE(TEXT(AS7,"#,##0.00"),"-","△")&amp;"】"))</f>
        <v>
【1.08】</v>
      </c>
      <c r="AT6" s="36">
        <f>
IF(AT7="",NA(),AT7)</f>
        <v>
412.61</v>
      </c>
      <c r="AU6" s="36">
        <f t="shared" ref="AU6:BC6" si="6">
IF(AU7="",NA(),AU7)</f>
        <v>
503.95</v>
      </c>
      <c r="AV6" s="36">
        <f t="shared" si="6"/>
        <v>
781.27</v>
      </c>
      <c r="AW6" s="36">
        <f t="shared" si="6"/>
        <v>
721.7</v>
      </c>
      <c r="AX6" s="36">
        <f t="shared" si="6"/>
        <v>
1105.17</v>
      </c>
      <c r="AY6" s="36">
        <f t="shared" si="6"/>
        <v>
352.05</v>
      </c>
      <c r="AZ6" s="36">
        <f t="shared" si="6"/>
        <v>
349.04</v>
      </c>
      <c r="BA6" s="36">
        <f t="shared" si="6"/>
        <v>
337.49</v>
      </c>
      <c r="BB6" s="36">
        <f t="shared" si="6"/>
        <v>
335.6</v>
      </c>
      <c r="BC6" s="36">
        <f t="shared" si="6"/>
        <v>
358.91</v>
      </c>
      <c r="BD6" s="35" t="str">
        <f>
IF(BD7="","",IF(BD7="-","【-】","【"&amp;SUBSTITUTE(TEXT(BD7,"#,##0.00"),"-","△")&amp;"】"))</f>
        <v>
【264.97】</v>
      </c>
      <c r="BE6" s="36">
        <f>
IF(BE7="",NA(),BE7)</f>
        <v>
14.84</v>
      </c>
      <c r="BF6" s="36">
        <f t="shared" ref="BF6:BN6" si="7">
IF(BF7="",NA(),BF7)</f>
        <v>
8.86</v>
      </c>
      <c r="BG6" s="36">
        <f t="shared" si="7"/>
        <v>
4.5599999999999996</v>
      </c>
      <c r="BH6" s="36">
        <f t="shared" si="7"/>
        <v>
2.5499999999999998</v>
      </c>
      <c r="BI6" s="36">
        <f t="shared" si="7"/>
        <v>
1.31</v>
      </c>
      <c r="BJ6" s="36">
        <f t="shared" si="7"/>
        <v>
250.76</v>
      </c>
      <c r="BK6" s="36">
        <f t="shared" si="7"/>
        <v>
254.54</v>
      </c>
      <c r="BL6" s="36">
        <f t="shared" si="7"/>
        <v>
265.92</v>
      </c>
      <c r="BM6" s="36">
        <f t="shared" si="7"/>
        <v>
258.26</v>
      </c>
      <c r="BN6" s="36">
        <f t="shared" si="7"/>
        <v>
247.27</v>
      </c>
      <c r="BO6" s="35" t="str">
        <f>
IF(BO7="","",IF(BO7="-","【-】","【"&amp;SUBSTITUTE(TEXT(BO7,"#,##0.00"),"-","△")&amp;"】"))</f>
        <v>
【266.61】</v>
      </c>
      <c r="BP6" s="36">
        <f>
IF(BP7="",NA(),BP7)</f>
        <v>
141.49</v>
      </c>
      <c r="BQ6" s="36">
        <f t="shared" ref="BQ6:BY6" si="8">
IF(BQ7="",NA(),BQ7)</f>
        <v>
139.03</v>
      </c>
      <c r="BR6" s="36">
        <f t="shared" si="8"/>
        <v>
136.66</v>
      </c>
      <c r="BS6" s="36">
        <f t="shared" si="8"/>
        <v>
130.06</v>
      </c>
      <c r="BT6" s="36">
        <f t="shared" si="8"/>
        <v>
129.13</v>
      </c>
      <c r="BU6" s="36">
        <f t="shared" si="8"/>
        <v>
106.69</v>
      </c>
      <c r="BV6" s="36">
        <f t="shared" si="8"/>
        <v>
106.52</v>
      </c>
      <c r="BW6" s="36">
        <f t="shared" si="8"/>
        <v>
105.86</v>
      </c>
      <c r="BX6" s="36">
        <f t="shared" si="8"/>
        <v>
106.07</v>
      </c>
      <c r="BY6" s="36">
        <f t="shared" si="8"/>
        <v>
105.34</v>
      </c>
      <c r="BZ6" s="35" t="str">
        <f>
IF(BZ7="","",IF(BZ7="-","【-】","【"&amp;SUBSTITUTE(TEXT(BZ7,"#,##0.00"),"-","△")&amp;"】"))</f>
        <v>
【103.24】</v>
      </c>
      <c r="CA6" s="36">
        <f>
IF(CA7="",NA(),CA7)</f>
        <v>
95.5</v>
      </c>
      <c r="CB6" s="36">
        <f t="shared" ref="CB6:CJ6" si="9">
IF(CB7="",NA(),CB7)</f>
        <v>
98.61</v>
      </c>
      <c r="CC6" s="36">
        <f t="shared" si="9"/>
        <v>
100.12</v>
      </c>
      <c r="CD6" s="36">
        <f t="shared" si="9"/>
        <v>
105.55</v>
      </c>
      <c r="CE6" s="36">
        <f t="shared" si="9"/>
        <v>
105.38</v>
      </c>
      <c r="CF6" s="36">
        <f t="shared" si="9"/>
        <v>
154.91999999999999</v>
      </c>
      <c r="CG6" s="36">
        <f t="shared" si="9"/>
        <v>
155.80000000000001</v>
      </c>
      <c r="CH6" s="36">
        <f t="shared" si="9"/>
        <v>
158.58000000000001</v>
      </c>
      <c r="CI6" s="36">
        <f t="shared" si="9"/>
        <v>
159.22</v>
      </c>
      <c r="CJ6" s="36">
        <f t="shared" si="9"/>
        <v>
159.6</v>
      </c>
      <c r="CK6" s="35" t="str">
        <f>
IF(CK7="","",IF(CK7="-","【-】","【"&amp;SUBSTITUTE(TEXT(CK7,"#,##0.00"),"-","△")&amp;"】"))</f>
        <v>
【168.38】</v>
      </c>
      <c r="CL6" s="36">
        <f>
IF(CL7="",NA(),CL7)</f>
        <v>
71.62</v>
      </c>
      <c r="CM6" s="36">
        <f t="shared" ref="CM6:CU6" si="10">
IF(CM7="",NA(),CM7)</f>
        <v>
72.7</v>
      </c>
      <c r="CN6" s="36">
        <f t="shared" si="10"/>
        <v>
72.47</v>
      </c>
      <c r="CO6" s="36">
        <f t="shared" si="10"/>
        <v>
72.98</v>
      </c>
      <c r="CP6" s="36">
        <f t="shared" si="10"/>
        <v>
72.11</v>
      </c>
      <c r="CQ6" s="36">
        <f t="shared" si="10"/>
        <v>
62.26</v>
      </c>
      <c r="CR6" s="36">
        <f t="shared" si="10"/>
        <v>
62.1</v>
      </c>
      <c r="CS6" s="36">
        <f t="shared" si="10"/>
        <v>
62.38</v>
      </c>
      <c r="CT6" s="36">
        <f t="shared" si="10"/>
        <v>
62.83</v>
      </c>
      <c r="CU6" s="36">
        <f t="shared" si="10"/>
        <v>
62.05</v>
      </c>
      <c r="CV6" s="35" t="str">
        <f>
IF(CV7="","",IF(CV7="-","【-】","【"&amp;SUBSTITUTE(TEXT(CV7,"#,##0.00"),"-","△")&amp;"】"))</f>
        <v>
【60.00】</v>
      </c>
      <c r="CW6" s="36">
        <f>
IF(CW7="",NA(),CW7)</f>
        <v>
97.27</v>
      </c>
      <c r="CX6" s="36">
        <f t="shared" ref="CX6:DF6" si="11">
IF(CX7="",NA(),CX7)</f>
        <v>
96.88</v>
      </c>
      <c r="CY6" s="36">
        <f t="shared" si="11"/>
        <v>
97.23</v>
      </c>
      <c r="CZ6" s="36">
        <f t="shared" si="11"/>
        <v>
96.56</v>
      </c>
      <c r="DA6" s="36">
        <f t="shared" si="11"/>
        <v>
96.47</v>
      </c>
      <c r="DB6" s="36">
        <f t="shared" si="11"/>
        <v>
89.5</v>
      </c>
      <c r="DC6" s="36">
        <f t="shared" si="11"/>
        <v>
89.52</v>
      </c>
      <c r="DD6" s="36">
        <f t="shared" si="11"/>
        <v>
89.17</v>
      </c>
      <c r="DE6" s="36">
        <f t="shared" si="11"/>
        <v>
88.86</v>
      </c>
      <c r="DF6" s="36">
        <f t="shared" si="11"/>
        <v>
89.11</v>
      </c>
      <c r="DG6" s="35" t="str">
        <f>
IF(DG7="","",IF(DG7="-","【-】","【"&amp;SUBSTITUTE(TEXT(DG7,"#,##0.00"),"-","△")&amp;"】"))</f>
        <v>
【89.80】</v>
      </c>
      <c r="DH6" s="36">
        <f>
IF(DH7="",NA(),DH7)</f>
        <v>
35.409999999999997</v>
      </c>
      <c r="DI6" s="36">
        <f t="shared" ref="DI6:DQ6" si="12">
IF(DI7="",NA(),DI7)</f>
        <v>
37.159999999999997</v>
      </c>
      <c r="DJ6" s="36">
        <f t="shared" si="12"/>
        <v>
36.18</v>
      </c>
      <c r="DK6" s="36">
        <f t="shared" si="12"/>
        <v>
37.93</v>
      </c>
      <c r="DL6" s="36">
        <f t="shared" si="12"/>
        <v>
39.71</v>
      </c>
      <c r="DM6" s="36">
        <f t="shared" si="12"/>
        <v>
45.89</v>
      </c>
      <c r="DN6" s="36">
        <f t="shared" si="12"/>
        <v>
46.58</v>
      </c>
      <c r="DO6" s="36">
        <f t="shared" si="12"/>
        <v>
46.99</v>
      </c>
      <c r="DP6" s="36">
        <f t="shared" si="12"/>
        <v>
47.89</v>
      </c>
      <c r="DQ6" s="36">
        <f t="shared" si="12"/>
        <v>
48.69</v>
      </c>
      <c r="DR6" s="35" t="str">
        <f>
IF(DR7="","",IF(DR7="-","【-】","【"&amp;SUBSTITUTE(TEXT(DR7,"#,##0.00"),"-","△")&amp;"】"))</f>
        <v>
【49.59】</v>
      </c>
      <c r="DS6" s="36">
        <f>
IF(DS7="",NA(),DS7)</f>
        <v>
5.44</v>
      </c>
      <c r="DT6" s="36">
        <f t="shared" ref="DT6:EB6" si="13">
IF(DT7="",NA(),DT7)</f>
        <v>
5.05</v>
      </c>
      <c r="DU6" s="36">
        <f t="shared" si="13"/>
        <v>
7.56</v>
      </c>
      <c r="DV6" s="36">
        <f t="shared" si="13"/>
        <v>
8.7200000000000006</v>
      </c>
      <c r="DW6" s="36">
        <f t="shared" si="13"/>
        <v>
11.86</v>
      </c>
      <c r="DX6" s="36">
        <f t="shared" si="13"/>
        <v>
13.14</v>
      </c>
      <c r="DY6" s="36">
        <f t="shared" si="13"/>
        <v>
14.45</v>
      </c>
      <c r="DZ6" s="36">
        <f t="shared" si="13"/>
        <v>
15.83</v>
      </c>
      <c r="EA6" s="36">
        <f t="shared" si="13"/>
        <v>
16.899999999999999</v>
      </c>
      <c r="EB6" s="36">
        <f t="shared" si="13"/>
        <v>
18.260000000000002</v>
      </c>
      <c r="EC6" s="35" t="str">
        <f>
IF(EC7="","",IF(EC7="-","【-】","【"&amp;SUBSTITUTE(TEXT(EC7,"#,##0.00"),"-","△")&amp;"】"))</f>
        <v>
【19.44】</v>
      </c>
      <c r="ED6" s="36">
        <f>
IF(ED7="",NA(),ED7)</f>
        <v>
1.1599999999999999</v>
      </c>
      <c r="EE6" s="36">
        <f t="shared" ref="EE6:EM6" si="14">
IF(EE7="",NA(),EE7)</f>
        <v>
2.33</v>
      </c>
      <c r="EF6" s="36">
        <f t="shared" si="14"/>
        <v>
0.16</v>
      </c>
      <c r="EG6" s="35">
        <f t="shared" si="14"/>
        <v>
0</v>
      </c>
      <c r="EH6" s="36">
        <f t="shared" si="14"/>
        <v>
0.44</v>
      </c>
      <c r="EI6" s="36">
        <f t="shared" si="14"/>
        <v>
0.95</v>
      </c>
      <c r="EJ6" s="36">
        <f t="shared" si="14"/>
        <v>
0.74</v>
      </c>
      <c r="EK6" s="36">
        <f t="shared" si="14"/>
        <v>
0.74</v>
      </c>
      <c r="EL6" s="36">
        <f t="shared" si="14"/>
        <v>
0.72</v>
      </c>
      <c r="EM6" s="36">
        <f t="shared" si="14"/>
        <v>
0.66</v>
      </c>
      <c r="EN6" s="35" t="str">
        <f>
IF(EN7="","",IF(EN7="-","【-】","【"&amp;SUBSTITUTE(TEXT(EN7,"#,##0.00"),"-","△")&amp;"】"))</f>
        <v>
【0.68】</v>
      </c>
    </row>
    <row r="7" spans="1:144" s="37" customFormat="1" x14ac:dyDescent="0.15">
      <c r="A7" s="29"/>
      <c r="B7" s="38">
        <v>
2019</v>
      </c>
      <c r="C7" s="38">
        <v>
132071</v>
      </c>
      <c r="D7" s="38">
        <v>
46</v>
      </c>
      <c r="E7" s="38">
        <v>
1</v>
      </c>
      <c r="F7" s="38">
        <v>
0</v>
      </c>
      <c r="G7" s="38">
        <v>
1</v>
      </c>
      <c r="H7" s="38" t="s">
        <v>
92</v>
      </c>
      <c r="I7" s="38" t="s">
        <v>
93</v>
      </c>
      <c r="J7" s="38" t="s">
        <v>
94</v>
      </c>
      <c r="K7" s="38" t="s">
        <v>
95</v>
      </c>
      <c r="L7" s="38" t="s">
        <v>
96</v>
      </c>
      <c r="M7" s="38" t="s">
        <v>
97</v>
      </c>
      <c r="N7" s="39" t="s">
        <v>
98</v>
      </c>
      <c r="O7" s="39">
        <v>
96.9</v>
      </c>
      <c r="P7" s="39">
        <v>
100</v>
      </c>
      <c r="Q7" s="39">
        <v>
1036</v>
      </c>
      <c r="R7" s="39">
        <v>
113397</v>
      </c>
      <c r="S7" s="39">
        <v>
17.34</v>
      </c>
      <c r="T7" s="39">
        <v>
6539.62</v>
      </c>
      <c r="U7" s="39">
        <v>
113609</v>
      </c>
      <c r="V7" s="39">
        <v>
17.34</v>
      </c>
      <c r="W7" s="39">
        <v>
6551.85</v>
      </c>
      <c r="X7" s="39">
        <v>
148.58000000000001</v>
      </c>
      <c r="Y7" s="39">
        <v>
146.37</v>
      </c>
      <c r="Z7" s="39">
        <v>
143.47999999999999</v>
      </c>
      <c r="AA7" s="39">
        <v>
136.47999999999999</v>
      </c>
      <c r="AB7" s="39">
        <v>
135.56</v>
      </c>
      <c r="AC7" s="39">
        <v>
114</v>
      </c>
      <c r="AD7" s="39">
        <v>
114</v>
      </c>
      <c r="AE7" s="39">
        <v>
113.68</v>
      </c>
      <c r="AF7" s="39">
        <v>
113.82</v>
      </c>
      <c r="AG7" s="39">
        <v>
112.82</v>
      </c>
      <c r="AH7" s="39">
        <v>
112.01</v>
      </c>
      <c r="AI7" s="39">
        <v>
0</v>
      </c>
      <c r="AJ7" s="39">
        <v>
0</v>
      </c>
      <c r="AK7" s="39">
        <v>
0</v>
      </c>
      <c r="AL7" s="39">
        <v>
0</v>
      </c>
      <c r="AM7" s="39">
        <v>
0</v>
      </c>
      <c r="AN7" s="39">
        <v>
0.03</v>
      </c>
      <c r="AO7" s="39">
        <v>
0.23</v>
      </c>
      <c r="AP7" s="39">
        <v>
0.03</v>
      </c>
      <c r="AQ7" s="39">
        <v>
0</v>
      </c>
      <c r="AR7" s="39">
        <v>
0</v>
      </c>
      <c r="AS7" s="39">
        <v>
1.08</v>
      </c>
      <c r="AT7" s="39">
        <v>
412.61</v>
      </c>
      <c r="AU7" s="39">
        <v>
503.95</v>
      </c>
      <c r="AV7" s="39">
        <v>
781.27</v>
      </c>
      <c r="AW7" s="39">
        <v>
721.7</v>
      </c>
      <c r="AX7" s="39">
        <v>
1105.17</v>
      </c>
      <c r="AY7" s="39">
        <v>
352.05</v>
      </c>
      <c r="AZ7" s="39">
        <v>
349.04</v>
      </c>
      <c r="BA7" s="39">
        <v>
337.49</v>
      </c>
      <c r="BB7" s="39">
        <v>
335.6</v>
      </c>
      <c r="BC7" s="39">
        <v>
358.91</v>
      </c>
      <c r="BD7" s="39">
        <v>
264.97000000000003</v>
      </c>
      <c r="BE7" s="39">
        <v>
14.84</v>
      </c>
      <c r="BF7" s="39">
        <v>
8.86</v>
      </c>
      <c r="BG7" s="39">
        <v>
4.5599999999999996</v>
      </c>
      <c r="BH7" s="39">
        <v>
2.5499999999999998</v>
      </c>
      <c r="BI7" s="39">
        <v>
1.31</v>
      </c>
      <c r="BJ7" s="39">
        <v>
250.76</v>
      </c>
      <c r="BK7" s="39">
        <v>
254.54</v>
      </c>
      <c r="BL7" s="39">
        <v>
265.92</v>
      </c>
      <c r="BM7" s="39">
        <v>
258.26</v>
      </c>
      <c r="BN7" s="39">
        <v>
247.27</v>
      </c>
      <c r="BO7" s="39">
        <v>
266.61</v>
      </c>
      <c r="BP7" s="39">
        <v>
141.49</v>
      </c>
      <c r="BQ7" s="39">
        <v>
139.03</v>
      </c>
      <c r="BR7" s="39">
        <v>
136.66</v>
      </c>
      <c r="BS7" s="39">
        <v>
130.06</v>
      </c>
      <c r="BT7" s="39">
        <v>
129.13</v>
      </c>
      <c r="BU7" s="39">
        <v>
106.69</v>
      </c>
      <c r="BV7" s="39">
        <v>
106.52</v>
      </c>
      <c r="BW7" s="39">
        <v>
105.86</v>
      </c>
      <c r="BX7" s="39">
        <v>
106.07</v>
      </c>
      <c r="BY7" s="39">
        <v>
105.34</v>
      </c>
      <c r="BZ7" s="39">
        <v>
103.24</v>
      </c>
      <c r="CA7" s="39">
        <v>
95.5</v>
      </c>
      <c r="CB7" s="39">
        <v>
98.61</v>
      </c>
      <c r="CC7" s="39">
        <v>
100.12</v>
      </c>
      <c r="CD7" s="39">
        <v>
105.55</v>
      </c>
      <c r="CE7" s="39">
        <v>
105.38</v>
      </c>
      <c r="CF7" s="39">
        <v>
154.91999999999999</v>
      </c>
      <c r="CG7" s="39">
        <v>
155.80000000000001</v>
      </c>
      <c r="CH7" s="39">
        <v>
158.58000000000001</v>
      </c>
      <c r="CI7" s="39">
        <v>
159.22</v>
      </c>
      <c r="CJ7" s="39">
        <v>
159.6</v>
      </c>
      <c r="CK7" s="39">
        <v>
168.38</v>
      </c>
      <c r="CL7" s="39">
        <v>
71.62</v>
      </c>
      <c r="CM7" s="39">
        <v>
72.7</v>
      </c>
      <c r="CN7" s="39">
        <v>
72.47</v>
      </c>
      <c r="CO7" s="39">
        <v>
72.98</v>
      </c>
      <c r="CP7" s="39">
        <v>
72.11</v>
      </c>
      <c r="CQ7" s="39">
        <v>
62.26</v>
      </c>
      <c r="CR7" s="39">
        <v>
62.1</v>
      </c>
      <c r="CS7" s="39">
        <v>
62.38</v>
      </c>
      <c r="CT7" s="39">
        <v>
62.83</v>
      </c>
      <c r="CU7" s="39">
        <v>
62.05</v>
      </c>
      <c r="CV7" s="39">
        <v>
60</v>
      </c>
      <c r="CW7" s="39">
        <v>
97.27</v>
      </c>
      <c r="CX7" s="39">
        <v>
96.88</v>
      </c>
      <c r="CY7" s="39">
        <v>
97.23</v>
      </c>
      <c r="CZ7" s="39">
        <v>
96.56</v>
      </c>
      <c r="DA7" s="39">
        <v>
96.47</v>
      </c>
      <c r="DB7" s="39">
        <v>
89.5</v>
      </c>
      <c r="DC7" s="39">
        <v>
89.52</v>
      </c>
      <c r="DD7" s="39">
        <v>
89.17</v>
      </c>
      <c r="DE7" s="39">
        <v>
88.86</v>
      </c>
      <c r="DF7" s="39">
        <v>
89.11</v>
      </c>
      <c r="DG7" s="39">
        <v>
89.8</v>
      </c>
      <c r="DH7" s="39">
        <v>
35.409999999999997</v>
      </c>
      <c r="DI7" s="39">
        <v>
37.159999999999997</v>
      </c>
      <c r="DJ7" s="39">
        <v>
36.18</v>
      </c>
      <c r="DK7" s="39">
        <v>
37.93</v>
      </c>
      <c r="DL7" s="39">
        <v>
39.71</v>
      </c>
      <c r="DM7" s="39">
        <v>
45.89</v>
      </c>
      <c r="DN7" s="39">
        <v>
46.58</v>
      </c>
      <c r="DO7" s="39">
        <v>
46.99</v>
      </c>
      <c r="DP7" s="39">
        <v>
47.89</v>
      </c>
      <c r="DQ7" s="39">
        <v>
48.69</v>
      </c>
      <c r="DR7" s="39">
        <v>
49.59</v>
      </c>
      <c r="DS7" s="39">
        <v>
5.44</v>
      </c>
      <c r="DT7" s="39">
        <v>
5.05</v>
      </c>
      <c r="DU7" s="39">
        <v>
7.56</v>
      </c>
      <c r="DV7" s="39">
        <v>
8.7200000000000006</v>
      </c>
      <c r="DW7" s="39">
        <v>
11.86</v>
      </c>
      <c r="DX7" s="39">
        <v>
13.14</v>
      </c>
      <c r="DY7" s="39">
        <v>
14.45</v>
      </c>
      <c r="DZ7" s="39">
        <v>
15.83</v>
      </c>
      <c r="EA7" s="39">
        <v>
16.899999999999999</v>
      </c>
      <c r="EB7" s="39">
        <v>
18.260000000000002</v>
      </c>
      <c r="EC7" s="39">
        <v>
19.440000000000001</v>
      </c>
      <c r="ED7" s="39">
        <v>
1.1599999999999999</v>
      </c>
      <c r="EE7" s="39">
        <v>
2.33</v>
      </c>
      <c r="EF7" s="39">
        <v>
0.16</v>
      </c>
      <c r="EG7" s="39">
        <v>
0</v>
      </c>
      <c r="EH7" s="39">
        <v>
0.44</v>
      </c>
      <c r="EI7" s="39">
        <v>
0.95</v>
      </c>
      <c r="EJ7" s="39">
        <v>
0.74</v>
      </c>
      <c r="EK7" s="39">
        <v>
0.74</v>
      </c>
      <c r="EL7" s="39">
        <v>
0.72</v>
      </c>
      <c r="EM7" s="39">
        <v>
0.66</v>
      </c>
      <c r="EN7" s="39">
        <v>
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99</v>
      </c>
      <c r="C9" s="42" t="s">
        <v>
100</v>
      </c>
      <c r="D9" s="42" t="s">
        <v>
101</v>
      </c>
      <c r="E9" s="42" t="s">
        <v>
102</v>
      </c>
      <c r="F9" s="42" t="s">
        <v>
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E10" si="15">
DATEVALUE($B7+12-B11&amp;"/1/"&amp;B12)</f>
        <v>
46388</v>
      </c>
      <c r="C10" s="43">
        <f t="shared" si="15"/>
        <v>
46753</v>
      </c>
      <c r="D10" s="43">
        <f t="shared" si="15"/>
        <v>
47119</v>
      </c>
      <c r="E10" s="43">
        <f t="shared" si="15"/>
        <v>
47484</v>
      </c>
      <c r="F10" s="44">
        <f>
DATEVALUE($B7+12-F11&amp;"/1/"&amp;F12)</f>
        <v>
47849</v>
      </c>
    </row>
    <row r="11" spans="1:144" x14ac:dyDescent="0.15">
      <c r="B11">
        <v>
4</v>
      </c>
      <c r="C11">
        <v>
3</v>
      </c>
      <c r="D11">
        <v>
2</v>
      </c>
      <c r="E11">
        <v>
1</v>
      </c>
      <c r="F11">
        <v>
0</v>
      </c>
      <c r="G11" t="s">
        <v>
104</v>
      </c>
    </row>
    <row r="12" spans="1:144" x14ac:dyDescent="0.15">
      <c r="B12">
        <v>
1</v>
      </c>
      <c r="C12">
        <v>
1</v>
      </c>
      <c r="D12">
        <v>
1</v>
      </c>
      <c r="E12">
        <v>
1</v>
      </c>
      <c r="F12">
        <v>
1</v>
      </c>
      <c r="G12" t="s">
        <v>
105</v>
      </c>
    </row>
    <row r="13" spans="1:144" x14ac:dyDescent="0.15">
      <c r="B13" t="s">
        <v>
106</v>
      </c>
      <c r="C13" t="s">
        <v>
107</v>
      </c>
      <c r="D13" t="s">
        <v>
107</v>
      </c>
      <c r="E13" t="s">
        <v>
107</v>
      </c>
      <c r="F13" t="s">
        <v>
108</v>
      </c>
      <c r="G13" t="s">
        <v>
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昭島市</cp:lastModifiedBy>
  <cp:lastPrinted>2021-01-19T00:46:18Z</cp:lastPrinted>
  <dcterms:created xsi:type="dcterms:W3CDTF">2020-12-04T02:06:49Z</dcterms:created>
  <dcterms:modified xsi:type="dcterms:W3CDTF">2021-01-25T12:04:48Z</dcterms:modified>
  <cp:category/>
</cp:coreProperties>
</file>