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各団体からの提出（初回提出のみ）\07 昭島市〇\"/>
    </mc:Choice>
  </mc:AlternateContent>
  <workbookProtection workbookAlgorithmName="SHA-512" workbookHashValue="nT9XTjh4b6vmh/U49tl7+9wYJSCh6/znH4J+0omYXrhygxpFZR6qW26qHpaJuTTeqQQblPCZ/gVC+nNOjvcydg==" workbookSaltValue="1JjZ5YqsWTOAFErfKU9vyA==" workbookSpinCount="100000" lockStructure="1"/>
  <bookViews>
    <workbookView xWindow="0" yWindow="0" windowWidth="23040" windowHeight="924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J85" i="4"/>
  <c r="I85" i="4"/>
  <c r="H85" i="4"/>
  <c r="G85" i="4"/>
  <c r="E85" i="4"/>
  <c r="BB10" i="4"/>
  <c r="AT10" i="4"/>
  <c r="AL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<sst xmlns="http://schemas.openxmlformats.org/spreadsheetml/2006/main" count="228" uniqueCount="113">
  <si>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</si>
  <si>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</si>
  <si>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</si>
  <si>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</si>
  <si>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</si>
  <si>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</si>
  <si>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</si>
  <si>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</si>
  <si>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</si>
  <si>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</si>
  <si>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</si>
  <si>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</si>
  <si>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</si>
  <si>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</si>
  <si>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</si>
  <si>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</si>
  <si>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</si>
  <si>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</si>
  <si>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</si>
  <si>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</si>
  <si>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</si>
  <si>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</si>
  <si>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</si>
  <si>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</si>
  <si>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</si>
  <si>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</si>
  <si>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</si>
  <si>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</si>
  <si>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</si>
  <si>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</si>
  <si>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</si>
  <si>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</si>
  <si>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</si>
  <si>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</si>
  <si>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</si>
  <si>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</si>
  <si>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</si>
  <si>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</si>
  <si>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</si>
  <si>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</si>
  <si>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</si>
  <si>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</si>
  <si>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</si>
  <si>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</si>
  <si>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</si>
  <si>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</si>
  <si>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</si>
  <si>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</si>
  <si>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</si>
  <si>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</si>
  <si>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</si>
  <si>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</si>
  <si>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</si>
  <si>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</si>
  <si>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</si>
  <si>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</si>
  <si>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</si>
  <si>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</si>
  <si>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</si>
  <si>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</si>
  <si>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</si>
  <si>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</si>
  <si>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</si>
  <si>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</si>
  <si>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</si>
  <si>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</si>
  <si>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</si>
  <si>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</si>
  <si>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</si>
  <si>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</si>
  <si>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</si>
  <si>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</si>
  <si>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</si>
  <si>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</si>
  <si>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</si>
  <si>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</si>
  <si>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</si>
  <si>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</si>
  <si>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</si>
  <si>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</si>
  <si>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</si>
  <si>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</si>
  <si>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</si>
  <si>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</si>
  <si>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</si>
  <si>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</si>
  <si>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</si>
  <si>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</si>
  <si>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</si>
  <si>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</si>
  <si>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</si>
  <si>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</si>
  <si>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</si>
  <si>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</si>
  <si>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</si>
  <si>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</si>
  <si>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</si>
  <si>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</si>
  <si>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</si>
  <si>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</si>
  <si>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</si>
  <si>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</si>
  <si>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</si>
  <si>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</si>
  <si>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</si>
  <si>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</si>
  <si>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</si>
  <si>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</si>
  <si>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</si>
  <si>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</si>
  <si>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収支のバランスを示す①経常収支比率は、毎年度100％を超えており、持続して経常利益を計上しています。
　平成22年度から令和３年度までに３配水場の更新、１配水場の整備を実施して多額の建設改良費を支出している中にあって、④企業債残高対給水収益比率からも分かるとおり企業債に依存することなく事業を進めています。また、短期的な債務に対する支払い能力を示す③流動比率も令和３年度に引き続き令和４年度においても800％を超え、支払い能力を維持していることを示しています。
　水道料金は、令和３年度に比べ⑤料金回収率が示すとおり若干の低下となりましたが、コロナ渦による基本料金の減免事業等の実施によるものです。料金につきましては、全国的にも低額な料金を維持したまま、事業費を賄い、余剰金を積み立てて計画的に施設更新に取り組むことができています。
　費用の効率性を示す⑥給水原価も低く、施設の規模を示す⑦施設利用率も概ね適切で、⑧有収率も高水準にあり、取水した水を無駄なく収益に結びつけていることを示しています。
　以上のことから、現状は経営の健全性を維持することができており、効率的な運営ができているといえます。</t>
    <rPh sb="238" eb="240">
      <t>レイワ</t>
    </rPh>
    <rPh sb="241" eb="243">
      <t>ネンド</t>
    </rPh>
    <rPh sb="244" eb="245">
      <t>クラ</t>
    </rPh>
    <rPh sb="258" eb="260">
      <t>ジャッカン</t>
    </rPh>
    <rPh sb="261" eb="263">
      <t>テイカ</t>
    </rPh>
    <rPh sb="274" eb="275">
      <t>ウズ</t>
    </rPh>
    <rPh sb="278" eb="282">
      <t>キホンリョウキン</t>
    </rPh>
    <rPh sb="283" eb="285">
      <t>ゲンメン</t>
    </rPh>
    <rPh sb="285" eb="288">
      <t>ジギョウトウ</t>
    </rPh>
    <rPh sb="289" eb="291">
      <t>ジッシ</t>
    </rPh>
    <rPh sb="299" eb="301">
      <t>リョウキン</t>
    </rPh>
    <phoneticPr fontId="4"/>
  </si>
  <si>
    <t>　施設全体の老朽化の度合いを示す①有形固定資産減価償却率は、平成22年度から令和３年度まで配水場更新・整備事業に取り組んできたため、ほぼ横ばいで、適切に施設の更新が進んでいることを表しています。
　管路は、年々②管路経年化率が上昇していますが、他の類似団体よりは低く、漏水等による水の無駄も少ない状況です。しかしながら、③管路更新率は平成29年度以後、他の類似団体より低く、管路の更新（耐震化）を加速させることが課題となっています。
　優先して取り組んできた配水場の更新・整備事業は完了し、令和4年度には中央配水場の自家用発電設備更新事業に着手しています。
　平成30年３月末に策定した第二次水道事業基本計画では、令和4年度に新しい管路更新計画を策定し、管路更新事業を本格化させることになっています。</t>
    <phoneticPr fontId="4"/>
  </si>
  <si>
    <t>　本市水道事業は、清浄な地下水源に恵まれるという好条件もあり、低コストでの給水を実現し、経営の健全性を維持しています。
　今後は、人口減少等、水需要の低下による収益減が見込まれる中、管路網の強靭化を図るなど適切に施設更新に取り組む必要があります。
　今後も、深層地下水100％のおいしい水をいつまでも安定して供給し続けるため、第二次水道事業基本計画の各施策に計画的に取り組み、災害にも強い水道施設の整備を進めるとともに施設を良好な状態で維持できるよう、更なる経営基盤の強化を図り、安定的、持続的な水道事業の経営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</si>
</sst>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formatCode="#,##0.00;&quot;△&quot;#,##0.00">
                  <c:v>0</c:v>
                </c:pt>
                <c:pt idx="1">
                  <c:v>0.44</c:v>
                </c:pt>
                <c:pt idx="2">
                  <c:v>0.81</c:v>
                </c:pt>
                <c:pt idx="3">
                  <c:v>0.44</c:v>
                </c:pt>
                <c:pt idx="4">
                  <c:v>1.37</c:v>
                </c:pt>
              </c:numCache>
            </c:numRef>
          </c:val>
          <c:extLst>
            <c:ext xmlns:c16="http://schemas.microsoft.com/office/drawing/2014/chart" uri="{C3380CC4-5D6E-409C-BE32-E72D297353CC}">
              <c16:uniqueId val="{00000000-8FEA-4297-92D1-C43D051C938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0.66</c:v>
                </c:pt>
                <c:pt idx="2">
                  <c:v>0.67</c:v>
                </c:pt>
                <c:pt idx="3">
                  <c:v>0.62</c:v>
                </c:pt>
                <c:pt idx="4">
                  <c:v>0.6</c:v>
                </c:pt>
              </c:numCache>
            </c:numRef>
          </c:val>
          <c:smooth val="0"/>
          <c:extLst>
            <c:ext xmlns:c16="http://schemas.microsoft.com/office/drawing/2014/chart" uri="{C3380CC4-5D6E-409C-BE32-E72D297353CC}">
              <c16:uniqueId val="{00000001-8FEA-4297-92D1-C43D051C938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72.98</c:v>
                </c:pt>
                <c:pt idx="1">
                  <c:v>72.11</c:v>
                </c:pt>
                <c:pt idx="2">
                  <c:v>73.45</c:v>
                </c:pt>
                <c:pt idx="3">
                  <c:v>72.95</c:v>
                </c:pt>
                <c:pt idx="4">
                  <c:v>72.64</c:v>
                </c:pt>
              </c:numCache>
            </c:numRef>
          </c:val>
          <c:extLst>
            <c:ext xmlns:c16="http://schemas.microsoft.com/office/drawing/2014/chart" uri="{C3380CC4-5D6E-409C-BE32-E72D297353CC}">
              <c16:uniqueId val="{00000000-97BE-4DB0-99DC-A182A8E2672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62.83</c:v>
                </c:pt>
                <c:pt idx="1">
                  <c:v>62.05</c:v>
                </c:pt>
                <c:pt idx="2">
                  <c:v>63.23</c:v>
                </c:pt>
                <c:pt idx="3">
                  <c:v>62.59</c:v>
                </c:pt>
                <c:pt idx="4">
                  <c:v>61.81</c:v>
                </c:pt>
              </c:numCache>
            </c:numRef>
          </c:val>
          <c:smooth val="0"/>
          <c:extLst>
            <c:ext xmlns:c16="http://schemas.microsoft.com/office/drawing/2014/chart" uri="{C3380CC4-5D6E-409C-BE32-E72D297353CC}">
              <c16:uniqueId val="{00000001-97BE-4DB0-99DC-A182A8E2672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96.56</c:v>
                </c:pt>
                <c:pt idx="1">
                  <c:v>96.47</c:v>
                </c:pt>
                <c:pt idx="2">
                  <c:v>96.57</c:v>
                </c:pt>
                <c:pt idx="3">
                  <c:v>97</c:v>
                </c:pt>
                <c:pt idx="4">
                  <c:v>96.27</c:v>
                </c:pt>
              </c:numCache>
            </c:numRef>
          </c:val>
          <c:extLst>
            <c:ext xmlns:c16="http://schemas.microsoft.com/office/drawing/2014/chart" uri="{C3380CC4-5D6E-409C-BE32-E72D297353CC}">
              <c16:uniqueId val="{00000000-E192-45ED-BB75-C1510F66178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88.86</c:v>
                </c:pt>
                <c:pt idx="1">
                  <c:v>89.11</c:v>
                </c:pt>
                <c:pt idx="2">
                  <c:v>89.35</c:v>
                </c:pt>
                <c:pt idx="3">
                  <c:v>89.7</c:v>
                </c:pt>
                <c:pt idx="4">
                  <c:v>89.24</c:v>
                </c:pt>
              </c:numCache>
            </c:numRef>
          </c:val>
          <c:smooth val="0"/>
          <c:extLst>
            <c:ext xmlns:c16="http://schemas.microsoft.com/office/drawing/2014/chart" uri="{C3380CC4-5D6E-409C-BE32-E72D297353CC}">
              <c16:uniqueId val="{00000001-E192-45ED-BB75-C1510F66178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136.47999999999999</c:v>
                </c:pt>
                <c:pt idx="1">
                  <c:v>135.56</c:v>
                </c:pt>
                <c:pt idx="2">
                  <c:v>131.56</c:v>
                </c:pt>
                <c:pt idx="3">
                  <c:v>130.07</c:v>
                </c:pt>
                <c:pt idx="4">
                  <c:v>119.96</c:v>
                </c:pt>
              </c:numCache>
            </c:numRef>
          </c:val>
          <c:extLst>
            <c:ext xmlns:c16="http://schemas.microsoft.com/office/drawing/2014/chart" uri="{C3380CC4-5D6E-409C-BE32-E72D297353CC}">
              <c16:uniqueId val="{00000000-7041-4D6C-BCD8-CC3DBE47A93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113.82</c:v>
                </c:pt>
                <c:pt idx="1">
                  <c:v>112.82</c:v>
                </c:pt>
                <c:pt idx="2">
                  <c:v>111.21</c:v>
                </c:pt>
                <c:pt idx="3">
                  <c:v>111.89</c:v>
                </c:pt>
                <c:pt idx="4">
                  <c:v>109.99</c:v>
                </c:pt>
              </c:numCache>
            </c:numRef>
          </c:val>
          <c:smooth val="0"/>
          <c:extLst>
            <c:ext xmlns:c16="http://schemas.microsoft.com/office/drawing/2014/chart" uri="{C3380CC4-5D6E-409C-BE32-E72D297353CC}">
              <c16:uniqueId val="{00000001-7041-4D6C-BCD8-CC3DBE47A93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37.93</c:v>
                </c:pt>
                <c:pt idx="1">
                  <c:v>39.71</c:v>
                </c:pt>
                <c:pt idx="2">
                  <c:v>41.37</c:v>
                </c:pt>
                <c:pt idx="3">
                  <c:v>42.24</c:v>
                </c:pt>
                <c:pt idx="4">
                  <c:v>43.62</c:v>
                </c:pt>
              </c:numCache>
            </c:numRef>
          </c:val>
          <c:extLst>
            <c:ext xmlns:c16="http://schemas.microsoft.com/office/drawing/2014/chart" uri="{C3380CC4-5D6E-409C-BE32-E72D297353CC}">
              <c16:uniqueId val="{00000000-AD32-4467-9252-FEA8CF1E3ED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47.89</c:v>
                </c:pt>
                <c:pt idx="1">
                  <c:v>48.69</c:v>
                </c:pt>
                <c:pt idx="2">
                  <c:v>49.62</c:v>
                </c:pt>
                <c:pt idx="3">
                  <c:v>50.5</c:v>
                </c:pt>
                <c:pt idx="4">
                  <c:v>51.28</c:v>
                </c:pt>
              </c:numCache>
            </c:numRef>
          </c:val>
          <c:smooth val="0"/>
          <c:extLst>
            <c:ext xmlns:c16="http://schemas.microsoft.com/office/drawing/2014/chart" uri="{C3380CC4-5D6E-409C-BE32-E72D297353CC}">
              <c16:uniqueId val="{00000001-AD32-4467-9252-FEA8CF1E3ED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8.7200000000000006</c:v>
                </c:pt>
                <c:pt idx="1">
                  <c:v>11.86</c:v>
                </c:pt>
                <c:pt idx="2">
                  <c:v>14.48</c:v>
                </c:pt>
                <c:pt idx="3">
                  <c:v>16.739999999999998</c:v>
                </c:pt>
                <c:pt idx="4">
                  <c:v>19.350000000000001</c:v>
                </c:pt>
              </c:numCache>
            </c:numRef>
          </c:val>
          <c:extLst>
            <c:ext xmlns:c16="http://schemas.microsoft.com/office/drawing/2014/chart" uri="{C3380CC4-5D6E-409C-BE32-E72D297353CC}">
              <c16:uniqueId val="{00000000-7877-4722-98F6-8F930682E02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16.899999999999999</c:v>
                </c:pt>
                <c:pt idx="1">
                  <c:v>18.260000000000002</c:v>
                </c:pt>
                <c:pt idx="2">
                  <c:v>19.510000000000002</c:v>
                </c:pt>
                <c:pt idx="3">
                  <c:v>21.19</c:v>
                </c:pt>
                <c:pt idx="4">
                  <c:v>22.64</c:v>
                </c:pt>
              </c:numCache>
            </c:numRef>
          </c:val>
          <c:smooth val="0"/>
          <c:extLst>
            <c:ext xmlns:c16="http://schemas.microsoft.com/office/drawing/2014/chart" uri="{C3380CC4-5D6E-409C-BE32-E72D297353CC}">
              <c16:uniqueId val="{00000001-7877-4722-98F6-8F930682E02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5F-4953-B51B-A6086EFC164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0.45</c:v>
                </c:pt>
                <c:pt idx="4">
                  <c:v>0</c:v>
                </c:pt>
              </c:numCache>
            </c:numRef>
          </c:val>
          <c:smooth val="0"/>
          <c:extLst>
            <c:ext xmlns:c16="http://schemas.microsoft.com/office/drawing/2014/chart" uri="{C3380CC4-5D6E-409C-BE32-E72D297353CC}">
              <c16:uniqueId val="{00000001-E25F-4953-B51B-A6086EFC164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721.7</c:v>
                </c:pt>
                <c:pt idx="1">
                  <c:v>1105.17</c:v>
                </c:pt>
                <c:pt idx="2">
                  <c:v>845.92</c:v>
                </c:pt>
                <c:pt idx="3">
                  <c:v>1074.49</c:v>
                </c:pt>
                <c:pt idx="4">
                  <c:v>1628.45</c:v>
                </c:pt>
              </c:numCache>
            </c:numRef>
          </c:val>
          <c:extLst>
            <c:ext xmlns:c16="http://schemas.microsoft.com/office/drawing/2014/chart" uri="{C3380CC4-5D6E-409C-BE32-E72D297353CC}">
              <c16:uniqueId val="{00000000-E862-4347-9CF0-757AFD9BF96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335.6</c:v>
                </c:pt>
                <c:pt idx="1">
                  <c:v>358.91</c:v>
                </c:pt>
                <c:pt idx="2">
                  <c:v>360.96</c:v>
                </c:pt>
                <c:pt idx="3">
                  <c:v>351.29</c:v>
                </c:pt>
                <c:pt idx="4">
                  <c:v>364.24</c:v>
                </c:pt>
              </c:numCache>
            </c:numRef>
          </c:val>
          <c:smooth val="0"/>
          <c:extLst>
            <c:ext xmlns:c16="http://schemas.microsoft.com/office/drawing/2014/chart" uri="{C3380CC4-5D6E-409C-BE32-E72D297353CC}">
              <c16:uniqueId val="{00000001-E862-4347-9CF0-757AFD9BF96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2.5499999999999998</c:v>
                </c:pt>
                <c:pt idx="1">
                  <c:v>1.31</c:v>
                </c:pt>
                <c:pt idx="2">
                  <c:v>0.44</c:v>
                </c:pt>
                <c:pt idx="3" formatCode="#,##0.00;&quot;△&quot;#,##0.00">
                  <c:v>0</c:v>
                </c:pt>
                <c:pt idx="4" formatCode="#,##0.00;&quot;△&quot;#,##0.00">
                  <c:v>0</c:v>
                </c:pt>
              </c:numCache>
            </c:numRef>
          </c:val>
          <c:extLst>
            <c:ext xmlns:c16="http://schemas.microsoft.com/office/drawing/2014/chart" uri="{C3380CC4-5D6E-409C-BE32-E72D297353CC}">
              <c16:uniqueId val="{00000000-8901-44B7-8999-0DAC20753D7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258.26</c:v>
                </c:pt>
                <c:pt idx="1">
                  <c:v>247.27</c:v>
                </c:pt>
                <c:pt idx="2">
                  <c:v>239.18</c:v>
                </c:pt>
                <c:pt idx="3">
                  <c:v>236.29</c:v>
                </c:pt>
                <c:pt idx="4">
                  <c:v>238.77</c:v>
                </c:pt>
              </c:numCache>
            </c:numRef>
          </c:val>
          <c:smooth val="0"/>
          <c:extLst>
            <c:ext xmlns:c16="http://schemas.microsoft.com/office/drawing/2014/chart" uri="{C3380CC4-5D6E-409C-BE32-E72D297353CC}">
              <c16:uniqueId val="{00000001-8901-44B7-8999-0DAC20753D7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130.06</c:v>
                </c:pt>
                <c:pt idx="1">
                  <c:v>129.13</c:v>
                </c:pt>
                <c:pt idx="2">
                  <c:v>125.1</c:v>
                </c:pt>
                <c:pt idx="3">
                  <c:v>123.66</c:v>
                </c:pt>
                <c:pt idx="4">
                  <c:v>94.24</c:v>
                </c:pt>
              </c:numCache>
            </c:numRef>
          </c:val>
          <c:extLst>
            <c:ext xmlns:c16="http://schemas.microsoft.com/office/drawing/2014/chart" uri="{C3380CC4-5D6E-409C-BE32-E72D297353CC}">
              <c16:uniqueId val="{00000000-2A41-45BC-B5D3-E9F5F895CA2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106.07</c:v>
                </c:pt>
                <c:pt idx="1">
                  <c:v>105.34</c:v>
                </c:pt>
                <c:pt idx="2">
                  <c:v>101.89</c:v>
                </c:pt>
                <c:pt idx="3">
                  <c:v>104.33</c:v>
                </c:pt>
                <c:pt idx="4">
                  <c:v>98.85</c:v>
                </c:pt>
              </c:numCache>
            </c:numRef>
          </c:val>
          <c:smooth val="0"/>
          <c:extLst>
            <c:ext xmlns:c16="http://schemas.microsoft.com/office/drawing/2014/chart" uri="{C3380CC4-5D6E-409C-BE32-E72D297353CC}">
              <c16:uniqueId val="{00000001-2A41-45BC-B5D3-E9F5F895CA2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105.55</c:v>
                </c:pt>
                <c:pt idx="1">
                  <c:v>105.38</c:v>
                </c:pt>
                <c:pt idx="2">
                  <c:v>104.53</c:v>
                </c:pt>
                <c:pt idx="3">
                  <c:v>106.67</c:v>
                </c:pt>
                <c:pt idx="4">
                  <c:v>118.5</c:v>
                </c:pt>
              </c:numCache>
            </c:numRef>
          </c:val>
          <c:extLst>
            <c:ext xmlns:c16="http://schemas.microsoft.com/office/drawing/2014/chart" uri="{C3380CC4-5D6E-409C-BE32-E72D297353CC}">
              <c16:uniqueId val="{00000000-B381-46F2-A67E-A7F528FEB16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159.22</c:v>
                </c:pt>
                <c:pt idx="1">
                  <c:v>159.6</c:v>
                </c:pt>
                <c:pt idx="2">
                  <c:v>156.32</c:v>
                </c:pt>
                <c:pt idx="3">
                  <c:v>157.4</c:v>
                </c:pt>
                <c:pt idx="4">
                  <c:v>162.61000000000001</c:v>
                </c:pt>
              </c:numCache>
            </c:numRef>
          </c:val>
          <c:smooth val="0"/>
          <c:extLst>
            <c:ext xmlns:c16="http://schemas.microsoft.com/office/drawing/2014/chart" uri="{C3380CC4-5D6E-409C-BE32-E72D297353CC}">
              <c16:uniqueId val="{00000001-B381-46F2-A67E-A7F528FEB16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D44"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データ!H6</f>
        <v>東京都　昭島市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2">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A3</v>
      </c>
      <c r="X8" s="44"/>
      <c r="Y8" s="44"/>
      <c r="Z8" s="44"/>
      <c r="AA8" s="44"/>
      <c r="AB8" s="44"/>
      <c r="AC8" s="44"/>
      <c r="AD8" s="44" t="str">
        <f>データ!$M$6</f>
        <v>非設置</v>
      </c>
      <c r="AE8" s="44"/>
      <c r="AF8" s="44"/>
      <c r="AG8" s="44"/>
      <c r="AH8" s="44"/>
      <c r="AI8" s="44"/>
      <c r="AJ8" s="44"/>
      <c r="AK8" s="2"/>
      <c r="AL8" s="45">
        <f>データ!$R$6</f>
        <v>114259</v>
      </c>
      <c r="AM8" s="45"/>
      <c r="AN8" s="45"/>
      <c r="AO8" s="45"/>
      <c r="AP8" s="45"/>
      <c r="AQ8" s="45"/>
      <c r="AR8" s="45"/>
      <c r="AS8" s="45"/>
      <c r="AT8" s="46">
        <f>データ!$S$6</f>
        <v>17.34</v>
      </c>
      <c r="AU8" s="47"/>
      <c r="AV8" s="47"/>
      <c r="AW8" s="47"/>
      <c r="AX8" s="47"/>
      <c r="AY8" s="47"/>
      <c r="AZ8" s="47"/>
      <c r="BA8" s="47"/>
      <c r="BB8" s="48">
        <f>データ!$T$6</f>
        <v>6589.33</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2">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2">
      <c r="A10" s="2"/>
      <c r="B10" s="46" t="str">
        <f>データ!$N$6</f>
        <v>-</v>
      </c>
      <c r="C10" s="47"/>
      <c r="D10" s="47"/>
      <c r="E10" s="47"/>
      <c r="F10" s="47"/>
      <c r="G10" s="47"/>
      <c r="H10" s="47"/>
      <c r="I10" s="46">
        <f>データ!$O$6</f>
        <v>97.8</v>
      </c>
      <c r="J10" s="47"/>
      <c r="K10" s="47"/>
      <c r="L10" s="47"/>
      <c r="M10" s="47"/>
      <c r="N10" s="47"/>
      <c r="O10" s="81"/>
      <c r="P10" s="48">
        <f>データ!$P$6</f>
        <v>100</v>
      </c>
      <c r="Q10" s="48"/>
      <c r="R10" s="48"/>
      <c r="S10" s="48"/>
      <c r="T10" s="48"/>
      <c r="U10" s="48"/>
      <c r="V10" s="48"/>
      <c r="W10" s="45">
        <f>データ!$Q$6</f>
        <v>1628</v>
      </c>
      <c r="X10" s="45"/>
      <c r="Y10" s="45"/>
      <c r="Z10" s="45"/>
      <c r="AA10" s="45"/>
      <c r="AB10" s="45"/>
      <c r="AC10" s="45"/>
      <c r="AD10" s="2"/>
      <c r="AE10" s="2"/>
      <c r="AF10" s="2"/>
      <c r="AG10" s="2"/>
      <c r="AH10" s="2"/>
      <c r="AI10" s="2"/>
      <c r="AJ10" s="2"/>
      <c r="AK10" s="2"/>
      <c r="AL10" s="45">
        <f>データ!$U$6</f>
        <v>114278</v>
      </c>
      <c r="AM10" s="45"/>
      <c r="AN10" s="45"/>
      <c r="AO10" s="45"/>
      <c r="AP10" s="45"/>
      <c r="AQ10" s="45"/>
      <c r="AR10" s="45"/>
      <c r="AS10" s="45"/>
      <c r="AT10" s="46">
        <f>データ!$V$6</f>
        <v>17.34</v>
      </c>
      <c r="AU10" s="47"/>
      <c r="AV10" s="47"/>
      <c r="AW10" s="47"/>
      <c r="AX10" s="47"/>
      <c r="AY10" s="47"/>
      <c r="AZ10" s="47"/>
      <c r="BA10" s="47"/>
      <c r="BB10" s="48">
        <f>データ!$W$6</f>
        <v>6590.43</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110</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2" t="s">
        <v>111</v>
      </c>
      <c r="BM47" s="83"/>
      <c r="BN47" s="83"/>
      <c r="BO47" s="83"/>
      <c r="BP47" s="83"/>
      <c r="BQ47" s="83"/>
      <c r="BR47" s="83"/>
      <c r="BS47" s="83"/>
      <c r="BT47" s="83"/>
      <c r="BU47" s="83"/>
      <c r="BV47" s="83"/>
      <c r="BW47" s="83"/>
      <c r="BX47" s="83"/>
      <c r="BY47" s="83"/>
      <c r="BZ47" s="84"/>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2"/>
      <c r="BM48" s="83"/>
      <c r="BN48" s="83"/>
      <c r="BO48" s="83"/>
      <c r="BP48" s="83"/>
      <c r="BQ48" s="83"/>
      <c r="BR48" s="83"/>
      <c r="BS48" s="83"/>
      <c r="BT48" s="83"/>
      <c r="BU48" s="83"/>
      <c r="BV48" s="83"/>
      <c r="BW48" s="83"/>
      <c r="BX48" s="83"/>
      <c r="BY48" s="83"/>
      <c r="BZ48" s="84"/>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2"/>
      <c r="BM49" s="83"/>
      <c r="BN49" s="83"/>
      <c r="BO49" s="83"/>
      <c r="BP49" s="83"/>
      <c r="BQ49" s="83"/>
      <c r="BR49" s="83"/>
      <c r="BS49" s="83"/>
      <c r="BT49" s="83"/>
      <c r="BU49" s="83"/>
      <c r="BV49" s="83"/>
      <c r="BW49" s="83"/>
      <c r="BX49" s="83"/>
      <c r="BY49" s="83"/>
      <c r="BZ49" s="84"/>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2"/>
      <c r="BM50" s="83"/>
      <c r="BN50" s="83"/>
      <c r="BO50" s="83"/>
      <c r="BP50" s="83"/>
      <c r="BQ50" s="83"/>
      <c r="BR50" s="83"/>
      <c r="BS50" s="83"/>
      <c r="BT50" s="83"/>
      <c r="BU50" s="83"/>
      <c r="BV50" s="83"/>
      <c r="BW50" s="83"/>
      <c r="BX50" s="83"/>
      <c r="BY50" s="83"/>
      <c r="BZ50" s="84"/>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2"/>
      <c r="BM51" s="83"/>
      <c r="BN51" s="83"/>
      <c r="BO51" s="83"/>
      <c r="BP51" s="83"/>
      <c r="BQ51" s="83"/>
      <c r="BR51" s="83"/>
      <c r="BS51" s="83"/>
      <c r="BT51" s="83"/>
      <c r="BU51" s="83"/>
      <c r="BV51" s="83"/>
      <c r="BW51" s="83"/>
      <c r="BX51" s="83"/>
      <c r="BY51" s="83"/>
      <c r="BZ51" s="84"/>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2"/>
      <c r="BM52" s="83"/>
      <c r="BN52" s="83"/>
      <c r="BO52" s="83"/>
      <c r="BP52" s="83"/>
      <c r="BQ52" s="83"/>
      <c r="BR52" s="83"/>
      <c r="BS52" s="83"/>
      <c r="BT52" s="83"/>
      <c r="BU52" s="83"/>
      <c r="BV52" s="83"/>
      <c r="BW52" s="83"/>
      <c r="BX52" s="83"/>
      <c r="BY52" s="83"/>
      <c r="BZ52" s="84"/>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2"/>
      <c r="BM53" s="83"/>
      <c r="BN53" s="83"/>
      <c r="BO53" s="83"/>
      <c r="BP53" s="83"/>
      <c r="BQ53" s="83"/>
      <c r="BR53" s="83"/>
      <c r="BS53" s="83"/>
      <c r="BT53" s="83"/>
      <c r="BU53" s="83"/>
      <c r="BV53" s="83"/>
      <c r="BW53" s="83"/>
      <c r="BX53" s="83"/>
      <c r="BY53" s="83"/>
      <c r="BZ53" s="84"/>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2"/>
      <c r="BM54" s="83"/>
      <c r="BN54" s="83"/>
      <c r="BO54" s="83"/>
      <c r="BP54" s="83"/>
      <c r="BQ54" s="83"/>
      <c r="BR54" s="83"/>
      <c r="BS54" s="83"/>
      <c r="BT54" s="83"/>
      <c r="BU54" s="83"/>
      <c r="BV54" s="83"/>
      <c r="BW54" s="83"/>
      <c r="BX54" s="83"/>
      <c r="BY54" s="83"/>
      <c r="BZ54" s="84"/>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2"/>
      <c r="BM55" s="83"/>
      <c r="BN55" s="83"/>
      <c r="BO55" s="83"/>
      <c r="BP55" s="83"/>
      <c r="BQ55" s="83"/>
      <c r="BR55" s="83"/>
      <c r="BS55" s="83"/>
      <c r="BT55" s="83"/>
      <c r="BU55" s="83"/>
      <c r="BV55" s="83"/>
      <c r="BW55" s="83"/>
      <c r="BX55" s="83"/>
      <c r="BY55" s="83"/>
      <c r="BZ55" s="84"/>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2"/>
      <c r="BM56" s="83"/>
      <c r="BN56" s="83"/>
      <c r="BO56" s="83"/>
      <c r="BP56" s="83"/>
      <c r="BQ56" s="83"/>
      <c r="BR56" s="83"/>
      <c r="BS56" s="83"/>
      <c r="BT56" s="83"/>
      <c r="BU56" s="83"/>
      <c r="BV56" s="83"/>
      <c r="BW56" s="83"/>
      <c r="BX56" s="83"/>
      <c r="BY56" s="83"/>
      <c r="BZ56" s="84"/>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2"/>
      <c r="BM57" s="83"/>
      <c r="BN57" s="83"/>
      <c r="BO57" s="83"/>
      <c r="BP57" s="83"/>
      <c r="BQ57" s="83"/>
      <c r="BR57" s="83"/>
      <c r="BS57" s="83"/>
      <c r="BT57" s="83"/>
      <c r="BU57" s="83"/>
      <c r="BV57" s="83"/>
      <c r="BW57" s="83"/>
      <c r="BX57" s="83"/>
      <c r="BY57" s="83"/>
      <c r="BZ57" s="84"/>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2"/>
      <c r="BM58" s="83"/>
      <c r="BN58" s="83"/>
      <c r="BO58" s="83"/>
      <c r="BP58" s="83"/>
      <c r="BQ58" s="83"/>
      <c r="BR58" s="83"/>
      <c r="BS58" s="83"/>
      <c r="BT58" s="83"/>
      <c r="BU58" s="83"/>
      <c r="BV58" s="83"/>
      <c r="BW58" s="83"/>
      <c r="BX58" s="83"/>
      <c r="BY58" s="83"/>
      <c r="BZ58" s="84"/>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2"/>
      <c r="BM59" s="83"/>
      <c r="BN59" s="83"/>
      <c r="BO59" s="83"/>
      <c r="BP59" s="83"/>
      <c r="BQ59" s="83"/>
      <c r="BR59" s="83"/>
      <c r="BS59" s="83"/>
      <c r="BT59" s="83"/>
      <c r="BU59" s="83"/>
      <c r="BV59" s="83"/>
      <c r="BW59" s="83"/>
      <c r="BX59" s="83"/>
      <c r="BY59" s="83"/>
      <c r="BZ59" s="84"/>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2"/>
      <c r="BM60" s="83"/>
      <c r="BN60" s="83"/>
      <c r="BO60" s="83"/>
      <c r="BP60" s="83"/>
      <c r="BQ60" s="83"/>
      <c r="BR60" s="83"/>
      <c r="BS60" s="83"/>
      <c r="BT60" s="83"/>
      <c r="BU60" s="83"/>
      <c r="BV60" s="83"/>
      <c r="BW60" s="83"/>
      <c r="BX60" s="83"/>
      <c r="BY60" s="83"/>
      <c r="BZ60" s="84"/>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2"/>
      <c r="BM61" s="83"/>
      <c r="BN61" s="83"/>
      <c r="BO61" s="83"/>
      <c r="BP61" s="83"/>
      <c r="BQ61" s="83"/>
      <c r="BR61" s="83"/>
      <c r="BS61" s="83"/>
      <c r="BT61" s="83"/>
      <c r="BU61" s="83"/>
      <c r="BV61" s="83"/>
      <c r="BW61" s="83"/>
      <c r="BX61" s="83"/>
      <c r="BY61" s="83"/>
      <c r="BZ61" s="84"/>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2"/>
      <c r="BM62" s="83"/>
      <c r="BN62" s="83"/>
      <c r="BO62" s="83"/>
      <c r="BP62" s="83"/>
      <c r="BQ62" s="83"/>
      <c r="BR62" s="83"/>
      <c r="BS62" s="83"/>
      <c r="BT62" s="83"/>
      <c r="BU62" s="83"/>
      <c r="BV62" s="83"/>
      <c r="BW62" s="83"/>
      <c r="BX62" s="83"/>
      <c r="BY62" s="83"/>
      <c r="BZ62" s="84"/>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112</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wGCo7+BMMAVZINKGNgNlEIxXTT+pE3L+Nb4aBIckwfck9XbayLHfFCi2WrIGm+Wv/Zh/GI6OFvA9hPFY9IYNXQ==" saltValue="hz1tbiMVAa9GW5W5hI8Sa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2">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2022</v>
      </c>
      <c r="C6" s="20">
        <f t="shared" ref="C6:W6" si="3">C7</f>
        <v>132071</v>
      </c>
      <c r="D6" s="20">
        <f t="shared" si="3"/>
        <v>46</v>
      </c>
      <c r="E6" s="20">
        <f t="shared" si="3"/>
        <v>1</v>
      </c>
      <c r="F6" s="20">
        <f t="shared" si="3"/>
        <v>0</v>
      </c>
      <c r="G6" s="20">
        <f t="shared" si="3"/>
        <v>1</v>
      </c>
      <c r="H6" s="20" t="str">
        <f t="shared" si="3"/>
        <v>東京都　昭島市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97.8</v>
      </c>
      <c r="P6" s="21">
        <f t="shared" si="3"/>
        <v>100</v>
      </c>
      <c r="Q6" s="21">
        <f t="shared" si="3"/>
        <v>1628</v>
      </c>
      <c r="R6" s="21">
        <f t="shared" si="3"/>
        <v>114259</v>
      </c>
      <c r="S6" s="21">
        <f t="shared" si="3"/>
        <v>17.34</v>
      </c>
      <c r="T6" s="21">
        <f t="shared" si="3"/>
        <v>6589.33</v>
      </c>
      <c r="U6" s="21">
        <f t="shared" si="3"/>
        <v>114278</v>
      </c>
      <c r="V6" s="21">
        <f t="shared" si="3"/>
        <v>17.34</v>
      </c>
      <c r="W6" s="21">
        <f t="shared" si="3"/>
        <v>6590.43</v>
      </c>
      <c r="X6" s="22">
        <f>IF(X7="",NA(),X7)</f>
        <v>136.47999999999999</v>
      </c>
      <c r="Y6" s="22">
        <f t="shared" ref="Y6:AG6" si="4">IF(Y7="",NA(),Y7)</f>
        <v>135.56</v>
      </c>
      <c r="Z6" s="22">
        <f t="shared" si="4"/>
        <v>131.56</v>
      </c>
      <c r="AA6" s="22">
        <f t="shared" si="4"/>
        <v>130.07</v>
      </c>
      <c r="AB6" s="22">
        <f t="shared" si="4"/>
        <v>119.96</v>
      </c>
      <c r="AC6" s="22">
        <f t="shared" si="4"/>
        <v>113.82</v>
      </c>
      <c r="AD6" s="22">
        <f t="shared" si="4"/>
        <v>112.82</v>
      </c>
      <c r="AE6" s="22">
        <f t="shared" si="4"/>
        <v>111.21</v>
      </c>
      <c r="AF6" s="22">
        <f t="shared" si="4"/>
        <v>111.89</v>
      </c>
      <c r="AG6" s="22">
        <f t="shared" si="4"/>
        <v>109.99</v>
      </c>
      <c r="AH6" s="21" t="str">
        <f>IF(AH7="","",IF(AH7="-","【-】","【"&amp;SUBSTITUTE(TEXT(AH7,"#,##0.00"),"-","△")&amp;"】"))</f>
        <v>【108.70】</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2">
        <f t="shared" si="5"/>
        <v>0.45</v>
      </c>
      <c r="AR6" s="21">
        <f t="shared" si="5"/>
        <v>0</v>
      </c>
      <c r="AS6" s="21" t="str">
        <f>IF(AS7="","",IF(AS7="-","【-】","【"&amp;SUBSTITUTE(TEXT(AS7,"#,##0.00"),"-","△")&amp;"】"))</f>
        <v>【1.34】</v>
      </c>
      <c r="AT6" s="22">
        <f>IF(AT7="",NA(),AT7)</f>
        <v>721.7</v>
      </c>
      <c r="AU6" s="22">
        <f t="shared" ref="AU6:BC6" si="6">IF(AU7="",NA(),AU7)</f>
        <v>1105.17</v>
      </c>
      <c r="AV6" s="22">
        <f t="shared" si="6"/>
        <v>845.92</v>
      </c>
      <c r="AW6" s="22">
        <f t="shared" si="6"/>
        <v>1074.49</v>
      </c>
      <c r="AX6" s="22">
        <f t="shared" si="6"/>
        <v>1628.45</v>
      </c>
      <c r="AY6" s="22">
        <f t="shared" si="6"/>
        <v>335.6</v>
      </c>
      <c r="AZ6" s="22">
        <f t="shared" si="6"/>
        <v>358.91</v>
      </c>
      <c r="BA6" s="22">
        <f t="shared" si="6"/>
        <v>360.96</v>
      </c>
      <c r="BB6" s="22">
        <f t="shared" si="6"/>
        <v>351.29</v>
      </c>
      <c r="BC6" s="22">
        <f t="shared" si="6"/>
        <v>364.24</v>
      </c>
      <c r="BD6" s="21" t="str">
        <f>IF(BD7="","",IF(BD7="-","【-】","【"&amp;SUBSTITUTE(TEXT(BD7,"#,##0.00"),"-","△")&amp;"】"))</f>
        <v>【252.29】</v>
      </c>
      <c r="BE6" s="22">
        <f>IF(BE7="",NA(),BE7)</f>
        <v>2.5499999999999998</v>
      </c>
      <c r="BF6" s="22">
        <f t="shared" ref="BF6:BN6" si="7">IF(BF7="",NA(),BF7)</f>
        <v>1.31</v>
      </c>
      <c r="BG6" s="22">
        <f t="shared" si="7"/>
        <v>0.44</v>
      </c>
      <c r="BH6" s="21">
        <f t="shared" si="7"/>
        <v>0</v>
      </c>
      <c r="BI6" s="21">
        <f t="shared" si="7"/>
        <v>0</v>
      </c>
      <c r="BJ6" s="22">
        <f t="shared" si="7"/>
        <v>258.26</v>
      </c>
      <c r="BK6" s="22">
        <f t="shared" si="7"/>
        <v>247.27</v>
      </c>
      <c r="BL6" s="22">
        <f t="shared" si="7"/>
        <v>239.18</v>
      </c>
      <c r="BM6" s="22">
        <f t="shared" si="7"/>
        <v>236.29</v>
      </c>
      <c r="BN6" s="22">
        <f t="shared" si="7"/>
        <v>238.77</v>
      </c>
      <c r="BO6" s="21" t="str">
        <f>IF(BO7="","",IF(BO7="-","【-】","【"&amp;SUBSTITUTE(TEXT(BO7,"#,##0.00"),"-","△")&amp;"】"))</f>
        <v>【268.07】</v>
      </c>
      <c r="BP6" s="22">
        <f>IF(BP7="",NA(),BP7)</f>
        <v>130.06</v>
      </c>
      <c r="BQ6" s="22">
        <f t="shared" ref="BQ6:BY6" si="8">IF(BQ7="",NA(),BQ7)</f>
        <v>129.13</v>
      </c>
      <c r="BR6" s="22">
        <f t="shared" si="8"/>
        <v>125.1</v>
      </c>
      <c r="BS6" s="22">
        <f t="shared" si="8"/>
        <v>123.66</v>
      </c>
      <c r="BT6" s="22">
        <f t="shared" si="8"/>
        <v>94.24</v>
      </c>
      <c r="BU6" s="22">
        <f t="shared" si="8"/>
        <v>106.07</v>
      </c>
      <c r="BV6" s="22">
        <f t="shared" si="8"/>
        <v>105.34</v>
      </c>
      <c r="BW6" s="22">
        <f t="shared" si="8"/>
        <v>101.89</v>
      </c>
      <c r="BX6" s="22">
        <f t="shared" si="8"/>
        <v>104.33</v>
      </c>
      <c r="BY6" s="22">
        <f t="shared" si="8"/>
        <v>98.85</v>
      </c>
      <c r="BZ6" s="21" t="str">
        <f>IF(BZ7="","",IF(BZ7="-","【-】","【"&amp;SUBSTITUTE(TEXT(BZ7,"#,##0.00"),"-","△")&amp;"】"))</f>
        <v>【97.47】</v>
      </c>
      <c r="CA6" s="22">
        <f>IF(CA7="",NA(),CA7)</f>
        <v>105.55</v>
      </c>
      <c r="CB6" s="22">
        <f t="shared" ref="CB6:CJ6" si="9">IF(CB7="",NA(),CB7)</f>
        <v>105.38</v>
      </c>
      <c r="CC6" s="22">
        <f t="shared" si="9"/>
        <v>104.53</v>
      </c>
      <c r="CD6" s="22">
        <f t="shared" si="9"/>
        <v>106.67</v>
      </c>
      <c r="CE6" s="22">
        <f t="shared" si="9"/>
        <v>118.5</v>
      </c>
      <c r="CF6" s="22">
        <f t="shared" si="9"/>
        <v>159.22</v>
      </c>
      <c r="CG6" s="22">
        <f t="shared" si="9"/>
        <v>159.6</v>
      </c>
      <c r="CH6" s="22">
        <f t="shared" si="9"/>
        <v>156.32</v>
      </c>
      <c r="CI6" s="22">
        <f t="shared" si="9"/>
        <v>157.4</v>
      </c>
      <c r="CJ6" s="22">
        <f t="shared" si="9"/>
        <v>162.61000000000001</v>
      </c>
      <c r="CK6" s="21" t="str">
        <f>IF(CK7="","",IF(CK7="-","【-】","【"&amp;SUBSTITUTE(TEXT(CK7,"#,##0.00"),"-","△")&amp;"】"))</f>
        <v>【174.75】</v>
      </c>
      <c r="CL6" s="22">
        <f>IF(CL7="",NA(),CL7)</f>
        <v>72.98</v>
      </c>
      <c r="CM6" s="22">
        <f t="shared" ref="CM6:CU6" si="10">IF(CM7="",NA(),CM7)</f>
        <v>72.11</v>
      </c>
      <c r="CN6" s="22">
        <f t="shared" si="10"/>
        <v>73.45</v>
      </c>
      <c r="CO6" s="22">
        <f t="shared" si="10"/>
        <v>72.95</v>
      </c>
      <c r="CP6" s="22">
        <f t="shared" si="10"/>
        <v>72.64</v>
      </c>
      <c r="CQ6" s="22">
        <f t="shared" si="10"/>
        <v>62.83</v>
      </c>
      <c r="CR6" s="22">
        <f t="shared" si="10"/>
        <v>62.05</v>
      </c>
      <c r="CS6" s="22">
        <f t="shared" si="10"/>
        <v>63.23</v>
      </c>
      <c r="CT6" s="22">
        <f t="shared" si="10"/>
        <v>62.59</v>
      </c>
      <c r="CU6" s="22">
        <f t="shared" si="10"/>
        <v>61.81</v>
      </c>
      <c r="CV6" s="21" t="str">
        <f>IF(CV7="","",IF(CV7="-","【-】","【"&amp;SUBSTITUTE(TEXT(CV7,"#,##0.00"),"-","△")&amp;"】"))</f>
        <v>【59.97】</v>
      </c>
      <c r="CW6" s="22">
        <f>IF(CW7="",NA(),CW7)</f>
        <v>96.56</v>
      </c>
      <c r="CX6" s="22">
        <f t="shared" ref="CX6:DF6" si="11">IF(CX7="",NA(),CX7)</f>
        <v>96.47</v>
      </c>
      <c r="CY6" s="22">
        <f t="shared" si="11"/>
        <v>96.57</v>
      </c>
      <c r="CZ6" s="22">
        <f t="shared" si="11"/>
        <v>97</v>
      </c>
      <c r="DA6" s="22">
        <f t="shared" si="11"/>
        <v>96.27</v>
      </c>
      <c r="DB6" s="22">
        <f t="shared" si="11"/>
        <v>88.86</v>
      </c>
      <c r="DC6" s="22">
        <f t="shared" si="11"/>
        <v>89.11</v>
      </c>
      <c r="DD6" s="22">
        <f t="shared" si="11"/>
        <v>89.35</v>
      </c>
      <c r="DE6" s="22">
        <f t="shared" si="11"/>
        <v>89.7</v>
      </c>
      <c r="DF6" s="22">
        <f t="shared" si="11"/>
        <v>89.24</v>
      </c>
      <c r="DG6" s="21" t="str">
        <f>IF(DG7="","",IF(DG7="-","【-】","【"&amp;SUBSTITUTE(TEXT(DG7,"#,##0.00"),"-","△")&amp;"】"))</f>
        <v>【89.76】</v>
      </c>
      <c r="DH6" s="22">
        <f>IF(DH7="",NA(),DH7)</f>
        <v>37.93</v>
      </c>
      <c r="DI6" s="22">
        <f t="shared" ref="DI6:DQ6" si="12">IF(DI7="",NA(),DI7)</f>
        <v>39.71</v>
      </c>
      <c r="DJ6" s="22">
        <f t="shared" si="12"/>
        <v>41.37</v>
      </c>
      <c r="DK6" s="22">
        <f t="shared" si="12"/>
        <v>42.24</v>
      </c>
      <c r="DL6" s="22">
        <f t="shared" si="12"/>
        <v>43.62</v>
      </c>
      <c r="DM6" s="22">
        <f t="shared" si="12"/>
        <v>47.89</v>
      </c>
      <c r="DN6" s="22">
        <f t="shared" si="12"/>
        <v>48.69</v>
      </c>
      <c r="DO6" s="22">
        <f t="shared" si="12"/>
        <v>49.62</v>
      </c>
      <c r="DP6" s="22">
        <f t="shared" si="12"/>
        <v>50.5</v>
      </c>
      <c r="DQ6" s="22">
        <f t="shared" si="12"/>
        <v>51.28</v>
      </c>
      <c r="DR6" s="21" t="str">
        <f>IF(DR7="","",IF(DR7="-","【-】","【"&amp;SUBSTITUTE(TEXT(DR7,"#,##0.00"),"-","△")&amp;"】"))</f>
        <v>【51.51】</v>
      </c>
      <c r="DS6" s="22">
        <f>IF(DS7="",NA(),DS7)</f>
        <v>8.7200000000000006</v>
      </c>
      <c r="DT6" s="22">
        <f t="shared" ref="DT6:EB6" si="13">IF(DT7="",NA(),DT7)</f>
        <v>11.86</v>
      </c>
      <c r="DU6" s="22">
        <f t="shared" si="13"/>
        <v>14.48</v>
      </c>
      <c r="DV6" s="22">
        <f t="shared" si="13"/>
        <v>16.739999999999998</v>
      </c>
      <c r="DW6" s="22">
        <f t="shared" si="13"/>
        <v>19.350000000000001</v>
      </c>
      <c r="DX6" s="22">
        <f t="shared" si="13"/>
        <v>16.899999999999999</v>
      </c>
      <c r="DY6" s="22">
        <f t="shared" si="13"/>
        <v>18.260000000000002</v>
      </c>
      <c r="DZ6" s="22">
        <f t="shared" si="13"/>
        <v>19.510000000000002</v>
      </c>
      <c r="EA6" s="22">
        <f t="shared" si="13"/>
        <v>21.19</v>
      </c>
      <c r="EB6" s="22">
        <f t="shared" si="13"/>
        <v>22.64</v>
      </c>
      <c r="EC6" s="21" t="str">
        <f>IF(EC7="","",IF(EC7="-","【-】","【"&amp;SUBSTITUTE(TEXT(EC7,"#,##0.00"),"-","△")&amp;"】"))</f>
        <v>【23.75】</v>
      </c>
      <c r="ED6" s="21">
        <f>IF(ED7="",NA(),ED7)</f>
        <v>0</v>
      </c>
      <c r="EE6" s="22">
        <f t="shared" ref="EE6:EM6" si="14">IF(EE7="",NA(),EE7)</f>
        <v>0.44</v>
      </c>
      <c r="EF6" s="22">
        <f t="shared" si="14"/>
        <v>0.81</v>
      </c>
      <c r="EG6" s="22">
        <f t="shared" si="14"/>
        <v>0.44</v>
      </c>
      <c r="EH6" s="22">
        <f t="shared" si="14"/>
        <v>1.37</v>
      </c>
      <c r="EI6" s="22">
        <f t="shared" si="14"/>
        <v>0.72</v>
      </c>
      <c r="EJ6" s="22">
        <f t="shared" si="14"/>
        <v>0.66</v>
      </c>
      <c r="EK6" s="22">
        <f t="shared" si="14"/>
        <v>0.67</v>
      </c>
      <c r="EL6" s="22">
        <f t="shared" si="14"/>
        <v>0.62</v>
      </c>
      <c r="EM6" s="22">
        <f t="shared" si="14"/>
        <v>0.6</v>
      </c>
      <c r="EN6" s="21" t="str">
        <f>IF(EN7="","",IF(EN7="-","【-】","【"&amp;SUBSTITUTE(TEXT(EN7,"#,##0.00"),"-","△")&amp;"】"))</f>
        <v>【0.67】</v>
      </c>
    </row>
    <row r="7" spans="1:144" s="23" customFormat="1" x14ac:dyDescent="0.2">
      <c r="A7" s="15"/>
      <c r="B7" s="24">
        <v>2022</v>
      </c>
      <c r="C7" s="24">
        <v>132071</v>
      </c>
      <c r="D7" s="24">
        <v>46</v>
      </c>
      <c r="E7" s="24">
        <v>1</v>
      </c>
      <c r="F7" s="24">
        <v>0</v>
      </c>
      <c r="G7" s="24">
        <v>1</v>
      </c>
      <c r="H7" s="24" t="s">
        <v>93</v>
      </c>
      <c r="I7" s="24" t="s">
        <v>94</v>
      </c>
      <c r="J7" s="24" t="s">
        <v>95</v>
      </c>
      <c r="K7" s="24" t="s">
        <v>96</v>
      </c>
      <c r="L7" s="24" t="s">
        <v>97</v>
      </c>
      <c r="M7" s="24" t="s">
        <v>98</v>
      </c>
      <c r="N7" s="25" t="s">
        <v>99</v>
      </c>
      <c r="O7" s="25">
        <v>97.8</v>
      </c>
      <c r="P7" s="25">
        <v>100</v>
      </c>
      <c r="Q7" s="25">
        <v>1628</v>
      </c>
      <c r="R7" s="25">
        <v>114259</v>
      </c>
      <c r="S7" s="25">
        <v>17.34</v>
      </c>
      <c r="T7" s="25">
        <v>6589.33</v>
      </c>
      <c r="U7" s="25">
        <v>114278</v>
      </c>
      <c r="V7" s="25">
        <v>17.34</v>
      </c>
      <c r="W7" s="25">
        <v>6590.43</v>
      </c>
      <c r="X7" s="25">
        <v>136.47999999999999</v>
      </c>
      <c r="Y7" s="25">
        <v>135.56</v>
      </c>
      <c r="Z7" s="25">
        <v>131.56</v>
      </c>
      <c r="AA7" s="25">
        <v>130.07</v>
      </c>
      <c r="AB7" s="25">
        <v>119.96</v>
      </c>
      <c r="AC7" s="25">
        <v>113.82</v>
      </c>
      <c r="AD7" s="25">
        <v>112.82</v>
      </c>
      <c r="AE7" s="25">
        <v>111.21</v>
      </c>
      <c r="AF7" s="25">
        <v>111.89</v>
      </c>
      <c r="AG7" s="25">
        <v>109.99</v>
      </c>
      <c r="AH7" s="25">
        <v>108.7</v>
      </c>
      <c r="AI7" s="25">
        <v>0</v>
      </c>
      <c r="AJ7" s="25">
        <v>0</v>
      </c>
      <c r="AK7" s="25">
        <v>0</v>
      </c>
      <c r="AL7" s="25">
        <v>0</v>
      </c>
      <c r="AM7" s="25">
        <v>0</v>
      </c>
      <c r="AN7" s="25">
        <v>0</v>
      </c>
      <c r="AO7" s="25">
        <v>0</v>
      </c>
      <c r="AP7" s="25">
        <v>0</v>
      </c>
      <c r="AQ7" s="25">
        <v>0.45</v>
      </c>
      <c r="AR7" s="25">
        <v>0</v>
      </c>
      <c r="AS7" s="25">
        <v>1.34</v>
      </c>
      <c r="AT7" s="25">
        <v>721.7</v>
      </c>
      <c r="AU7" s="25">
        <v>1105.17</v>
      </c>
      <c r="AV7" s="25">
        <v>845.92</v>
      </c>
      <c r="AW7" s="25">
        <v>1074.49</v>
      </c>
      <c r="AX7" s="25">
        <v>1628.45</v>
      </c>
      <c r="AY7" s="25">
        <v>335.6</v>
      </c>
      <c r="AZ7" s="25">
        <v>358.91</v>
      </c>
      <c r="BA7" s="25">
        <v>360.96</v>
      </c>
      <c r="BB7" s="25">
        <v>351.29</v>
      </c>
      <c r="BC7" s="25">
        <v>364.24</v>
      </c>
      <c r="BD7" s="25">
        <v>252.29</v>
      </c>
      <c r="BE7" s="25">
        <v>2.5499999999999998</v>
      </c>
      <c r="BF7" s="25">
        <v>1.31</v>
      </c>
      <c r="BG7" s="25">
        <v>0.44</v>
      </c>
      <c r="BH7" s="25">
        <v>0</v>
      </c>
      <c r="BI7" s="25">
        <v>0</v>
      </c>
      <c r="BJ7" s="25">
        <v>258.26</v>
      </c>
      <c r="BK7" s="25">
        <v>247.27</v>
      </c>
      <c r="BL7" s="25">
        <v>239.18</v>
      </c>
      <c r="BM7" s="25">
        <v>236.29</v>
      </c>
      <c r="BN7" s="25">
        <v>238.77</v>
      </c>
      <c r="BO7" s="25">
        <v>268.07</v>
      </c>
      <c r="BP7" s="25">
        <v>130.06</v>
      </c>
      <c r="BQ7" s="25">
        <v>129.13</v>
      </c>
      <c r="BR7" s="25">
        <v>125.1</v>
      </c>
      <c r="BS7" s="25">
        <v>123.66</v>
      </c>
      <c r="BT7" s="25">
        <v>94.24</v>
      </c>
      <c r="BU7" s="25">
        <v>106.07</v>
      </c>
      <c r="BV7" s="25">
        <v>105.34</v>
      </c>
      <c r="BW7" s="25">
        <v>101.89</v>
      </c>
      <c r="BX7" s="25">
        <v>104.33</v>
      </c>
      <c r="BY7" s="25">
        <v>98.85</v>
      </c>
      <c r="BZ7" s="25">
        <v>97.47</v>
      </c>
      <c r="CA7" s="25">
        <v>105.55</v>
      </c>
      <c r="CB7" s="25">
        <v>105.38</v>
      </c>
      <c r="CC7" s="25">
        <v>104.53</v>
      </c>
      <c r="CD7" s="25">
        <v>106.67</v>
      </c>
      <c r="CE7" s="25">
        <v>118.5</v>
      </c>
      <c r="CF7" s="25">
        <v>159.22</v>
      </c>
      <c r="CG7" s="25">
        <v>159.6</v>
      </c>
      <c r="CH7" s="25">
        <v>156.32</v>
      </c>
      <c r="CI7" s="25">
        <v>157.4</v>
      </c>
      <c r="CJ7" s="25">
        <v>162.61000000000001</v>
      </c>
      <c r="CK7" s="25">
        <v>174.75</v>
      </c>
      <c r="CL7" s="25">
        <v>72.98</v>
      </c>
      <c r="CM7" s="25">
        <v>72.11</v>
      </c>
      <c r="CN7" s="25">
        <v>73.45</v>
      </c>
      <c r="CO7" s="25">
        <v>72.95</v>
      </c>
      <c r="CP7" s="25">
        <v>72.64</v>
      </c>
      <c r="CQ7" s="25">
        <v>62.83</v>
      </c>
      <c r="CR7" s="25">
        <v>62.05</v>
      </c>
      <c r="CS7" s="25">
        <v>63.23</v>
      </c>
      <c r="CT7" s="25">
        <v>62.59</v>
      </c>
      <c r="CU7" s="25">
        <v>61.81</v>
      </c>
      <c r="CV7" s="25">
        <v>59.97</v>
      </c>
      <c r="CW7" s="25">
        <v>96.56</v>
      </c>
      <c r="CX7" s="25">
        <v>96.47</v>
      </c>
      <c r="CY7" s="25">
        <v>96.57</v>
      </c>
      <c r="CZ7" s="25">
        <v>97</v>
      </c>
      <c r="DA7" s="25">
        <v>96.27</v>
      </c>
      <c r="DB7" s="25">
        <v>88.86</v>
      </c>
      <c r="DC7" s="25">
        <v>89.11</v>
      </c>
      <c r="DD7" s="25">
        <v>89.35</v>
      </c>
      <c r="DE7" s="25">
        <v>89.7</v>
      </c>
      <c r="DF7" s="25">
        <v>89.24</v>
      </c>
      <c r="DG7" s="25">
        <v>89.76</v>
      </c>
      <c r="DH7" s="25">
        <v>37.93</v>
      </c>
      <c r="DI7" s="25">
        <v>39.71</v>
      </c>
      <c r="DJ7" s="25">
        <v>41.37</v>
      </c>
      <c r="DK7" s="25">
        <v>42.24</v>
      </c>
      <c r="DL7" s="25">
        <v>43.62</v>
      </c>
      <c r="DM7" s="25">
        <v>47.89</v>
      </c>
      <c r="DN7" s="25">
        <v>48.69</v>
      </c>
      <c r="DO7" s="25">
        <v>49.62</v>
      </c>
      <c r="DP7" s="25">
        <v>50.5</v>
      </c>
      <c r="DQ7" s="25">
        <v>51.28</v>
      </c>
      <c r="DR7" s="25">
        <v>51.51</v>
      </c>
      <c r="DS7" s="25">
        <v>8.7200000000000006</v>
      </c>
      <c r="DT7" s="25">
        <v>11.86</v>
      </c>
      <c r="DU7" s="25">
        <v>14.48</v>
      </c>
      <c r="DV7" s="25">
        <v>16.739999999999998</v>
      </c>
      <c r="DW7" s="25">
        <v>19.350000000000001</v>
      </c>
      <c r="DX7" s="25">
        <v>16.899999999999999</v>
      </c>
      <c r="DY7" s="25">
        <v>18.260000000000002</v>
      </c>
      <c r="DZ7" s="25">
        <v>19.510000000000002</v>
      </c>
      <c r="EA7" s="25">
        <v>21.19</v>
      </c>
      <c r="EB7" s="25">
        <v>22.64</v>
      </c>
      <c r="EC7" s="25">
        <v>23.75</v>
      </c>
      <c r="ED7" s="25">
        <v>0</v>
      </c>
      <c r="EE7" s="25">
        <v>0.44</v>
      </c>
      <c r="EF7" s="25">
        <v>0.81</v>
      </c>
      <c r="EG7" s="25">
        <v>0.44</v>
      </c>
      <c r="EH7" s="25">
        <v>1.37</v>
      </c>
      <c r="EI7" s="25">
        <v>0.72</v>
      </c>
      <c r="EJ7" s="25">
        <v>0.66</v>
      </c>
      <c r="EK7" s="25">
        <v>0.67</v>
      </c>
      <c r="EL7" s="25">
        <v>0.62</v>
      </c>
      <c r="EM7" s="25">
        <v>0.6</v>
      </c>
      <c r="EN7" s="25">
        <v>0.67</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2">
      <c r="B11">
        <v>4</v>
      </c>
      <c r="C11">
        <v>3</v>
      </c>
      <c r="D11">
        <v>2</v>
      </c>
      <c r="E11">
        <v>1</v>
      </c>
      <c r="F11">
        <v>0</v>
      </c>
      <c r="G11" t="s">
        <v>105</v>
      </c>
    </row>
    <row r="12" spans="1:144" x14ac:dyDescent="0.2">
      <c r="B12">
        <v>1</v>
      </c>
      <c r="C12">
        <v>1</v>
      </c>
      <c r="D12">
        <v>2</v>
      </c>
      <c r="E12">
        <v>3</v>
      </c>
      <c r="F12">
        <v>4</v>
      </c>
      <c r="G12" t="s">
        <v>106</v>
      </c>
    </row>
    <row r="13" spans="1:144" x14ac:dyDescent="0.2">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2024-01-29T08:44:13Z</cp:lastPrinted>
  <dcterms:created xsi:type="dcterms:W3CDTF">2023-12-05T00:52:10Z</dcterms:created>
  <dcterms:modified xsi:type="dcterms:W3CDTF">2024-01-30T07:43:33Z</dcterms:modified>
  <cp:category/>
</cp:coreProperties>
</file>