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gkvSxHwk20+bUBfagY3squC/MCGF0xVsc3TPJ9H1Fr0mHaACB866UnIyXhg5P+siOU9sV6TLorLJXlA2tkwwPA==" workbookSaltValue="Ou42vx41OVFEkPTSxEYf4w=="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AT8" i="4" s="1"/>
  <c r="S6" i="5"/>
  <c r="AL8" i="4" s="1"/>
  <c r="R6" i="5"/>
  <c r="Q6" i="5"/>
  <c r="W10" i="4" s="1"/>
  <c r="P6" i="5"/>
  <c r="O6" i="5"/>
  <c r="I10" i="4" s="1"/>
  <c r="N6" i="5"/>
  <c r="M6" i="5"/>
  <c r="L6" i="5"/>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BB10" i="4"/>
  <c r="AL10" i="4"/>
  <c r="AD10" i="4"/>
  <c r="P10" i="4"/>
  <c r="B10" i="4"/>
  <c r="AD8" i="4"/>
  <c r="W8" i="4"/>
  <c r="I8" i="4"/>
  <c r="B8" i="4"/>
</calcChain>
</file>

<file path=xl/sharedStrings.xml><?xml version="1.0" encoding="utf-8"?>
<sst xmlns="http://schemas.openxmlformats.org/spreadsheetml/2006/main" count="241" uniqueCount="119">
  <si>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</si>
  <si>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</si>
  <si>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</si>
  <si>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</si>
  <si>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</si>
  <si>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</si>
  <si>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</si>
  <si>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</si>
  <si>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</si>
  <si>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</si>
  <si>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</si>
  <si>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</si>
  <si>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</si>
  <si>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</si>
  <si>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</si>
  <si>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</si>
  <si>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</si>
  <si>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</si>
  <si>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</si>
  <si>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</si>
  <si>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</si>
  <si>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</si>
  <si>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</si>
  <si>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</si>
  <si>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</si>
  <si>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</si>
  <si>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</si>
  <si>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</si>
  <si>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</si>
  <si>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</si>
  <si>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</si>
  <si>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</si>
  <si>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</si>
  <si>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</si>
  <si>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</si>
  <si>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</si>
  <si>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</si>
  <si>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</si>
  <si>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</si>
  <si>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</si>
  <si>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</si>
  <si>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</si>
  <si>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</si>
  <si>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</si>
  <si>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</si>
  <si>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</si>
  <si>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</si>
  <si>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</si>
  <si>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</si>
  <si>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</si>
  <si>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</si>
  <si>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</si>
  <si>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</si>
  <si>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</si>
  <si>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</si>
  <si>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</si>
  <si>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</si>
  <si>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</si>
  <si>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</si>
  <si>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</si>
  <si>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</si>
  <si>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</si>
  <si>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</si>
  <si>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</si>
  <si>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</si>
  <si>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</si>
  <si>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</si>
  <si>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</si>
  <si>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</si>
  <si>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</si>
  <si>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</si>
  <si>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</si>
  <si>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</si>
  <si>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</si>
  <si>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</si>
  <si>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</si>
  <si>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</si>
  <si>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</si>
  <si>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</si>
  <si>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</si>
  <si>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</si>
  <si>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</si>
  <si>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</si>
  <si>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</si>
  <si>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</si>
  <si>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</si>
  <si>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</si>
  <si>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</si>
  <si>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</si>
  <si>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</si>
  <si>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</si>
  <si>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</si>
  <si>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</si>
  <si>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</si>
  <si>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</si>
  <si>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</si>
  <si>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</si>
  <si>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あきる野市</t>
  </si>
  <si>
    <t>法非適用</t>
  </si>
  <si>
    <t>下水道事業</t>
  </si>
  <si>
    <t>公共下水道</t>
  </si>
  <si>
    <t>Bc2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</si>
  <si>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</si>
  <si>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</si>
  <si>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</si>
  <si>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</si>
  <si>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</si>
  <si>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</si>
  <si>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</si>
  <si>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</si>
  <si>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</si>
  <si>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</si>
  <si>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</si>
  <si>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</si>
  <si>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</si>
  <si>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</si>
  <si>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あきる野市の供用開始は平成４年からであり、下水道施設については比較的新しいので、③管渠改善率は低いといえます。</t>
    <rPh sb="4" eb="6">
      <t>ノシ</t>
    </rPh>
    <rPh sb="7" eb="9">
      <t>キョウヨウ</t>
    </rPh>
    <rPh sb="9" eb="11">
      <t>カイシ</t>
    </rPh>
    <rPh sb="12" eb="14">
      <t>ヘイセイ</t>
    </rPh>
    <rPh sb="15" eb="16">
      <t>ネン</t>
    </rPh>
    <rPh sb="22" eb="25">
      <t>ゲスイドウ</t>
    </rPh>
    <rPh sb="25" eb="27">
      <t>シセツ</t>
    </rPh>
    <rPh sb="32" eb="35">
      <t>ヒカクテキ</t>
    </rPh>
    <rPh sb="35" eb="36">
      <t>アタラ</t>
    </rPh>
    <rPh sb="42" eb="44">
      <t>カンキョ</t>
    </rPh>
    <rPh sb="44" eb="46">
      <t>カイゼン</t>
    </rPh>
    <rPh sb="46" eb="47">
      <t>リツ</t>
    </rPh>
    <rPh sb="48" eb="49">
      <t>ヒク</t>
    </rPh>
    <phoneticPr fontId="17"/>
  </si>
  <si>
    <t>　あきる野市の公共下水道は、いまだ整備段階であり、計画的な事業の進捗を図るため、市全体の整備計画の見直しを進めています。また、今後は下水道施設の老朽化に伴う維持管理にも多額の費用が見込まれ、計画的な維持管理を行っていく必要があります。令和２年度から公営企業会計へ移行し、より一層の経営改善や投資計画の見直しを進めていきます。</t>
    <rPh sb="4" eb="6">
      <t>ノシ</t>
    </rPh>
    <rPh sb="7" eb="9">
      <t>コウキョウ</t>
    </rPh>
    <rPh sb="9" eb="12">
      <t>ゲスイドウ</t>
    </rPh>
    <rPh sb="17" eb="19">
      <t>セイビ</t>
    </rPh>
    <rPh sb="19" eb="21">
      <t>ダンカイ</t>
    </rPh>
    <rPh sb="25" eb="28">
      <t>ケイカクテキ</t>
    </rPh>
    <rPh sb="29" eb="31">
      <t>ジギョウ</t>
    </rPh>
    <rPh sb="32" eb="34">
      <t>シンチョク</t>
    </rPh>
    <rPh sb="35" eb="36">
      <t>ハカ</t>
    </rPh>
    <rPh sb="40" eb="41">
      <t>シ</t>
    </rPh>
    <rPh sb="41" eb="43">
      <t>ゼンタイ</t>
    </rPh>
    <rPh sb="44" eb="46">
      <t>セイビ</t>
    </rPh>
    <rPh sb="46" eb="48">
      <t>ケイカク</t>
    </rPh>
    <rPh sb="49" eb="51">
      <t>ミナオ</t>
    </rPh>
    <rPh sb="53" eb="54">
      <t>スス</t>
    </rPh>
    <rPh sb="63" eb="65">
      <t>コンゴ</t>
    </rPh>
    <rPh sb="66" eb="69">
      <t>ゲスイドウ</t>
    </rPh>
    <rPh sb="69" eb="71">
      <t>シセツ</t>
    </rPh>
    <rPh sb="72" eb="75">
      <t>ロウキュウカ</t>
    </rPh>
    <rPh sb="76" eb="77">
      <t>トモナ</t>
    </rPh>
    <rPh sb="78" eb="80">
      <t>イジ</t>
    </rPh>
    <rPh sb="80" eb="82">
      <t>カンリ</t>
    </rPh>
    <rPh sb="84" eb="86">
      <t>タガク</t>
    </rPh>
    <rPh sb="87" eb="89">
      <t>ヒヨウ</t>
    </rPh>
    <rPh sb="90" eb="92">
      <t>ミコ</t>
    </rPh>
    <rPh sb="95" eb="97">
      <t>ケイカク</t>
    </rPh>
    <rPh sb="97" eb="98">
      <t>テキ</t>
    </rPh>
    <rPh sb="99" eb="101">
      <t>イジ</t>
    </rPh>
    <rPh sb="101" eb="103">
      <t>カンリ</t>
    </rPh>
    <rPh sb="104" eb="105">
      <t>オコナ</t>
    </rPh>
    <rPh sb="109" eb="111">
      <t>ヒツヨウ</t>
    </rPh>
    <rPh sb="117" eb="119">
      <t>レイワ</t>
    </rPh>
    <rPh sb="120" eb="122">
      <t>ネンド</t>
    </rPh>
    <rPh sb="124" eb="126">
      <t>コウエイ</t>
    </rPh>
    <rPh sb="126" eb="128">
      <t>キギョウ</t>
    </rPh>
    <rPh sb="128" eb="130">
      <t>カイケイ</t>
    </rPh>
    <rPh sb="131" eb="133">
      <t>イコウ</t>
    </rPh>
    <rPh sb="137" eb="139">
      <t>イッソウ</t>
    </rPh>
    <rPh sb="140" eb="142">
      <t>ケイエイ</t>
    </rPh>
    <rPh sb="142" eb="144">
      <t>カイゼン</t>
    </rPh>
    <rPh sb="145" eb="147">
      <t>トウシ</t>
    </rPh>
    <rPh sb="147" eb="149">
      <t>ケイカク</t>
    </rPh>
    <rPh sb="150" eb="152">
      <t>ミナオ</t>
    </rPh>
    <rPh sb="154" eb="155">
      <t>スス</t>
    </rPh>
    <phoneticPr fontId="17"/>
  </si>
  <si>
    <t>　あきる野市では平成４年に供用を開始し、平成１３年度に市街化区域の整備がほぼ完了し、平成１４年度からは引き続き人口密集地以外の市街化調整区域の整備を行っています。
　①収益的収支比率については地方債の償還が進み公債費が減少したため、令和元年度は若干改善しました。④企業債残高対事業規模比率は高比率ですが、地方債現在高はピークを越え、年々減少しており、ほぼ類似団体平均値になっています。⑤経費回収率は６０％台で推移しており類似団体と比較して低いですが、地方債の償還が進み資本費が減少したため、若干改善しました。⑥汚水処理原価についても同様の理由で令和元年度は改善し、２００円を下回りました。
　これらのことから健全性・効率性は改善傾向にあるものの、引き続き汚水処理費の適切な削減、適正な使用料収入を確保していくことが課題となっています。
　⑧水洗化率は類似団体平均値より高く、引き続き収入確保と水質保全のため水洗化率の向上に取り組みます。</t>
    <rPh sb="4" eb="6">
      <t>ノシ</t>
    </rPh>
    <rPh sb="8" eb="10">
      <t>ヘイセイ</t>
    </rPh>
    <rPh sb="11" eb="12">
      <t>ネン</t>
    </rPh>
    <rPh sb="13" eb="15">
      <t>キョウヨウ</t>
    </rPh>
    <rPh sb="16" eb="18">
      <t>カイシ</t>
    </rPh>
    <rPh sb="20" eb="22">
      <t>ヘイセイ</t>
    </rPh>
    <rPh sb="24" eb="26">
      <t>ネンド</t>
    </rPh>
    <rPh sb="27" eb="30">
      <t>シガイカ</t>
    </rPh>
    <rPh sb="30" eb="32">
      <t>クイキ</t>
    </rPh>
    <rPh sb="33" eb="35">
      <t>セイビ</t>
    </rPh>
    <rPh sb="38" eb="40">
      <t>カンリョウ</t>
    </rPh>
    <rPh sb="42" eb="44">
      <t>ヘイセイ</t>
    </rPh>
    <rPh sb="46" eb="48">
      <t>ネンド</t>
    </rPh>
    <rPh sb="51" eb="52">
      <t>ヒ</t>
    </rPh>
    <rPh sb="53" eb="54">
      <t>ツヅ</t>
    </rPh>
    <rPh sb="55" eb="57">
      <t>ジンコウ</t>
    </rPh>
    <rPh sb="57" eb="60">
      <t>ミッシュウチ</t>
    </rPh>
    <rPh sb="60" eb="62">
      <t>イガイ</t>
    </rPh>
    <rPh sb="63" eb="66">
      <t>シガイカ</t>
    </rPh>
    <rPh sb="66" eb="68">
      <t>チョウセイ</t>
    </rPh>
    <rPh sb="68" eb="70">
      <t>クイキ</t>
    </rPh>
    <rPh sb="71" eb="73">
      <t>セイビ</t>
    </rPh>
    <rPh sb="74" eb="75">
      <t>オコナ</t>
    </rPh>
    <rPh sb="84" eb="86">
      <t>シュウエキ</t>
    </rPh>
    <rPh sb="86" eb="87">
      <t>テキ</t>
    </rPh>
    <rPh sb="87" eb="89">
      <t>シュウシ</t>
    </rPh>
    <rPh sb="89" eb="91">
      <t>ヒリツ</t>
    </rPh>
    <rPh sb="100" eb="102">
      <t>ショウカン</t>
    </rPh>
    <rPh sb="103" eb="104">
      <t>スス</t>
    </rPh>
    <rPh sb="105" eb="108">
      <t>コウサイヒ</t>
    </rPh>
    <rPh sb="109" eb="111">
      <t>ゲンショウ</t>
    </rPh>
    <rPh sb="116" eb="118">
      <t>レイワ</t>
    </rPh>
    <rPh sb="118" eb="119">
      <t>ガン</t>
    </rPh>
    <rPh sb="119" eb="121">
      <t>ネンド</t>
    </rPh>
    <rPh sb="122" eb="124">
      <t>ジャッカン</t>
    </rPh>
    <rPh sb="124" eb="126">
      <t>カイゼン</t>
    </rPh>
    <rPh sb="132" eb="134">
      <t>キギョウ</t>
    </rPh>
    <rPh sb="134" eb="135">
      <t>サイ</t>
    </rPh>
    <rPh sb="135" eb="137">
      <t>ザンダカ</t>
    </rPh>
    <rPh sb="137" eb="138">
      <t>タイ</t>
    </rPh>
    <rPh sb="138" eb="140">
      <t>ジギョウ</t>
    </rPh>
    <rPh sb="140" eb="142">
      <t>キボ</t>
    </rPh>
    <rPh sb="142" eb="144">
      <t>ヒリツ</t>
    </rPh>
    <rPh sb="145" eb="146">
      <t>コウ</t>
    </rPh>
    <rPh sb="146" eb="148">
      <t>ヒリツ</t>
    </rPh>
    <rPh sb="152" eb="154">
      <t>チホウ</t>
    </rPh>
    <rPh sb="154" eb="155">
      <t>サイ</t>
    </rPh>
    <rPh sb="155" eb="157">
      <t>ゲンザイ</t>
    </rPh>
    <rPh sb="157" eb="158">
      <t>タカ</t>
    </rPh>
    <rPh sb="163" eb="164">
      <t>コ</t>
    </rPh>
    <rPh sb="166" eb="168">
      <t>ネンネン</t>
    </rPh>
    <rPh sb="168" eb="170">
      <t>ゲンショウ</t>
    </rPh>
    <rPh sb="177" eb="179">
      <t>ルイジ</t>
    </rPh>
    <rPh sb="179" eb="181">
      <t>ダンタイ</t>
    </rPh>
    <rPh sb="181" eb="184">
      <t>ヘイキンチ</t>
    </rPh>
    <rPh sb="193" eb="195">
      <t>ケイヒ</t>
    </rPh>
    <rPh sb="195" eb="197">
      <t>カイシュウ</t>
    </rPh>
    <rPh sb="197" eb="198">
      <t>リツ</t>
    </rPh>
    <rPh sb="202" eb="203">
      <t>ダイ</t>
    </rPh>
    <rPh sb="204" eb="206">
      <t>スイイ</t>
    </rPh>
    <rPh sb="210" eb="212">
      <t>ルイジ</t>
    </rPh>
    <rPh sb="212" eb="214">
      <t>ダンタイ</t>
    </rPh>
    <rPh sb="215" eb="217">
      <t>ヒカク</t>
    </rPh>
    <rPh sb="219" eb="220">
      <t>ヒク</t>
    </rPh>
    <rPh sb="229" eb="231">
      <t>ショウカン</t>
    </rPh>
    <rPh sb="232" eb="233">
      <t>スス</t>
    </rPh>
    <rPh sb="234" eb="237">
      <t>シホンヒ</t>
    </rPh>
    <rPh sb="238" eb="240">
      <t>ゲンショウ</t>
    </rPh>
    <rPh sb="245" eb="247">
      <t>ジャッカン</t>
    </rPh>
    <rPh sb="247" eb="249">
      <t>カイゼン</t>
    </rPh>
    <rPh sb="255" eb="257">
      <t>オスイ</t>
    </rPh>
    <rPh sb="257" eb="259">
      <t>ショリ</t>
    </rPh>
    <rPh sb="259" eb="261">
      <t>ゲンカ</t>
    </rPh>
    <rPh sb="274" eb="277">
      <t>ガンネンド</t>
    </rPh>
    <rPh sb="278" eb="280">
      <t>カイゼン</t>
    </rPh>
    <rPh sb="285" eb="286">
      <t>エン</t>
    </rPh>
    <rPh sb="287" eb="289">
      <t>シタマワ</t>
    </rPh>
    <rPh sb="304" eb="307">
      <t>ケンゼンセイ</t>
    </rPh>
    <rPh sb="308" eb="311">
      <t>コウリツセイ</t>
    </rPh>
    <rPh sb="312" eb="314">
      <t>カイゼン</t>
    </rPh>
    <rPh sb="314" eb="316">
      <t>ケイコウ</t>
    </rPh>
    <rPh sb="323" eb="324">
      <t>ヒ</t>
    </rPh>
    <rPh sb="325" eb="326">
      <t>ツヅ</t>
    </rPh>
    <rPh sb="327" eb="329">
      <t>オスイ</t>
    </rPh>
    <rPh sb="329" eb="331">
      <t>ショリ</t>
    </rPh>
    <rPh sb="331" eb="332">
      <t>ヒ</t>
    </rPh>
    <rPh sb="333" eb="335">
      <t>テキセツ</t>
    </rPh>
    <rPh sb="336" eb="338">
      <t>サクゲン</t>
    </rPh>
    <rPh sb="339" eb="341">
      <t>テキセイ</t>
    </rPh>
    <rPh sb="342" eb="344">
      <t>シヨウ</t>
    </rPh>
    <rPh sb="344" eb="345">
      <t>リョウ</t>
    </rPh>
    <rPh sb="345" eb="347">
      <t>シュウニュウ</t>
    </rPh>
    <rPh sb="348" eb="350">
      <t>カクホ</t>
    </rPh>
    <rPh sb="357" eb="359">
      <t>カダイ</t>
    </rPh>
    <rPh sb="370" eb="373">
      <t>スイセンカ</t>
    </rPh>
    <rPh sb="373" eb="374">
      <t>リツ</t>
    </rPh>
    <rPh sb="375" eb="377">
      <t>ルイジ</t>
    </rPh>
    <rPh sb="377" eb="379">
      <t>ダンタイ</t>
    </rPh>
    <rPh sb="379" eb="382">
      <t>ヘイキンチ</t>
    </rPh>
    <rPh sb="384" eb="385">
      <t>タカ</t>
    </rPh>
    <rPh sb="387" eb="388">
      <t>ヒ</t>
    </rPh>
    <rPh sb="389" eb="390">
      <t>ツヅ</t>
    </rPh>
    <rPh sb="391" eb="393">
      <t>シュウニュウ</t>
    </rPh>
    <rPh sb="393" eb="395">
      <t>カクホ</t>
    </rPh>
    <rPh sb="396" eb="398">
      <t>スイシツ</t>
    </rPh>
    <rPh sb="398" eb="400">
      <t>ホゼン</t>
    </rPh>
    <rPh sb="403" eb="406">
      <t>スイセンカ</t>
    </rPh>
    <rPh sb="406" eb="407">
      <t>リツ</t>
    </rPh>
    <rPh sb="408" eb="410">
      <t>コウジョウ</t>
    </rPh>
    <rPh sb="411" eb="412">
      <t>ト</t>
    </rPh>
    <rPh sb="413" eb="414">
      <t>ク</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</si>
</sst>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Ｐゴシック"/>
      <family val="3"/>
    </font>
    <font>
      <sz val="11"/>
      <color theme="1"/>
      <name val="ＭＳ ゴシック"/>
      <family val="3"/>
    </font>
    <font>
      <sz val="6"/>
      <name val="游ゴシック"/>
      <family val="2"/>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6" fillId="0" borderId="6"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7" xfId="2" applyFont="1" applyBorder="1" applyAlignment="1" applyProtection="1">
      <alignment horizontal="left" vertical="top" wrapText="1"/>
      <protection locked="0"/>
    </xf>
    <xf numFmtId="0" fontId="16" fillId="0" borderId="8"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56-45BC-B386-33FAA6D24E0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0.05</c:v>
                </c:pt>
                <c:pt idx="2">
                  <c:v>0.06</c:v>
                </c:pt>
                <c:pt idx="3">
                  <c:v>0.04</c:v>
                </c:pt>
                <c:pt idx="4">
                  <c:v>0.05</c:v>
                </c:pt>
              </c:numCache>
            </c:numRef>
          </c:val>
          <c:smooth val="0"/>
          <c:extLst>
            <c:ext xmlns:c16="http://schemas.microsoft.com/office/drawing/2014/chart" uri="{C3380CC4-5D6E-409C-BE32-E72D297353CC}">
              <c16:uniqueId val="{00000001-1756-45BC-B386-33FAA6D24E0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A0-4B89-BD13-F29671A0228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56.67</c:v>
                </c:pt>
                <c:pt idx="1">
                  <c:v>58.04</c:v>
                </c:pt>
                <c:pt idx="2">
                  <c:v>59.9</c:v>
                </c:pt>
                <c:pt idx="3">
                  <c:v>64.510000000000005</c:v>
                </c:pt>
                <c:pt idx="4">
                  <c:v>66.180000000000007</c:v>
                </c:pt>
              </c:numCache>
            </c:numRef>
          </c:val>
          <c:smooth val="0"/>
          <c:extLst>
            <c:ext xmlns:c16="http://schemas.microsoft.com/office/drawing/2014/chart" uri="{C3380CC4-5D6E-409C-BE32-E72D297353CC}">
              <c16:uniqueId val="{00000001-1AA0-4B89-BD13-F29671A0228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96.94</c:v>
                </c:pt>
                <c:pt idx="1">
                  <c:v>97.16</c:v>
                </c:pt>
                <c:pt idx="2">
                  <c:v>97.49</c:v>
                </c:pt>
                <c:pt idx="3">
                  <c:v>97.62</c:v>
                </c:pt>
                <c:pt idx="4">
                  <c:v>97.8</c:v>
                </c:pt>
              </c:numCache>
            </c:numRef>
          </c:val>
          <c:extLst>
            <c:ext xmlns:c16="http://schemas.microsoft.com/office/drawing/2014/chart" uri="{C3380CC4-5D6E-409C-BE32-E72D297353CC}">
              <c16:uniqueId val="{00000000-117E-423A-8562-CC5D0D9DCCB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92.9</c:v>
                </c:pt>
                <c:pt idx="1">
                  <c:v>92.56</c:v>
                </c:pt>
                <c:pt idx="2">
                  <c:v>92.4</c:v>
                </c:pt>
                <c:pt idx="3">
                  <c:v>91.62</c:v>
                </c:pt>
                <c:pt idx="4">
                  <c:v>91.87</c:v>
                </c:pt>
              </c:numCache>
            </c:numRef>
          </c:val>
          <c:smooth val="0"/>
          <c:extLst>
            <c:ext xmlns:c16="http://schemas.microsoft.com/office/drawing/2014/chart" uri="{C3380CC4-5D6E-409C-BE32-E72D297353CC}">
              <c16:uniqueId val="{00000001-117E-423A-8562-CC5D0D9DCCB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52.52</c:v>
                </c:pt>
                <c:pt idx="1">
                  <c:v>52.11</c:v>
                </c:pt>
                <c:pt idx="2">
                  <c:v>52.61</c:v>
                </c:pt>
                <c:pt idx="3">
                  <c:v>52.02</c:v>
                </c:pt>
                <c:pt idx="4">
                  <c:v>53.04</c:v>
                </c:pt>
              </c:numCache>
            </c:numRef>
          </c:val>
          <c:extLst>
            <c:ext xmlns:c16="http://schemas.microsoft.com/office/drawing/2014/chart" uri="{C3380CC4-5D6E-409C-BE32-E72D297353CC}">
              <c16:uniqueId val="{00000000-7F82-46C5-8E0B-DD05406338D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82-46C5-8E0B-DD05406338D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51-4597-B859-0E4FA4C218D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51-4597-B859-0E4FA4C218D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A1-487C-8250-285274A7765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A1-487C-8250-285274A7765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02-48DF-919D-843406C3F5E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02-48DF-919D-843406C3F5E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E9-4137-94B5-ABD70997853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E9-4137-94B5-ABD70997853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1247.6300000000001</c:v>
                </c:pt>
                <c:pt idx="1">
                  <c:v>1220.33</c:v>
                </c:pt>
                <c:pt idx="2">
                  <c:v>1148.28</c:v>
                </c:pt>
                <c:pt idx="3">
                  <c:v>1090.83</c:v>
                </c:pt>
                <c:pt idx="4">
                  <c:v>1098.8</c:v>
                </c:pt>
              </c:numCache>
            </c:numRef>
          </c:val>
          <c:extLst>
            <c:ext xmlns:c16="http://schemas.microsoft.com/office/drawing/2014/chart" uri="{C3380CC4-5D6E-409C-BE32-E72D297353CC}">
              <c16:uniqueId val="{00000000-B37F-4FF0-9245-3D78C0C4A45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1051.49</c:v>
                </c:pt>
                <c:pt idx="1">
                  <c:v>991.69</c:v>
                </c:pt>
                <c:pt idx="2">
                  <c:v>986.82</c:v>
                </c:pt>
                <c:pt idx="3">
                  <c:v>1023.34</c:v>
                </c:pt>
                <c:pt idx="4">
                  <c:v>1033.5999999999999</c:v>
                </c:pt>
              </c:numCache>
            </c:numRef>
          </c:val>
          <c:smooth val="0"/>
          <c:extLst>
            <c:ext xmlns:c16="http://schemas.microsoft.com/office/drawing/2014/chart" uri="{C3380CC4-5D6E-409C-BE32-E72D297353CC}">
              <c16:uniqueId val="{00000001-B37F-4FF0-9245-3D78C0C4A45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63.75</c:v>
                </c:pt>
                <c:pt idx="1">
                  <c:v>62.02</c:v>
                </c:pt>
                <c:pt idx="2">
                  <c:v>63.65</c:v>
                </c:pt>
                <c:pt idx="3">
                  <c:v>60.76</c:v>
                </c:pt>
                <c:pt idx="4">
                  <c:v>61.57</c:v>
                </c:pt>
              </c:numCache>
            </c:numRef>
          </c:val>
          <c:extLst>
            <c:ext xmlns:c16="http://schemas.microsoft.com/office/drawing/2014/chart" uri="{C3380CC4-5D6E-409C-BE32-E72D297353CC}">
              <c16:uniqueId val="{00000000-49F0-430B-8351-1FBBD619419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80.11</c:v>
                </c:pt>
                <c:pt idx="1">
                  <c:v>84.53</c:v>
                </c:pt>
                <c:pt idx="2">
                  <c:v>84.02</c:v>
                </c:pt>
                <c:pt idx="3">
                  <c:v>82.26</c:v>
                </c:pt>
                <c:pt idx="4">
                  <c:v>85.39</c:v>
                </c:pt>
              </c:numCache>
            </c:numRef>
          </c:val>
          <c:smooth val="0"/>
          <c:extLst>
            <c:ext xmlns:c16="http://schemas.microsoft.com/office/drawing/2014/chart" uri="{C3380CC4-5D6E-409C-BE32-E72D297353CC}">
              <c16:uniqueId val="{00000001-49F0-430B-8351-1FBBD619419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195.74</c:v>
                </c:pt>
                <c:pt idx="1">
                  <c:v>198.76</c:v>
                </c:pt>
                <c:pt idx="2">
                  <c:v>193.71</c:v>
                </c:pt>
                <c:pt idx="3">
                  <c:v>200.88</c:v>
                </c:pt>
                <c:pt idx="4">
                  <c:v>189.81</c:v>
                </c:pt>
              </c:numCache>
            </c:numRef>
          </c:val>
          <c:extLst>
            <c:ext xmlns:c16="http://schemas.microsoft.com/office/drawing/2014/chart" uri="{C3380CC4-5D6E-409C-BE32-E72D297353CC}">
              <c16:uniqueId val="{00000000-0FDD-4003-AC0A-99E227C7D7F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162.66</c:v>
                </c:pt>
                <c:pt idx="1">
                  <c:v>154.69999999999999</c:v>
                </c:pt>
                <c:pt idx="2">
                  <c:v>154.83000000000001</c:v>
                </c:pt>
                <c:pt idx="3">
                  <c:v>154.25</c:v>
                </c:pt>
                <c:pt idx="4">
                  <c:v>150.96</c:v>
                </c:pt>
              </c:numCache>
            </c:numRef>
          </c:val>
          <c:smooth val="0"/>
          <c:extLst>
            <c:ext xmlns:c16="http://schemas.microsoft.com/office/drawing/2014/chart" uri="{C3380CC4-5D6E-409C-BE32-E72D297353CC}">
              <c16:uniqueId val="{00000001-0FDD-4003-AC0A-99E227C7D7F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あきる野市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法非適用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Bc2</v>
      </c>
      <c r="X8" s="49"/>
      <c r="Y8" s="49"/>
      <c r="Z8" s="49"/>
      <c r="AA8" s="49"/>
      <c r="AB8" s="49"/>
      <c r="AC8" s="49"/>
      <c r="AD8" s="50" t="str">
        <f>
データ!$M$6</f>
        <v>
非設置</v>
      </c>
      <c r="AE8" s="50"/>
      <c r="AF8" s="50"/>
      <c r="AG8" s="50"/>
      <c r="AH8" s="50"/>
      <c r="AI8" s="50"/>
      <c r="AJ8" s="50"/>
      <c r="AK8" s="3"/>
      <c r="AL8" s="51">
        <f>
データ!S6</f>
        <v>
80667</v>
      </c>
      <c r="AM8" s="51"/>
      <c r="AN8" s="51"/>
      <c r="AO8" s="51"/>
      <c r="AP8" s="51"/>
      <c r="AQ8" s="51"/>
      <c r="AR8" s="51"/>
      <c r="AS8" s="51"/>
      <c r="AT8" s="46">
        <f>
データ!T6</f>
        <v>
73.47</v>
      </c>
      <c r="AU8" s="46"/>
      <c r="AV8" s="46"/>
      <c r="AW8" s="46"/>
      <c r="AX8" s="46"/>
      <c r="AY8" s="46"/>
      <c r="AZ8" s="46"/>
      <c r="BA8" s="46"/>
      <c r="BB8" s="46">
        <f>
データ!U6</f>
        <v>
1097.96</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t="str">
        <f>
データ!O6</f>
        <v>
該当数値なし</v>
      </c>
      <c r="J10" s="46"/>
      <c r="K10" s="46"/>
      <c r="L10" s="46"/>
      <c r="M10" s="46"/>
      <c r="N10" s="46"/>
      <c r="O10" s="46"/>
      <c r="P10" s="46">
        <f>
データ!P6</f>
        <v>
93.63</v>
      </c>
      <c r="Q10" s="46"/>
      <c r="R10" s="46"/>
      <c r="S10" s="46"/>
      <c r="T10" s="46"/>
      <c r="U10" s="46"/>
      <c r="V10" s="46"/>
      <c r="W10" s="46">
        <f>
データ!Q6</f>
        <v>
77.98</v>
      </c>
      <c r="X10" s="46"/>
      <c r="Y10" s="46"/>
      <c r="Z10" s="46"/>
      <c r="AA10" s="46"/>
      <c r="AB10" s="46"/>
      <c r="AC10" s="46"/>
      <c r="AD10" s="51">
        <f>
データ!R6</f>
        <v>
2013</v>
      </c>
      <c r="AE10" s="51"/>
      <c r="AF10" s="51"/>
      <c r="AG10" s="51"/>
      <c r="AH10" s="51"/>
      <c r="AI10" s="51"/>
      <c r="AJ10" s="51"/>
      <c r="AK10" s="2"/>
      <c r="AL10" s="51">
        <f>
データ!V6</f>
        <v>
75444</v>
      </c>
      <c r="AM10" s="51"/>
      <c r="AN10" s="51"/>
      <c r="AO10" s="51"/>
      <c r="AP10" s="51"/>
      <c r="AQ10" s="51"/>
      <c r="AR10" s="51"/>
      <c r="AS10" s="51"/>
      <c r="AT10" s="46">
        <f>
データ!W6</f>
        <v>
12.71</v>
      </c>
      <c r="AU10" s="46"/>
      <c r="AV10" s="46"/>
      <c r="AW10" s="46"/>
      <c r="AX10" s="46"/>
      <c r="AY10" s="46"/>
      <c r="AZ10" s="46"/>
      <c r="BA10" s="46"/>
      <c r="BB10" s="46">
        <f>
データ!X6</f>
        <v>
5935.8</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【682.51】</v>
      </c>
      <c r="I86" s="26" t="str">
        <f>
データ!CA6</f>
        <v>
【100.34】</v>
      </c>
      <c r="J86" s="26" t="str">
        <f>
データ!CL6</f>
        <v>
【136.15】</v>
      </c>
      <c r="K86" s="26" t="str">
        <f>
データ!CW6</f>
        <v>
【59.64】</v>
      </c>
      <c r="L86" s="26" t="str">
        <f>
データ!DH6</f>
        <v>
【95.35】</v>
      </c>
      <c r="M86" s="26" t="s">
        <v>
43</v>
      </c>
      <c r="N86" s="26" t="s">
        <v>
43</v>
      </c>
      <c r="O86" s="26" t="str">
        <f>
データ!EO6</f>
        <v>
【0.22】</v>
      </c>
    </row>
  </sheetData>
  <sheetProtection algorithmName="SHA-512" hashValue="eHVs+qDNtrGB1kvL6XeNTGFNkRRwQZPxdFuZ12FsurUxOEYbN2vtzClk8FHR7tti/CN/7prGxVYvJV0Vu4rkKg==" saltValue="Z+N7abHXnn1we6gCHnKyi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44</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45</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46</v>
      </c>
      <c r="B3" s="29" t="s">
        <v>
47</v>
      </c>
      <c r="C3" s="29" t="s">
        <v>
48</v>
      </c>
      <c r="D3" s="29" t="s">
        <v>
49</v>
      </c>
      <c r="E3" s="29" t="s">
        <v>
50</v>
      </c>
      <c r="F3" s="29" t="s">
        <v>
51</v>
      </c>
      <c r="G3" s="29" t="s">
        <v>
52</v>
      </c>
      <c r="H3" s="77" t="s">
        <v>
53</v>
      </c>
      <c r="I3" s="78"/>
      <c r="J3" s="78"/>
      <c r="K3" s="78"/>
      <c r="L3" s="78"/>
      <c r="M3" s="78"/>
      <c r="N3" s="78"/>
      <c r="O3" s="78"/>
      <c r="P3" s="78"/>
      <c r="Q3" s="78"/>
      <c r="R3" s="78"/>
      <c r="S3" s="78"/>
      <c r="T3" s="78"/>
      <c r="U3" s="78"/>
      <c r="V3" s="78"/>
      <c r="W3" s="78"/>
      <c r="X3" s="79"/>
      <c r="Y3" s="83" t="s">
        <v>
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
56</v>
      </c>
      <c r="B4" s="30"/>
      <c r="C4" s="30"/>
      <c r="D4" s="30"/>
      <c r="E4" s="30"/>
      <c r="F4" s="30"/>
      <c r="G4" s="30"/>
      <c r="H4" s="80"/>
      <c r="I4" s="81"/>
      <c r="J4" s="81"/>
      <c r="K4" s="81"/>
      <c r="L4" s="81"/>
      <c r="M4" s="81"/>
      <c r="N4" s="81"/>
      <c r="O4" s="81"/>
      <c r="P4" s="81"/>
      <c r="Q4" s="81"/>
      <c r="R4" s="81"/>
      <c r="S4" s="81"/>
      <c r="T4" s="81"/>
      <c r="U4" s="81"/>
      <c r="V4" s="81"/>
      <c r="W4" s="81"/>
      <c r="X4" s="82"/>
      <c r="Y4" s="76" t="s">
        <v>
57</v>
      </c>
      <c r="Z4" s="76"/>
      <c r="AA4" s="76"/>
      <c r="AB4" s="76"/>
      <c r="AC4" s="76"/>
      <c r="AD4" s="76"/>
      <c r="AE4" s="76"/>
      <c r="AF4" s="76"/>
      <c r="AG4" s="76"/>
      <c r="AH4" s="76"/>
      <c r="AI4" s="76"/>
      <c r="AJ4" s="76" t="s">
        <v>
58</v>
      </c>
      <c r="AK4" s="76"/>
      <c r="AL4" s="76"/>
      <c r="AM4" s="76"/>
      <c r="AN4" s="76"/>
      <c r="AO4" s="76"/>
      <c r="AP4" s="76"/>
      <c r="AQ4" s="76"/>
      <c r="AR4" s="76"/>
      <c r="AS4" s="76"/>
      <c r="AT4" s="76"/>
      <c r="AU4" s="76" t="s">
        <v>
59</v>
      </c>
      <c r="AV4" s="76"/>
      <c r="AW4" s="76"/>
      <c r="AX4" s="76"/>
      <c r="AY4" s="76"/>
      <c r="AZ4" s="76"/>
      <c r="BA4" s="76"/>
      <c r="BB4" s="76"/>
      <c r="BC4" s="76"/>
      <c r="BD4" s="76"/>
      <c r="BE4" s="76"/>
      <c r="BF4" s="76" t="s">
        <v>
60</v>
      </c>
      <c r="BG4" s="76"/>
      <c r="BH4" s="76"/>
      <c r="BI4" s="76"/>
      <c r="BJ4" s="76"/>
      <c r="BK4" s="76"/>
      <c r="BL4" s="76"/>
      <c r="BM4" s="76"/>
      <c r="BN4" s="76"/>
      <c r="BO4" s="76"/>
      <c r="BP4" s="76"/>
      <c r="BQ4" s="76" t="s">
        <v>
61</v>
      </c>
      <c r="BR4" s="76"/>
      <c r="BS4" s="76"/>
      <c r="BT4" s="76"/>
      <c r="BU4" s="76"/>
      <c r="BV4" s="76"/>
      <c r="BW4" s="76"/>
      <c r="BX4" s="76"/>
      <c r="BY4" s="76"/>
      <c r="BZ4" s="76"/>
      <c r="CA4" s="76"/>
      <c r="CB4" s="76" t="s">
        <v>
62</v>
      </c>
      <c r="CC4" s="76"/>
      <c r="CD4" s="76"/>
      <c r="CE4" s="76"/>
      <c r="CF4" s="76"/>
      <c r="CG4" s="76"/>
      <c r="CH4" s="76"/>
      <c r="CI4" s="76"/>
      <c r="CJ4" s="76"/>
      <c r="CK4" s="76"/>
      <c r="CL4" s="76"/>
      <c r="CM4" s="76" t="s">
        <v>
63</v>
      </c>
      <c r="CN4" s="76"/>
      <c r="CO4" s="76"/>
      <c r="CP4" s="76"/>
      <c r="CQ4" s="76"/>
      <c r="CR4" s="76"/>
      <c r="CS4" s="76"/>
      <c r="CT4" s="76"/>
      <c r="CU4" s="76"/>
      <c r="CV4" s="76"/>
      <c r="CW4" s="76"/>
      <c r="CX4" s="76" t="s">
        <v>
64</v>
      </c>
      <c r="CY4" s="76"/>
      <c r="CZ4" s="76"/>
      <c r="DA4" s="76"/>
      <c r="DB4" s="76"/>
      <c r="DC4" s="76"/>
      <c r="DD4" s="76"/>
      <c r="DE4" s="76"/>
      <c r="DF4" s="76"/>
      <c r="DG4" s="76"/>
      <c r="DH4" s="76"/>
      <c r="DI4" s="76" t="s">
        <v>
65</v>
      </c>
      <c r="DJ4" s="76"/>
      <c r="DK4" s="76"/>
      <c r="DL4" s="76"/>
      <c r="DM4" s="76"/>
      <c r="DN4" s="76"/>
      <c r="DO4" s="76"/>
      <c r="DP4" s="76"/>
      <c r="DQ4" s="76"/>
      <c r="DR4" s="76"/>
      <c r="DS4" s="76"/>
      <c r="DT4" s="76" t="s">
        <v>
66</v>
      </c>
      <c r="DU4" s="76"/>
      <c r="DV4" s="76"/>
      <c r="DW4" s="76"/>
      <c r="DX4" s="76"/>
      <c r="DY4" s="76"/>
      <c r="DZ4" s="76"/>
      <c r="EA4" s="76"/>
      <c r="EB4" s="76"/>
      <c r="EC4" s="76"/>
      <c r="ED4" s="76"/>
      <c r="EE4" s="76" t="s">
        <v>
67</v>
      </c>
      <c r="EF4" s="76"/>
      <c r="EG4" s="76"/>
      <c r="EH4" s="76"/>
      <c r="EI4" s="76"/>
      <c r="EJ4" s="76"/>
      <c r="EK4" s="76"/>
      <c r="EL4" s="76"/>
      <c r="EM4" s="76"/>
      <c r="EN4" s="76"/>
      <c r="EO4" s="76"/>
    </row>
    <row r="5" spans="1:145" x14ac:dyDescent="0.15">
      <c r="A5" s="28" t="s">
        <v>
68</v>
      </c>
      <c r="B5" s="31"/>
      <c r="C5" s="31"/>
      <c r="D5" s="31"/>
      <c r="E5" s="31"/>
      <c r="F5" s="31"/>
      <c r="G5" s="31"/>
      <c r="H5" s="32" t="s">
        <v>
69</v>
      </c>
      <c r="I5" s="32" t="s">
        <v>
70</v>
      </c>
      <c r="J5" s="32" t="s">
        <v>
71</v>
      </c>
      <c r="K5" s="32" t="s">
        <v>
72</v>
      </c>
      <c r="L5" s="32" t="s">
        <v>
73</v>
      </c>
      <c r="M5" s="32" t="s">
        <v>
5</v>
      </c>
      <c r="N5" s="32" t="s">
        <v>
74</v>
      </c>
      <c r="O5" s="32" t="s">
        <v>
75</v>
      </c>
      <c r="P5" s="32" t="s">
        <v>
76</v>
      </c>
      <c r="Q5" s="32" t="s">
        <v>
77</v>
      </c>
      <c r="R5" s="32" t="s">
        <v>
78</v>
      </c>
      <c r="S5" s="32" t="s">
        <v>
79</v>
      </c>
      <c r="T5" s="32" t="s">
        <v>
80</v>
      </c>
      <c r="U5" s="32" t="s">
        <v>
81</v>
      </c>
      <c r="V5" s="32" t="s">
        <v>
82</v>
      </c>
      <c r="W5" s="32" t="s">
        <v>
83</v>
      </c>
      <c r="X5" s="32" t="s">
        <v>
84</v>
      </c>
      <c r="Y5" s="32" t="s">
        <v>
85</v>
      </c>
      <c r="Z5" s="32" t="s">
        <v>
86</v>
      </c>
      <c r="AA5" s="32" t="s">
        <v>
87</v>
      </c>
      <c r="AB5" s="32" t="s">
        <v>
88</v>
      </c>
      <c r="AC5" s="32" t="s">
        <v>
89</v>
      </c>
      <c r="AD5" s="32" t="s">
        <v>
90</v>
      </c>
      <c r="AE5" s="32" t="s">
        <v>
91</v>
      </c>
      <c r="AF5" s="32" t="s">
        <v>
92</v>
      </c>
      <c r="AG5" s="32" t="s">
        <v>
93</v>
      </c>
      <c r="AH5" s="32" t="s">
        <v>
94</v>
      </c>
      <c r="AI5" s="32" t="s">
        <v>
31</v>
      </c>
      <c r="AJ5" s="32" t="s">
        <v>
85</v>
      </c>
      <c r="AK5" s="32" t="s">
        <v>
86</v>
      </c>
      <c r="AL5" s="32" t="s">
        <v>
87</v>
      </c>
      <c r="AM5" s="32" t="s">
        <v>
88</v>
      </c>
      <c r="AN5" s="32" t="s">
        <v>
89</v>
      </c>
      <c r="AO5" s="32" t="s">
        <v>
90</v>
      </c>
      <c r="AP5" s="32" t="s">
        <v>
91</v>
      </c>
      <c r="AQ5" s="32" t="s">
        <v>
92</v>
      </c>
      <c r="AR5" s="32" t="s">
        <v>
93</v>
      </c>
      <c r="AS5" s="32" t="s">
        <v>
94</v>
      </c>
      <c r="AT5" s="32" t="s">
        <v>
95</v>
      </c>
      <c r="AU5" s="32" t="s">
        <v>
85</v>
      </c>
      <c r="AV5" s="32" t="s">
        <v>
86</v>
      </c>
      <c r="AW5" s="32" t="s">
        <v>
87</v>
      </c>
      <c r="AX5" s="32" t="s">
        <v>
88</v>
      </c>
      <c r="AY5" s="32" t="s">
        <v>
89</v>
      </c>
      <c r="AZ5" s="32" t="s">
        <v>
90</v>
      </c>
      <c r="BA5" s="32" t="s">
        <v>
91</v>
      </c>
      <c r="BB5" s="32" t="s">
        <v>
92</v>
      </c>
      <c r="BC5" s="32" t="s">
        <v>
93</v>
      </c>
      <c r="BD5" s="32" t="s">
        <v>
94</v>
      </c>
      <c r="BE5" s="32" t="s">
        <v>
95</v>
      </c>
      <c r="BF5" s="32" t="s">
        <v>
85</v>
      </c>
      <c r="BG5" s="32" t="s">
        <v>
86</v>
      </c>
      <c r="BH5" s="32" t="s">
        <v>
87</v>
      </c>
      <c r="BI5" s="32" t="s">
        <v>
88</v>
      </c>
      <c r="BJ5" s="32" t="s">
        <v>
89</v>
      </c>
      <c r="BK5" s="32" t="s">
        <v>
90</v>
      </c>
      <c r="BL5" s="32" t="s">
        <v>
91</v>
      </c>
      <c r="BM5" s="32" t="s">
        <v>
92</v>
      </c>
      <c r="BN5" s="32" t="s">
        <v>
93</v>
      </c>
      <c r="BO5" s="32" t="s">
        <v>
94</v>
      </c>
      <c r="BP5" s="32" t="s">
        <v>
95</v>
      </c>
      <c r="BQ5" s="32" t="s">
        <v>
85</v>
      </c>
      <c r="BR5" s="32" t="s">
        <v>
86</v>
      </c>
      <c r="BS5" s="32" t="s">
        <v>
87</v>
      </c>
      <c r="BT5" s="32" t="s">
        <v>
88</v>
      </c>
      <c r="BU5" s="32" t="s">
        <v>
89</v>
      </c>
      <c r="BV5" s="32" t="s">
        <v>
90</v>
      </c>
      <c r="BW5" s="32" t="s">
        <v>
91</v>
      </c>
      <c r="BX5" s="32" t="s">
        <v>
92</v>
      </c>
      <c r="BY5" s="32" t="s">
        <v>
93</v>
      </c>
      <c r="BZ5" s="32" t="s">
        <v>
94</v>
      </c>
      <c r="CA5" s="32" t="s">
        <v>
95</v>
      </c>
      <c r="CB5" s="32" t="s">
        <v>
85</v>
      </c>
      <c r="CC5" s="32" t="s">
        <v>
86</v>
      </c>
      <c r="CD5" s="32" t="s">
        <v>
87</v>
      </c>
      <c r="CE5" s="32" t="s">
        <v>
88</v>
      </c>
      <c r="CF5" s="32" t="s">
        <v>
89</v>
      </c>
      <c r="CG5" s="32" t="s">
        <v>
90</v>
      </c>
      <c r="CH5" s="32" t="s">
        <v>
91</v>
      </c>
      <c r="CI5" s="32" t="s">
        <v>
92</v>
      </c>
      <c r="CJ5" s="32" t="s">
        <v>
93</v>
      </c>
      <c r="CK5" s="32" t="s">
        <v>
94</v>
      </c>
      <c r="CL5" s="32" t="s">
        <v>
95</v>
      </c>
      <c r="CM5" s="32" t="s">
        <v>
85</v>
      </c>
      <c r="CN5" s="32" t="s">
        <v>
86</v>
      </c>
      <c r="CO5" s="32" t="s">
        <v>
87</v>
      </c>
      <c r="CP5" s="32" t="s">
        <v>
88</v>
      </c>
      <c r="CQ5" s="32" t="s">
        <v>
89</v>
      </c>
      <c r="CR5" s="32" t="s">
        <v>
90</v>
      </c>
      <c r="CS5" s="32" t="s">
        <v>
91</v>
      </c>
      <c r="CT5" s="32" t="s">
        <v>
92</v>
      </c>
      <c r="CU5" s="32" t="s">
        <v>
93</v>
      </c>
      <c r="CV5" s="32" t="s">
        <v>
94</v>
      </c>
      <c r="CW5" s="32" t="s">
        <v>
95</v>
      </c>
      <c r="CX5" s="32" t="s">
        <v>
85</v>
      </c>
      <c r="CY5" s="32" t="s">
        <v>
86</v>
      </c>
      <c r="CZ5" s="32" t="s">
        <v>
87</v>
      </c>
      <c r="DA5" s="32" t="s">
        <v>
88</v>
      </c>
      <c r="DB5" s="32" t="s">
        <v>
89</v>
      </c>
      <c r="DC5" s="32" t="s">
        <v>
90</v>
      </c>
      <c r="DD5" s="32" t="s">
        <v>
91</v>
      </c>
      <c r="DE5" s="32" t="s">
        <v>
92</v>
      </c>
      <c r="DF5" s="32" t="s">
        <v>
93</v>
      </c>
      <c r="DG5" s="32" t="s">
        <v>
94</v>
      </c>
      <c r="DH5" s="32" t="s">
        <v>
95</v>
      </c>
      <c r="DI5" s="32" t="s">
        <v>
85</v>
      </c>
      <c r="DJ5" s="32" t="s">
        <v>
86</v>
      </c>
      <c r="DK5" s="32" t="s">
        <v>
87</v>
      </c>
      <c r="DL5" s="32" t="s">
        <v>
88</v>
      </c>
      <c r="DM5" s="32" t="s">
        <v>
89</v>
      </c>
      <c r="DN5" s="32" t="s">
        <v>
90</v>
      </c>
      <c r="DO5" s="32" t="s">
        <v>
91</v>
      </c>
      <c r="DP5" s="32" t="s">
        <v>
92</v>
      </c>
      <c r="DQ5" s="32" t="s">
        <v>
93</v>
      </c>
      <c r="DR5" s="32" t="s">
        <v>
94</v>
      </c>
      <c r="DS5" s="32" t="s">
        <v>
95</v>
      </c>
      <c r="DT5" s="32" t="s">
        <v>
85</v>
      </c>
      <c r="DU5" s="32" t="s">
        <v>
86</v>
      </c>
      <c r="DV5" s="32" t="s">
        <v>
87</v>
      </c>
      <c r="DW5" s="32" t="s">
        <v>
88</v>
      </c>
      <c r="DX5" s="32" t="s">
        <v>
89</v>
      </c>
      <c r="DY5" s="32" t="s">
        <v>
90</v>
      </c>
      <c r="DZ5" s="32" t="s">
        <v>
91</v>
      </c>
      <c r="EA5" s="32" t="s">
        <v>
92</v>
      </c>
      <c r="EB5" s="32" t="s">
        <v>
93</v>
      </c>
      <c r="EC5" s="32" t="s">
        <v>
94</v>
      </c>
      <c r="ED5" s="32" t="s">
        <v>
95</v>
      </c>
      <c r="EE5" s="32" t="s">
        <v>
85</v>
      </c>
      <c r="EF5" s="32" t="s">
        <v>
86</v>
      </c>
      <c r="EG5" s="32" t="s">
        <v>
87</v>
      </c>
      <c r="EH5" s="32" t="s">
        <v>
88</v>
      </c>
      <c r="EI5" s="32" t="s">
        <v>
89</v>
      </c>
      <c r="EJ5" s="32" t="s">
        <v>
90</v>
      </c>
      <c r="EK5" s="32" t="s">
        <v>
91</v>
      </c>
      <c r="EL5" s="32" t="s">
        <v>
92</v>
      </c>
      <c r="EM5" s="32" t="s">
        <v>
93</v>
      </c>
      <c r="EN5" s="32" t="s">
        <v>
94</v>
      </c>
      <c r="EO5" s="32" t="s">
        <v>
95</v>
      </c>
    </row>
    <row r="6" spans="1:145" s="36" customFormat="1" x14ac:dyDescent="0.15">
      <c r="A6" s="28" t="s">
        <v>
96</v>
      </c>
      <c r="B6" s="33">
        <f>
B7</f>
        <v>
2019</v>
      </c>
      <c r="C6" s="33">
        <f t="shared" ref="C6:X6" si="3">
C7</f>
        <v>
132284</v>
      </c>
      <c r="D6" s="33">
        <f t="shared" si="3"/>
        <v>
47</v>
      </c>
      <c r="E6" s="33">
        <f t="shared" si="3"/>
        <v>
17</v>
      </c>
      <c r="F6" s="33">
        <f t="shared" si="3"/>
        <v>
1</v>
      </c>
      <c r="G6" s="33">
        <f t="shared" si="3"/>
        <v>
0</v>
      </c>
      <c r="H6" s="33" t="str">
        <f t="shared" si="3"/>
        <v>
東京都　あきる野市</v>
      </c>
      <c r="I6" s="33" t="str">
        <f t="shared" si="3"/>
        <v>
法非適用</v>
      </c>
      <c r="J6" s="33" t="str">
        <f t="shared" si="3"/>
        <v>
下水道事業</v>
      </c>
      <c r="K6" s="33" t="str">
        <f t="shared" si="3"/>
        <v>
公共下水道</v>
      </c>
      <c r="L6" s="33" t="str">
        <f t="shared" si="3"/>
        <v>
Bc2</v>
      </c>
      <c r="M6" s="33" t="str">
        <f t="shared" si="3"/>
        <v>
非設置</v>
      </c>
      <c r="N6" s="34" t="str">
        <f t="shared" si="3"/>
        <v>
-</v>
      </c>
      <c r="O6" s="34" t="str">
        <f t="shared" si="3"/>
        <v>
該当数値なし</v>
      </c>
      <c r="P6" s="34">
        <f t="shared" si="3"/>
        <v>
93.63</v>
      </c>
      <c r="Q6" s="34">
        <f t="shared" si="3"/>
        <v>
77.98</v>
      </c>
      <c r="R6" s="34">
        <f t="shared" si="3"/>
        <v>
2013</v>
      </c>
      <c r="S6" s="34">
        <f t="shared" si="3"/>
        <v>
80667</v>
      </c>
      <c r="T6" s="34">
        <f t="shared" si="3"/>
        <v>
73.47</v>
      </c>
      <c r="U6" s="34">
        <f t="shared" si="3"/>
        <v>
1097.96</v>
      </c>
      <c r="V6" s="34">
        <f t="shared" si="3"/>
        <v>
75444</v>
      </c>
      <c r="W6" s="34">
        <f t="shared" si="3"/>
        <v>
12.71</v>
      </c>
      <c r="X6" s="34">
        <f t="shared" si="3"/>
        <v>
5935.8</v>
      </c>
      <c r="Y6" s="35">
        <f>
IF(Y7="",NA(),Y7)</f>
        <v>
52.52</v>
      </c>
      <c r="Z6" s="35">
        <f t="shared" ref="Z6:AH6" si="4">
IF(Z7="",NA(),Z7)</f>
        <v>
52.11</v>
      </c>
      <c r="AA6" s="35">
        <f t="shared" si="4"/>
        <v>
52.61</v>
      </c>
      <c r="AB6" s="35">
        <f t="shared" si="4"/>
        <v>
52.02</v>
      </c>
      <c r="AC6" s="35">
        <f t="shared" si="4"/>
        <v>
53.04</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1247.6300000000001</v>
      </c>
      <c r="BG6" s="35">
        <f t="shared" ref="BG6:BO6" si="7">
IF(BG7="",NA(),BG7)</f>
        <v>
1220.33</v>
      </c>
      <c r="BH6" s="35">
        <f t="shared" si="7"/>
        <v>
1148.28</v>
      </c>
      <c r="BI6" s="35">
        <f t="shared" si="7"/>
        <v>
1090.83</v>
      </c>
      <c r="BJ6" s="35">
        <f t="shared" si="7"/>
        <v>
1098.8</v>
      </c>
      <c r="BK6" s="35">
        <f t="shared" si="7"/>
        <v>
1051.49</v>
      </c>
      <c r="BL6" s="35">
        <f t="shared" si="7"/>
        <v>
991.69</v>
      </c>
      <c r="BM6" s="35">
        <f t="shared" si="7"/>
        <v>
986.82</v>
      </c>
      <c r="BN6" s="35">
        <f t="shared" si="7"/>
        <v>
1023.34</v>
      </c>
      <c r="BO6" s="35">
        <f t="shared" si="7"/>
        <v>
1033.5999999999999</v>
      </c>
      <c r="BP6" s="34" t="str">
        <f>
IF(BP7="","",IF(BP7="-","【-】","【"&amp;SUBSTITUTE(TEXT(BP7,"#,##0.00"),"-","△")&amp;"】"))</f>
        <v>
【682.51】</v>
      </c>
      <c r="BQ6" s="35">
        <f>
IF(BQ7="",NA(),BQ7)</f>
        <v>
63.75</v>
      </c>
      <c r="BR6" s="35">
        <f t="shared" ref="BR6:BZ6" si="8">
IF(BR7="",NA(),BR7)</f>
        <v>
62.02</v>
      </c>
      <c r="BS6" s="35">
        <f t="shared" si="8"/>
        <v>
63.65</v>
      </c>
      <c r="BT6" s="35">
        <f t="shared" si="8"/>
        <v>
60.76</v>
      </c>
      <c r="BU6" s="35">
        <f t="shared" si="8"/>
        <v>
61.57</v>
      </c>
      <c r="BV6" s="35">
        <f t="shared" si="8"/>
        <v>
80.11</v>
      </c>
      <c r="BW6" s="35">
        <f t="shared" si="8"/>
        <v>
84.53</v>
      </c>
      <c r="BX6" s="35">
        <f t="shared" si="8"/>
        <v>
84.02</v>
      </c>
      <c r="BY6" s="35">
        <f t="shared" si="8"/>
        <v>
82.26</v>
      </c>
      <c r="BZ6" s="35">
        <f t="shared" si="8"/>
        <v>
85.39</v>
      </c>
      <c r="CA6" s="34" t="str">
        <f>
IF(CA7="","",IF(CA7="-","【-】","【"&amp;SUBSTITUTE(TEXT(CA7,"#,##0.00"),"-","△")&amp;"】"))</f>
        <v>
【100.34】</v>
      </c>
      <c r="CB6" s="35">
        <f>
IF(CB7="",NA(),CB7)</f>
        <v>
195.74</v>
      </c>
      <c r="CC6" s="35">
        <f t="shared" ref="CC6:CK6" si="9">
IF(CC7="",NA(),CC7)</f>
        <v>
198.76</v>
      </c>
      <c r="CD6" s="35">
        <f t="shared" si="9"/>
        <v>
193.71</v>
      </c>
      <c r="CE6" s="35">
        <f t="shared" si="9"/>
        <v>
200.88</v>
      </c>
      <c r="CF6" s="35">
        <f t="shared" si="9"/>
        <v>
189.81</v>
      </c>
      <c r="CG6" s="35">
        <f t="shared" si="9"/>
        <v>
162.66</v>
      </c>
      <c r="CH6" s="35">
        <f t="shared" si="9"/>
        <v>
154.69999999999999</v>
      </c>
      <c r="CI6" s="35">
        <f t="shared" si="9"/>
        <v>
154.83000000000001</v>
      </c>
      <c r="CJ6" s="35">
        <f t="shared" si="9"/>
        <v>
154.25</v>
      </c>
      <c r="CK6" s="35">
        <f t="shared" si="9"/>
        <v>
150.96</v>
      </c>
      <c r="CL6" s="34" t="str">
        <f>
IF(CL7="","",IF(CL7="-","【-】","【"&amp;SUBSTITUTE(TEXT(CL7,"#,##0.00"),"-","△")&amp;"】"))</f>
        <v>
【136.15】</v>
      </c>
      <c r="CM6" s="35" t="str">
        <f>
IF(CM7="",NA(),CM7)</f>
        <v>
-</v>
      </c>
      <c r="CN6" s="35" t="str">
        <f t="shared" ref="CN6:CV6" si="10">
IF(CN7="",NA(),CN7)</f>
        <v>
-</v>
      </c>
      <c r="CO6" s="35" t="str">
        <f t="shared" si="10"/>
        <v>
-</v>
      </c>
      <c r="CP6" s="35" t="str">
        <f t="shared" si="10"/>
        <v>
-</v>
      </c>
      <c r="CQ6" s="35" t="str">
        <f t="shared" si="10"/>
        <v>
-</v>
      </c>
      <c r="CR6" s="35">
        <f t="shared" si="10"/>
        <v>
56.67</v>
      </c>
      <c r="CS6" s="35">
        <f t="shared" si="10"/>
        <v>
58.04</v>
      </c>
      <c r="CT6" s="35">
        <f t="shared" si="10"/>
        <v>
59.9</v>
      </c>
      <c r="CU6" s="35">
        <f t="shared" si="10"/>
        <v>
64.510000000000005</v>
      </c>
      <c r="CV6" s="35">
        <f t="shared" si="10"/>
        <v>
66.180000000000007</v>
      </c>
      <c r="CW6" s="34" t="str">
        <f>
IF(CW7="","",IF(CW7="-","【-】","【"&amp;SUBSTITUTE(TEXT(CW7,"#,##0.00"),"-","△")&amp;"】"))</f>
        <v>
【59.64】</v>
      </c>
      <c r="CX6" s="35">
        <f>
IF(CX7="",NA(),CX7)</f>
        <v>
96.94</v>
      </c>
      <c r="CY6" s="35">
        <f t="shared" ref="CY6:DG6" si="11">
IF(CY7="",NA(),CY7)</f>
        <v>
97.16</v>
      </c>
      <c r="CZ6" s="35">
        <f t="shared" si="11"/>
        <v>
97.49</v>
      </c>
      <c r="DA6" s="35">
        <f t="shared" si="11"/>
        <v>
97.62</v>
      </c>
      <c r="DB6" s="35">
        <f t="shared" si="11"/>
        <v>
97.8</v>
      </c>
      <c r="DC6" s="35">
        <f t="shared" si="11"/>
        <v>
92.9</v>
      </c>
      <c r="DD6" s="35">
        <f t="shared" si="11"/>
        <v>
92.56</v>
      </c>
      <c r="DE6" s="35">
        <f t="shared" si="11"/>
        <v>
92.4</v>
      </c>
      <c r="DF6" s="35">
        <f t="shared" si="11"/>
        <v>
91.62</v>
      </c>
      <c r="DG6" s="35">
        <f t="shared" si="11"/>
        <v>
91.87</v>
      </c>
      <c r="DH6" s="34" t="str">
        <f>
IF(DH7="","",IF(DH7="-","【-】","【"&amp;SUBSTITUTE(TEXT(DH7,"#,##0.00"),"-","△")&amp;"】"))</f>
        <v>
【95.35】</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4">
        <f>
IF(EE7="",NA(),EE7)</f>
        <v>
0</v>
      </c>
      <c r="EF6" s="34">
        <f t="shared" ref="EF6:EN6" si="14">
IF(EF7="",NA(),EF7)</f>
        <v>
0</v>
      </c>
      <c r="EG6" s="34">
        <f t="shared" si="14"/>
        <v>
0</v>
      </c>
      <c r="EH6" s="34">
        <f t="shared" si="14"/>
        <v>
0</v>
      </c>
      <c r="EI6" s="34">
        <f t="shared" si="14"/>
        <v>
0</v>
      </c>
      <c r="EJ6" s="35">
        <f t="shared" si="14"/>
        <v>
0.04</v>
      </c>
      <c r="EK6" s="35">
        <f t="shared" si="14"/>
        <v>
0.05</v>
      </c>
      <c r="EL6" s="35">
        <f t="shared" si="14"/>
        <v>
0.06</v>
      </c>
      <c r="EM6" s="35">
        <f t="shared" si="14"/>
        <v>
0.04</v>
      </c>
      <c r="EN6" s="35">
        <f t="shared" si="14"/>
        <v>
0.05</v>
      </c>
      <c r="EO6" s="34" t="str">
        <f>
IF(EO7="","",IF(EO7="-","【-】","【"&amp;SUBSTITUTE(TEXT(EO7,"#,##0.00"),"-","△")&amp;"】"))</f>
        <v>
【0.22】</v>
      </c>
    </row>
    <row r="7" spans="1:145" s="36" customFormat="1" x14ac:dyDescent="0.15">
      <c r="A7" s="28"/>
      <c r="B7" s="37">
        <v>
2019</v>
      </c>
      <c r="C7" s="37">
        <v>
132284</v>
      </c>
      <c r="D7" s="37">
        <v>
47</v>
      </c>
      <c r="E7" s="37">
        <v>
17</v>
      </c>
      <c r="F7" s="37">
        <v>
1</v>
      </c>
      <c r="G7" s="37">
        <v>
0</v>
      </c>
      <c r="H7" s="37" t="s">
        <v>
97</v>
      </c>
      <c r="I7" s="37" t="s">
        <v>
98</v>
      </c>
      <c r="J7" s="37" t="s">
        <v>
99</v>
      </c>
      <c r="K7" s="37" t="s">
        <v>
100</v>
      </c>
      <c r="L7" s="37" t="s">
        <v>
101</v>
      </c>
      <c r="M7" s="37" t="s">
        <v>
102</v>
      </c>
      <c r="N7" s="38" t="s">
        <v>
103</v>
      </c>
      <c r="O7" s="38" t="s">
        <v>
104</v>
      </c>
      <c r="P7" s="38">
        <v>
93.63</v>
      </c>
      <c r="Q7" s="38">
        <v>
77.98</v>
      </c>
      <c r="R7" s="38">
        <v>
2013</v>
      </c>
      <c r="S7" s="38">
        <v>
80667</v>
      </c>
      <c r="T7" s="38">
        <v>
73.47</v>
      </c>
      <c r="U7" s="38">
        <v>
1097.96</v>
      </c>
      <c r="V7" s="38">
        <v>
75444</v>
      </c>
      <c r="W7" s="38">
        <v>
12.71</v>
      </c>
      <c r="X7" s="38">
        <v>
5935.8</v>
      </c>
      <c r="Y7" s="38">
        <v>
52.52</v>
      </c>
      <c r="Z7" s="38">
        <v>
52.11</v>
      </c>
      <c r="AA7" s="38">
        <v>
52.61</v>
      </c>
      <c r="AB7" s="38">
        <v>
52.02</v>
      </c>
      <c r="AC7" s="38">
        <v>
53.04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1247.6300000000001</v>
      </c>
      <c r="BG7" s="38">
        <v>
1220.33</v>
      </c>
      <c r="BH7" s="38">
        <v>
1148.28</v>
      </c>
      <c r="BI7" s="38">
        <v>
1090.83</v>
      </c>
      <c r="BJ7" s="38">
        <v>
1098.8</v>
      </c>
      <c r="BK7" s="38">
        <v>
1051.49</v>
      </c>
      <c r="BL7" s="38">
        <v>
991.69</v>
      </c>
      <c r="BM7" s="38">
        <v>
986.82</v>
      </c>
      <c r="BN7" s="38">
        <v>
1023.34</v>
      </c>
      <c r="BO7" s="38">
        <v>
1033.5999999999999</v>
      </c>
      <c r="BP7" s="38">
        <v>
682.51</v>
      </c>
      <c r="BQ7" s="38">
        <v>
63.75</v>
      </c>
      <c r="BR7" s="38">
        <v>
62.02</v>
      </c>
      <c r="BS7" s="38">
        <v>
63.65</v>
      </c>
      <c r="BT7" s="38">
        <v>
60.76</v>
      </c>
      <c r="BU7" s="38">
        <v>
61.57</v>
      </c>
      <c r="BV7" s="38">
        <v>
80.11</v>
      </c>
      <c r="BW7" s="38">
        <v>
84.53</v>
      </c>
      <c r="BX7" s="38">
        <v>
84.02</v>
      </c>
      <c r="BY7" s="38">
        <v>
82.26</v>
      </c>
      <c r="BZ7" s="38">
        <v>
85.39</v>
      </c>
      <c r="CA7" s="38">
        <v>
100.34</v>
      </c>
      <c r="CB7" s="38">
        <v>
195.74</v>
      </c>
      <c r="CC7" s="38">
        <v>
198.76</v>
      </c>
      <c r="CD7" s="38">
        <v>
193.71</v>
      </c>
      <c r="CE7" s="38">
        <v>
200.88</v>
      </c>
      <c r="CF7" s="38">
        <v>
189.81</v>
      </c>
      <c r="CG7" s="38">
        <v>
162.66</v>
      </c>
      <c r="CH7" s="38">
        <v>
154.69999999999999</v>
      </c>
      <c r="CI7" s="38">
        <v>
154.83000000000001</v>
      </c>
      <c r="CJ7" s="38">
        <v>
154.25</v>
      </c>
      <c r="CK7" s="38">
        <v>
150.96</v>
      </c>
      <c r="CL7" s="38">
        <v>
136.15</v>
      </c>
      <c r="CM7" s="38" t="s">
        <v>
103</v>
      </c>
      <c r="CN7" s="38" t="s">
        <v>
103</v>
      </c>
      <c r="CO7" s="38" t="s">
        <v>
103</v>
      </c>
      <c r="CP7" s="38" t="s">
        <v>
103</v>
      </c>
      <c r="CQ7" s="38" t="s">
        <v>
103</v>
      </c>
      <c r="CR7" s="38">
        <v>
56.67</v>
      </c>
      <c r="CS7" s="38">
        <v>
58.04</v>
      </c>
      <c r="CT7" s="38">
        <v>
59.9</v>
      </c>
      <c r="CU7" s="38">
        <v>
64.510000000000005</v>
      </c>
      <c r="CV7" s="38">
        <v>
66.180000000000007</v>
      </c>
      <c r="CW7" s="38">
        <v>
59.64</v>
      </c>
      <c r="CX7" s="38">
        <v>
96.94</v>
      </c>
      <c r="CY7" s="38">
        <v>
97.16</v>
      </c>
      <c r="CZ7" s="38">
        <v>
97.49</v>
      </c>
      <c r="DA7" s="38">
        <v>
97.62</v>
      </c>
      <c r="DB7" s="38">
        <v>
97.8</v>
      </c>
      <c r="DC7" s="38">
        <v>
92.9</v>
      </c>
      <c r="DD7" s="38">
        <v>
92.56</v>
      </c>
      <c r="DE7" s="38">
        <v>
92.4</v>
      </c>
      <c r="DF7" s="38">
        <v>
91.62</v>
      </c>
      <c r="DG7" s="38">
        <v>
91.87</v>
      </c>
      <c r="DH7" s="38">
        <v>
95.35</v>
      </c>
      <c r="DI7" s="38"/>
      <c r="DJ7" s="38"/>
      <c r="DK7" s="38"/>
      <c r="DL7" s="38"/>
      <c r="DM7" s="38"/>
      <c r="DN7" s="38"/>
      <c r="DO7" s="38"/>
      <c r="DP7" s="38"/>
      <c r="DQ7" s="38"/>
      <c r="DR7" s="38"/>
      <c r="DS7" s="38"/>
      <c r="DT7" s="38"/>
      <c r="DU7" s="38"/>
      <c r="DV7" s="38"/>
      <c r="DW7" s="38"/>
      <c r="DX7" s="38"/>
      <c r="DY7" s="38"/>
      <c r="DZ7" s="38"/>
      <c r="EA7" s="38"/>
      <c r="EB7" s="38"/>
      <c r="EC7" s="38"/>
      <c r="ED7" s="38"/>
      <c r="EE7" s="38">
        <v>
0</v>
      </c>
      <c r="EF7" s="38">
        <v>
0</v>
      </c>
      <c r="EG7" s="38">
        <v>
0</v>
      </c>
      <c r="EH7" s="38">
        <v>
0</v>
      </c>
      <c r="EI7" s="38">
        <v>
0</v>
      </c>
      <c r="EJ7" s="38">
        <v>
0.04</v>
      </c>
      <c r="EK7" s="38">
        <v>
0.05</v>
      </c>
      <c r="EL7" s="38">
        <v>
0.06</v>
      </c>
      <c r="EM7" s="38">
        <v>
0.04</v>
      </c>
      <c r="EN7" s="38">
        <v>
0.05</v>
      </c>
      <c r="EO7" s="38">
        <v>
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105</v>
      </c>
      <c r="C9" s="40" t="s">
        <v>
106</v>
      </c>
      <c r="D9" s="40" t="s">
        <v>
107</v>
      </c>
      <c r="E9" s="40" t="s">
        <v>
108</v>
      </c>
      <c r="F9" s="40" t="s">
        <v>
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47</v>
      </c>
      <c r="B10" s="41">
        <f t="shared" ref="B10:E10" si="15">
DATEVALUE($B7+12-B11&amp;"/1/"&amp;B12)</f>
        <v>
46388</v>
      </c>
      <c r="C10" s="41">
        <f t="shared" si="15"/>
        <v>
46753</v>
      </c>
      <c r="D10" s="41">
        <f t="shared" si="15"/>
        <v>
47119</v>
      </c>
      <c r="E10" s="41">
        <f t="shared" si="15"/>
        <v>
47484</v>
      </c>
      <c r="F10" s="42">
        <f>
DATEVALUE($B7+12-F11&amp;"/1/"&amp;F12)</f>
        <v>
47849</v>
      </c>
    </row>
    <row r="11" spans="1:145" x14ac:dyDescent="0.15">
      <c r="B11">
        <v>
4</v>
      </c>
      <c r="C11">
        <v>
3</v>
      </c>
      <c r="D11">
        <v>
2</v>
      </c>
      <c r="E11">
        <v>
1</v>
      </c>
      <c r="F11">
        <v>
0</v>
      </c>
      <c r="G11" t="s">
        <v>
110</v>
      </c>
    </row>
    <row r="12" spans="1:145" x14ac:dyDescent="0.15">
      <c r="B12">
        <v>
1</v>
      </c>
      <c r="C12">
        <v>
1</v>
      </c>
      <c r="D12">
        <v>
1</v>
      </c>
      <c r="E12">
        <v>
1</v>
      </c>
      <c r="F12">
        <v>
1</v>
      </c>
      <c r="G12" t="s">
        <v>
111</v>
      </c>
    </row>
    <row r="13" spans="1:145" x14ac:dyDescent="0.15">
      <c r="B13" t="s">
        <v>
112</v>
      </c>
      <c r="C13" t="s">
        <v>
112</v>
      </c>
      <c r="D13" t="s">
        <v>
112</v>
      </c>
      <c r="E13" t="s">
        <v>
113</v>
      </c>
      <c r="F13" t="s">
        <v>
114</v>
      </c>
      <c r="G13" t="s">
        <v>
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dcterms:created xsi:type="dcterms:W3CDTF">2020-12-04T02:45:31Z</dcterms:created>
  <dcterms:modified xsi:type="dcterms:W3CDTF">2021-02-17T10:58:35Z</dcterms:modified>
  <cp:category/>
</cp:coreProperties>
</file>