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ymbiIEYavMmVOaqQHdeEgj6m+I4GBtLaVa+gG/YUMi3vw+tU6LVd58TWEep5e7OP9XjuZVxlTW9cHlnm0hlRA==" workbookSaltValue="bOvQk8LsifT8QUW5/EUVi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<sst xmlns="http://schemas.openxmlformats.org/spreadsheetml/2006/main" xmlns:r="http://schemas.openxmlformats.org/officeDocument/2006/relationships" count="115" uniqueCount="115">
  <si>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</si>
  <si>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</si>
  <si>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</si>
  <si>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</si>
  <si>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</si>
  <si>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</si>
  <si>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</si>
  <si>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</si>
  <si>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</si>
  <si>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</si>
  <si>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</si>
  <si>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</si>
  <si>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</si>
  <si>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</si>
  <si>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</si>
  <si>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</si>
  <si>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</si>
  <si>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</si>
  <si>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</si>
  <si>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</si>
  <si>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</si>
  <si>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</si>
  <si>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</si>
  <si>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</si>
  <si>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</si>
  <si>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</si>
  <si>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</si>
  <si>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</si>
  <si>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</si>
  <si>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</si>
  <si>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</si>
  <si>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</si>
  <si>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</si>
  <si>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</si>
  <si>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</si>
  <si>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</si>
  <si>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</si>
  <si>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</si>
  <si>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</si>
  <si>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</si>
  <si>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</si>
  <si>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</si>
  <si>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</si>
  <si>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</si>
  <si>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</si>
  <si>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</si>
  <si>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</si>
  <si>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</si>
  <si>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</si>
  <si>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</si>
  <si>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</si>
  <si>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</si>
  <si>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</si>
  <si>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</si>
  <si>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</si>
  <si>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</si>
  <si>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</si>
  <si>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</si>
  <si>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</si>
  <si>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</si>
  <si>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</si>
  <si>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</si>
  <si>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</si>
  <si>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</si>
  <si>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</si>
  <si>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</si>
  <si>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</si>
  <si>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</si>
  <si>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</si>
  <si>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</si>
  <si>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</si>
  <si>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</si>
  <si>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</si>
  <si>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</si>
  <si>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</si>
  <si>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</si>
  <si>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</si>
  <si>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</si>
  <si>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</si>
  <si>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</si>
  <si>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</si>
  <si>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</si>
  <si>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</si>
  <si>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</si>
  <si>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</si>
  <si>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</si>
  <si>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</si>
  <si>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</si>
  <si>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</si>
  <si>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</si>
  <si>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</si>
  <si>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</si>
  <si>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</si>
  <si>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</si>
  <si>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</si>
  <si>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東京都　あきる野市</t>
  </si>
  <si>
    <t>法適用</t>
  </si>
  <si>
    <t>下水道事業</t>
  </si>
  <si>
    <t>公共下水道</t>
  </si>
  <si>
    <t>Bc1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</si>
  <si>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</si>
  <si>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</si>
  <si>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</si>
  <si>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</si>
  <si>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</si>
  <si>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</si>
  <si>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</si>
  <si>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</si>
  <si>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</si>
  <si>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</si>
  <si>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</si>
  <si>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</si>
  <si>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あきる野市の公共下水道は、いまだ整備段階であり、計画的な事業の進捗を図るため、市全体の整備計画の見直しを進めています。また、今後は下水道施設の老朽化に伴う維持管理にも多額の費用が見込まれ、計画的な維持管理を行っていく必要があります。令和２年度から公営企業会計へ移行したので、決算状況に基づく経営指標の数値を分析しながら、より一層の経営改善や投資計画の見直しを進めていきます。</t>
  </si>
  <si>
    <t>あきる野市では平成４年に供用を開始し、平成
１３年度に市街化区域の整備がほぼ完了し、平成
１４年度からは引き続き人口密集地以外の市街化調整区域の整備を行っています。
　①経常収支比率については、当市では一般会計から多額の補助金・出資金を受け入れていることから、経常収支比率が１００％になるよう他会計補助金の受け入れを調整しています。
　③流動比率は３０.０６%で低い値となっていますが、これは供用開始前に大規模に整備した際に発行した企業債の償還が原因であり、今後毎年度約１億円ずつ元金償還額が少なくなることから、徐々に改善していく見込みです。
　④企業債残高対事業規模比率については、地方債の償還額がピークを越え、年々減少していることから、類似団体平均値よりも低くなっています。
　⑤経費回収率は今後は高利の企業債の償還が完了するため、徐々に改善していく見込みです。
　⑥汚水処理原価は類似団体平均値よりも低く、効率的に汚水処理が実施されています。
　これらのことから健全性・効率性は改善傾向にあるものの、一般会計は多額の負担をしていることから、引き続き汚水処理費の適切な削減、適正な使用料収入を確保に努めます。
　⑧水洗化率は類似団体平均値より高く、引き続き収入確保と水質保全のため水洗化率の向上に取り組みます。</t>
    <rPh sb="377" eb="379">
      <t>ミコ</t>
    </rPh>
    <phoneticPr fontId="1"/>
  </si>
  <si>
    <t>あきる野市の供用開始は平成４年からであり、下水道施設については比較的新しいので、①有形固定資産減価償却率、②管渠老朽化率は全国平均、類似団体平均に比べ低くなっています。また、既設管等の状態を見ながら補修工事を毎年度実施しており、③管渠改善率は全国平均、類似団体平均より高くなっています。</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</si>
</sst>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0.34</c:v>
                </c:pt>
                <c:pt idx="3">
                  <c:v>1.1599999999999999</c:v>
                </c:pt>
                <c:pt idx="4">
                  <c:v>0.54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9.e-002</c:v>
                </c:pt>
                <c:pt idx="3">
                  <c:v>0.25</c:v>
                </c:pt>
                <c:pt idx="4">
                  <c:v>0.14000000000000001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109.69</c:v>
                </c:pt>
                <c:pt idx="3">
                  <c:v>100.08</c:v>
                </c:pt>
                <c:pt idx="4">
                  <c:v>100.15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104.59</c:v>
                </c:pt>
                <c:pt idx="3">
                  <c:v>102.96</c:v>
                </c:pt>
                <c:pt idx="4">
                  <c:v>106.74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3.47</c:v>
                </c:pt>
                <c:pt idx="3">
                  <c:v>6.73</c:v>
                </c:pt>
                <c:pt idx="4">
                  <c:v>9.9600000000000009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14.8</c:v>
                </c:pt>
                <c:pt idx="3">
                  <c:v>17.149999999999999</c:v>
                </c:pt>
                <c:pt idx="4">
                  <c:v>27.42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0.1</c:v>
                </c:pt>
                <c:pt idx="3">
                  <c:v>0.14000000000000001</c:v>
                </c:pt>
                <c:pt idx="4">
                  <c:v>2.67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0.83</c:v>
                </c:pt>
                <c:pt idx="3">
                  <c:v>1.22</c:v>
                </c:pt>
                <c:pt idx="4">
                  <c:v>6.49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15.82</c:v>
                </c:pt>
                <c:pt idx="3">
                  <c:v>21.52</c:v>
                </c:pt>
                <c:pt idx="4">
                  <c:v>30.06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57.6</c:v>
                </c:pt>
                <c:pt idx="3">
                  <c:v>58.15</c:v>
                </c:pt>
                <c:pt idx="4">
                  <c:v>81.19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690.1</c:v>
                </c:pt>
                <c:pt idx="3">
                  <c:v>287.70999999999998</c:v>
                </c:pt>
                <c:pt idx="4">
                  <c:v>706.52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1008.36</c:v>
                </c:pt>
                <c:pt idx="3">
                  <c:v>880.28</c:v>
                </c:pt>
                <c:pt idx="4">
                  <c:v>720.89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91.97</c:v>
                </c:pt>
                <c:pt idx="3">
                  <c:v>96.51</c:v>
                </c:pt>
                <c:pt idx="4">
                  <c:v>96.82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85.67</c:v>
                </c:pt>
                <c:pt idx="3">
                  <c:v>86.23</c:v>
                </c:pt>
                <c:pt idx="4">
                  <c:v>90.5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121.18</c:v>
                </c:pt>
                <c:pt idx="3">
                  <c:v>115.43</c:v>
                </c:pt>
                <c:pt idx="4">
                  <c:v>116.23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146.12</c:v>
                </c:pt>
                <c:pt idx="3">
                  <c:v>150.44</c:v>
                </c:pt>
                <c:pt idx="4">
                  <c:v>138.66999999999999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56.39</c:v>
                </c:pt>
                <c:pt idx="3">
                  <c:v>55.67</c:v>
                </c:pt>
                <c:pt idx="4">
                  <c:v>59.9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98.08</c:v>
                </c:pt>
                <c:pt idx="3">
                  <c:v>98.38</c:v>
                </c:pt>
                <c:pt idx="4">
                  <c:v>98.37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91.45</c:v>
                </c:pt>
                <c:pt idx="3">
                  <c:v>91</c:v>
                </c:pt>
                <c:pt idx="4">
                  <c:v>94.46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【73.44】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【7.62】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P40" zoomScale="90" zoomScaleNormal="90" workbookViewId="0">
      <selection activeCell="CC57" sqref="CC57"/>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東京都　あきる野市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Bc1</v>
      </c>
      <c r="X8" s="6"/>
      <c r="Y8" s="6"/>
      <c r="Z8" s="6"/>
      <c r="AA8" s="6"/>
      <c r="AB8" s="6"/>
      <c r="AC8" s="6"/>
      <c r="AD8" s="20" t="str">
        <f>データ!$M$6</f>
        <v>非設置</v>
      </c>
      <c r="AE8" s="20"/>
      <c r="AF8" s="20"/>
      <c r="AG8" s="20"/>
      <c r="AH8" s="20"/>
      <c r="AI8" s="20"/>
      <c r="AJ8" s="20"/>
      <c r="AK8" s="3"/>
      <c r="AL8" s="21">
        <f>データ!S6</f>
        <v>79807</v>
      </c>
      <c r="AM8" s="21"/>
      <c r="AN8" s="21"/>
      <c r="AO8" s="21"/>
      <c r="AP8" s="21"/>
      <c r="AQ8" s="21"/>
      <c r="AR8" s="21"/>
      <c r="AS8" s="21"/>
      <c r="AT8" s="7">
        <f>データ!T6</f>
        <v>73.47</v>
      </c>
      <c r="AU8" s="7"/>
      <c r="AV8" s="7"/>
      <c r="AW8" s="7"/>
      <c r="AX8" s="7"/>
      <c r="AY8" s="7"/>
      <c r="AZ8" s="7"/>
      <c r="BA8" s="7"/>
      <c r="BB8" s="7">
        <f>データ!U6</f>
        <v>1086.25</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46.63</v>
      </c>
      <c r="J10" s="7"/>
      <c r="K10" s="7"/>
      <c r="L10" s="7"/>
      <c r="M10" s="7"/>
      <c r="N10" s="7"/>
      <c r="O10" s="7"/>
      <c r="P10" s="7">
        <f>データ!P6</f>
        <v>94.68</v>
      </c>
      <c r="Q10" s="7"/>
      <c r="R10" s="7"/>
      <c r="S10" s="7"/>
      <c r="T10" s="7"/>
      <c r="U10" s="7"/>
      <c r="V10" s="7"/>
      <c r="W10" s="7">
        <f>データ!Q6</f>
        <v>82.8</v>
      </c>
      <c r="X10" s="7"/>
      <c r="Y10" s="7"/>
      <c r="Z10" s="7"/>
      <c r="AA10" s="7"/>
      <c r="AB10" s="7"/>
      <c r="AC10" s="7"/>
      <c r="AD10" s="21">
        <f>データ!R6</f>
        <v>2013</v>
      </c>
      <c r="AE10" s="21"/>
      <c r="AF10" s="21"/>
      <c r="AG10" s="21"/>
      <c r="AH10" s="21"/>
      <c r="AI10" s="21"/>
      <c r="AJ10" s="21"/>
      <c r="AK10" s="2"/>
      <c r="AL10" s="21">
        <f>データ!V6</f>
        <v>75410</v>
      </c>
      <c r="AM10" s="21"/>
      <c r="AN10" s="21"/>
      <c r="AO10" s="21"/>
      <c r="AP10" s="21"/>
      <c r="AQ10" s="21"/>
      <c r="AR10" s="21"/>
      <c r="AS10" s="21"/>
      <c r="AT10" s="7">
        <f>データ!W6</f>
        <v>13.62</v>
      </c>
      <c r="AU10" s="7"/>
      <c r="AV10" s="7"/>
      <c r="AW10" s="7"/>
      <c r="AX10" s="7"/>
      <c r="AY10" s="7"/>
      <c r="AZ10" s="7"/>
      <c r="BA10" s="7"/>
      <c r="BB10" s="7">
        <f>データ!X6</f>
        <v>5536.71</v>
      </c>
      <c r="BC10" s="7"/>
      <c r="BD10" s="7"/>
      <c r="BE10" s="7"/>
      <c r="BF10" s="7"/>
      <c r="BG10" s="7"/>
      <c r="BH10" s="7"/>
      <c r="BI10" s="7"/>
      <c r="BJ10" s="2"/>
      <c r="BK10" s="2"/>
      <c r="BL10" s="29" t="s">
        <v>36</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7</v>
      </c>
      <c r="J84" s="12" t="s">
        <v>47</v>
      </c>
      <c r="K84" s="12" t="s">
        <v>48</v>
      </c>
      <c r="L84" s="12" t="s">
        <v>31</v>
      </c>
      <c r="M84" s="12" t="s">
        <v>34</v>
      </c>
      <c r="N84" s="12" t="s">
        <v>50</v>
      </c>
      <c r="O84" s="12" t="s">
        <v>52</v>
      </c>
    </row>
    <row r="85" spans="1:78" hidden="1">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p0yQtEQe9pk6ewT7Um0Te49ls+dQTsiuV+av72iaopTLY3t/SNwlECC7X9CUBEou6TqeDewItjbp/2UvWtBnw==" saltValue="LrdFzmwK/znV1HUo2RIJN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30</v>
      </c>
      <c r="C3" s="58" t="s">
        <v>56</v>
      </c>
      <c r="D3" s="58" t="s">
        <v>57</v>
      </c>
      <c r="E3" s="58" t="s">
        <v>3</v>
      </c>
      <c r="F3" s="58" t="s">
        <v>2</v>
      </c>
      <c r="G3" s="58" t="s">
        <v>23</v>
      </c>
      <c r="H3" s="65" t="s">
        <v>58</v>
      </c>
      <c r="I3" s="68"/>
      <c r="J3" s="68"/>
      <c r="K3" s="68"/>
      <c r="L3" s="68"/>
      <c r="M3" s="68"/>
      <c r="N3" s="68"/>
      <c r="O3" s="68"/>
      <c r="P3" s="68"/>
      <c r="Q3" s="68"/>
      <c r="R3" s="68"/>
      <c r="S3" s="68"/>
      <c r="T3" s="68"/>
      <c r="U3" s="68"/>
      <c r="V3" s="68"/>
      <c r="W3" s="68"/>
      <c r="X3" s="73"/>
      <c r="Y3" s="76" t="s">
        <v>51</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59</v>
      </c>
      <c r="B4" s="59"/>
      <c r="C4" s="59"/>
      <c r="D4" s="59"/>
      <c r="E4" s="59"/>
      <c r="F4" s="59"/>
      <c r="G4" s="59"/>
      <c r="H4" s="66"/>
      <c r="I4" s="69"/>
      <c r="J4" s="69"/>
      <c r="K4" s="69"/>
      <c r="L4" s="69"/>
      <c r="M4" s="69"/>
      <c r="N4" s="69"/>
      <c r="O4" s="69"/>
      <c r="P4" s="69"/>
      <c r="Q4" s="69"/>
      <c r="R4" s="69"/>
      <c r="S4" s="69"/>
      <c r="T4" s="69"/>
      <c r="U4" s="69"/>
      <c r="V4" s="69"/>
      <c r="W4" s="69"/>
      <c r="X4" s="74"/>
      <c r="Y4" s="77" t="s">
        <v>49</v>
      </c>
      <c r="Z4" s="77"/>
      <c r="AA4" s="77"/>
      <c r="AB4" s="77"/>
      <c r="AC4" s="77"/>
      <c r="AD4" s="77"/>
      <c r="AE4" s="77"/>
      <c r="AF4" s="77"/>
      <c r="AG4" s="77"/>
      <c r="AH4" s="77"/>
      <c r="AI4" s="77"/>
      <c r="AJ4" s="77" t="s">
        <v>43</v>
      </c>
      <c r="AK4" s="77"/>
      <c r="AL4" s="77"/>
      <c r="AM4" s="77"/>
      <c r="AN4" s="77"/>
      <c r="AO4" s="77"/>
      <c r="AP4" s="77"/>
      <c r="AQ4" s="77"/>
      <c r="AR4" s="77"/>
      <c r="AS4" s="77"/>
      <c r="AT4" s="77"/>
      <c r="AU4" s="77" t="s">
        <v>26</v>
      </c>
      <c r="AV4" s="77"/>
      <c r="AW4" s="77"/>
      <c r="AX4" s="77"/>
      <c r="AY4" s="77"/>
      <c r="AZ4" s="77"/>
      <c r="BA4" s="77"/>
      <c r="BB4" s="77"/>
      <c r="BC4" s="77"/>
      <c r="BD4" s="77"/>
      <c r="BE4" s="77"/>
      <c r="BF4" s="77" t="s">
        <v>61</v>
      </c>
      <c r="BG4" s="77"/>
      <c r="BH4" s="77"/>
      <c r="BI4" s="77"/>
      <c r="BJ4" s="77"/>
      <c r="BK4" s="77"/>
      <c r="BL4" s="77"/>
      <c r="BM4" s="77"/>
      <c r="BN4" s="77"/>
      <c r="BO4" s="77"/>
      <c r="BP4" s="77"/>
      <c r="BQ4" s="77" t="s">
        <v>13</v>
      </c>
      <c r="BR4" s="77"/>
      <c r="BS4" s="77"/>
      <c r="BT4" s="77"/>
      <c r="BU4" s="77"/>
      <c r="BV4" s="77"/>
      <c r="BW4" s="77"/>
      <c r="BX4" s="77"/>
      <c r="BY4" s="77"/>
      <c r="BZ4" s="77"/>
      <c r="CA4" s="77"/>
      <c r="CB4" s="77" t="s">
        <v>60</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55</v>
      </c>
      <c r="I5" s="67" t="s">
        <v>69</v>
      </c>
      <c r="J5" s="67" t="s">
        <v>70</v>
      </c>
      <c r="K5" s="67" t="s">
        <v>71</v>
      </c>
      <c r="L5" s="67" t="s">
        <v>72</v>
      </c>
      <c r="M5" s="67" t="s">
        <v>4</v>
      </c>
      <c r="N5" s="67" t="s">
        <v>73</v>
      </c>
      <c r="O5" s="67" t="s">
        <v>74</v>
      </c>
      <c r="P5" s="67" t="s">
        <v>75</v>
      </c>
      <c r="Q5" s="67" t="s">
        <v>76</v>
      </c>
      <c r="R5" s="67" t="s">
        <v>77</v>
      </c>
      <c r="S5" s="67" t="s">
        <v>78</v>
      </c>
      <c r="T5" s="67" t="s">
        <v>79</v>
      </c>
      <c r="U5" s="67" t="s">
        <v>62</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42</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2022</v>
      </c>
      <c r="C6" s="61">
        <f t="shared" si="1"/>
        <v>132284</v>
      </c>
      <c r="D6" s="61">
        <f t="shared" si="1"/>
        <v>46</v>
      </c>
      <c r="E6" s="61">
        <f t="shared" si="1"/>
        <v>17</v>
      </c>
      <c r="F6" s="61">
        <f t="shared" si="1"/>
        <v>1</v>
      </c>
      <c r="G6" s="61">
        <f t="shared" si="1"/>
        <v>0</v>
      </c>
      <c r="H6" s="61" t="str">
        <f t="shared" si="1"/>
        <v>東京都　あきる野市</v>
      </c>
      <c r="I6" s="61" t="str">
        <f t="shared" si="1"/>
        <v>法適用</v>
      </c>
      <c r="J6" s="61" t="str">
        <f t="shared" si="1"/>
        <v>下水道事業</v>
      </c>
      <c r="K6" s="61" t="str">
        <f t="shared" si="1"/>
        <v>公共下水道</v>
      </c>
      <c r="L6" s="61" t="str">
        <f t="shared" si="1"/>
        <v>Bc1</v>
      </c>
      <c r="M6" s="61" t="str">
        <f t="shared" si="1"/>
        <v>非設置</v>
      </c>
      <c r="N6" s="70" t="str">
        <f t="shared" si="1"/>
        <v>-</v>
      </c>
      <c r="O6" s="70">
        <f t="shared" si="1"/>
        <v>46.63</v>
      </c>
      <c r="P6" s="70">
        <f t="shared" si="1"/>
        <v>94.68</v>
      </c>
      <c r="Q6" s="70">
        <f t="shared" si="1"/>
        <v>82.8</v>
      </c>
      <c r="R6" s="70">
        <f t="shared" si="1"/>
        <v>2013</v>
      </c>
      <c r="S6" s="70">
        <f t="shared" si="1"/>
        <v>79807</v>
      </c>
      <c r="T6" s="70">
        <f t="shared" si="1"/>
        <v>73.47</v>
      </c>
      <c r="U6" s="70">
        <f t="shared" si="1"/>
        <v>1086.25</v>
      </c>
      <c r="V6" s="70">
        <f t="shared" si="1"/>
        <v>75410</v>
      </c>
      <c r="W6" s="70">
        <f t="shared" si="1"/>
        <v>13.62</v>
      </c>
      <c r="X6" s="70">
        <f t="shared" si="1"/>
        <v>5536.71</v>
      </c>
      <c r="Y6" s="78" t="str">
        <f t="shared" ref="Y6:AH6" si="2">IF(Y7="",NA(),Y7)</f>
        <v>-</v>
      </c>
      <c r="Z6" s="78" t="str">
        <f t="shared" si="2"/>
        <v>-</v>
      </c>
      <c r="AA6" s="78">
        <f t="shared" si="2"/>
        <v>109.69</v>
      </c>
      <c r="AB6" s="78">
        <f t="shared" si="2"/>
        <v>100.08</v>
      </c>
      <c r="AC6" s="78">
        <f t="shared" si="2"/>
        <v>100.15</v>
      </c>
      <c r="AD6" s="78" t="str">
        <f t="shared" si="2"/>
        <v>-</v>
      </c>
      <c r="AE6" s="78" t="str">
        <f t="shared" si="2"/>
        <v>-</v>
      </c>
      <c r="AF6" s="78">
        <f t="shared" si="2"/>
        <v>104.59</v>
      </c>
      <c r="AG6" s="78">
        <f t="shared" si="2"/>
        <v>102.96</v>
      </c>
      <c r="AH6" s="78">
        <f t="shared" si="2"/>
        <v>106.74</v>
      </c>
      <c r="AI6" s="70" t="str">
        <f>IF(AI7="","",IF(AI7="-","【-】","【"&amp;SUBSTITUTE(TEXT(AI7,"#,##0.00"),"-","△")&amp;"】"))</f>
        <v>【106.11】</v>
      </c>
      <c r="AJ6" s="78" t="str">
        <f t="shared" ref="AJ6:AS6" si="3">IF(AJ7="",NA(),AJ7)</f>
        <v>-</v>
      </c>
      <c r="AK6" s="78" t="str">
        <f t="shared" si="3"/>
        <v>-</v>
      </c>
      <c r="AL6" s="70">
        <f t="shared" si="3"/>
        <v>0</v>
      </c>
      <c r="AM6" s="70">
        <f t="shared" si="3"/>
        <v>0</v>
      </c>
      <c r="AN6" s="70">
        <f t="shared" si="3"/>
        <v>0</v>
      </c>
      <c r="AO6" s="78" t="str">
        <f t="shared" si="3"/>
        <v>-</v>
      </c>
      <c r="AP6" s="78" t="str">
        <f t="shared" si="3"/>
        <v>-</v>
      </c>
      <c r="AQ6" s="78">
        <f t="shared" si="3"/>
        <v>0.83</v>
      </c>
      <c r="AR6" s="78">
        <f t="shared" si="3"/>
        <v>1.22</v>
      </c>
      <c r="AS6" s="78">
        <f t="shared" si="3"/>
        <v>6.49</v>
      </c>
      <c r="AT6" s="70" t="str">
        <f>IF(AT7="","",IF(AT7="-","【-】","【"&amp;SUBSTITUTE(TEXT(AT7,"#,##0.00"),"-","△")&amp;"】"))</f>
        <v>【3.15】</v>
      </c>
      <c r="AU6" s="78" t="str">
        <f t="shared" ref="AU6:BD6" si="4">IF(AU7="",NA(),AU7)</f>
        <v>-</v>
      </c>
      <c r="AV6" s="78" t="str">
        <f t="shared" si="4"/>
        <v>-</v>
      </c>
      <c r="AW6" s="78">
        <f t="shared" si="4"/>
        <v>15.82</v>
      </c>
      <c r="AX6" s="78">
        <f t="shared" si="4"/>
        <v>21.52</v>
      </c>
      <c r="AY6" s="78">
        <f t="shared" si="4"/>
        <v>30.06</v>
      </c>
      <c r="AZ6" s="78" t="str">
        <f t="shared" si="4"/>
        <v>-</v>
      </c>
      <c r="BA6" s="78" t="str">
        <f t="shared" si="4"/>
        <v>-</v>
      </c>
      <c r="BB6" s="78">
        <f t="shared" si="4"/>
        <v>57.6</v>
      </c>
      <c r="BC6" s="78">
        <f t="shared" si="4"/>
        <v>58.15</v>
      </c>
      <c r="BD6" s="78">
        <f t="shared" si="4"/>
        <v>81.19</v>
      </c>
      <c r="BE6" s="70" t="str">
        <f>IF(BE7="","",IF(BE7="-","【-】","【"&amp;SUBSTITUTE(TEXT(BE7,"#,##0.00"),"-","△")&amp;"】"))</f>
        <v>【73.44】</v>
      </c>
      <c r="BF6" s="78" t="str">
        <f t="shared" ref="BF6:BO6" si="5">IF(BF7="",NA(),BF7)</f>
        <v>-</v>
      </c>
      <c r="BG6" s="78" t="str">
        <f t="shared" si="5"/>
        <v>-</v>
      </c>
      <c r="BH6" s="78">
        <f t="shared" si="5"/>
        <v>690.1</v>
      </c>
      <c r="BI6" s="78">
        <f t="shared" si="5"/>
        <v>287.70999999999998</v>
      </c>
      <c r="BJ6" s="78">
        <f t="shared" si="5"/>
        <v>706.52</v>
      </c>
      <c r="BK6" s="78" t="str">
        <f t="shared" si="5"/>
        <v>-</v>
      </c>
      <c r="BL6" s="78" t="str">
        <f t="shared" si="5"/>
        <v>-</v>
      </c>
      <c r="BM6" s="78">
        <f t="shared" si="5"/>
        <v>1008.36</v>
      </c>
      <c r="BN6" s="78">
        <f t="shared" si="5"/>
        <v>880.28</v>
      </c>
      <c r="BO6" s="78">
        <f t="shared" si="5"/>
        <v>720.89</v>
      </c>
      <c r="BP6" s="70" t="str">
        <f>IF(BP7="","",IF(BP7="-","【-】","【"&amp;SUBSTITUTE(TEXT(BP7,"#,##0.00"),"-","△")&amp;"】"))</f>
        <v>【652.82】</v>
      </c>
      <c r="BQ6" s="78" t="str">
        <f t="shared" ref="BQ6:BZ6" si="6">IF(BQ7="",NA(),BQ7)</f>
        <v>-</v>
      </c>
      <c r="BR6" s="78" t="str">
        <f t="shared" si="6"/>
        <v>-</v>
      </c>
      <c r="BS6" s="78">
        <f t="shared" si="6"/>
        <v>91.97</v>
      </c>
      <c r="BT6" s="78">
        <f t="shared" si="6"/>
        <v>96.51</v>
      </c>
      <c r="BU6" s="78">
        <f t="shared" si="6"/>
        <v>96.82</v>
      </c>
      <c r="BV6" s="78" t="str">
        <f t="shared" si="6"/>
        <v>-</v>
      </c>
      <c r="BW6" s="78" t="str">
        <f t="shared" si="6"/>
        <v>-</v>
      </c>
      <c r="BX6" s="78">
        <f t="shared" si="6"/>
        <v>85.67</v>
      </c>
      <c r="BY6" s="78">
        <f t="shared" si="6"/>
        <v>86.23</v>
      </c>
      <c r="BZ6" s="78">
        <f t="shared" si="6"/>
        <v>90.5</v>
      </c>
      <c r="CA6" s="70" t="str">
        <f>IF(CA7="","",IF(CA7="-","【-】","【"&amp;SUBSTITUTE(TEXT(CA7,"#,##0.00"),"-","△")&amp;"】"))</f>
        <v>【97.61】</v>
      </c>
      <c r="CB6" s="78" t="str">
        <f t="shared" ref="CB6:CK6" si="7">IF(CB7="",NA(),CB7)</f>
        <v>-</v>
      </c>
      <c r="CC6" s="78" t="str">
        <f t="shared" si="7"/>
        <v>-</v>
      </c>
      <c r="CD6" s="78">
        <f t="shared" si="7"/>
        <v>121.18</v>
      </c>
      <c r="CE6" s="78">
        <f t="shared" si="7"/>
        <v>115.43</v>
      </c>
      <c r="CF6" s="78">
        <f t="shared" si="7"/>
        <v>116.23</v>
      </c>
      <c r="CG6" s="78" t="str">
        <f t="shared" si="7"/>
        <v>-</v>
      </c>
      <c r="CH6" s="78" t="str">
        <f t="shared" si="7"/>
        <v>-</v>
      </c>
      <c r="CI6" s="78">
        <f t="shared" si="7"/>
        <v>146.12</v>
      </c>
      <c r="CJ6" s="78">
        <f t="shared" si="7"/>
        <v>150.44</v>
      </c>
      <c r="CK6" s="78">
        <f t="shared" si="7"/>
        <v>138.66999999999999</v>
      </c>
      <c r="CL6" s="70" t="str">
        <f>IF(CL7="","",IF(CL7="-","【-】","【"&amp;SUBSTITUTE(TEXT(CL7,"#,##0.00"),"-","△")&amp;"】"))</f>
        <v>【138.29】</v>
      </c>
      <c r="CM6" s="78" t="str">
        <f t="shared" ref="CM6:CV6" si="8">IF(CM7="",NA(),CM7)</f>
        <v>-</v>
      </c>
      <c r="CN6" s="78" t="str">
        <f t="shared" si="8"/>
        <v>-</v>
      </c>
      <c r="CO6" s="78" t="str">
        <f t="shared" si="8"/>
        <v>-</v>
      </c>
      <c r="CP6" s="78" t="str">
        <f t="shared" si="8"/>
        <v>-</v>
      </c>
      <c r="CQ6" s="78" t="str">
        <f t="shared" si="8"/>
        <v>-</v>
      </c>
      <c r="CR6" s="78" t="str">
        <f t="shared" si="8"/>
        <v>-</v>
      </c>
      <c r="CS6" s="78" t="str">
        <f t="shared" si="8"/>
        <v>-</v>
      </c>
      <c r="CT6" s="78">
        <f t="shared" si="8"/>
        <v>56.39</v>
      </c>
      <c r="CU6" s="78">
        <f t="shared" si="8"/>
        <v>55.67</v>
      </c>
      <c r="CV6" s="78">
        <f t="shared" si="8"/>
        <v>59.9</v>
      </c>
      <c r="CW6" s="70" t="str">
        <f>IF(CW7="","",IF(CW7="-","【-】","【"&amp;SUBSTITUTE(TEXT(CW7,"#,##0.00"),"-","△")&amp;"】"))</f>
        <v>【59.10】</v>
      </c>
      <c r="CX6" s="78" t="str">
        <f t="shared" ref="CX6:DG6" si="9">IF(CX7="",NA(),CX7)</f>
        <v>-</v>
      </c>
      <c r="CY6" s="78" t="str">
        <f t="shared" si="9"/>
        <v>-</v>
      </c>
      <c r="CZ6" s="78">
        <f t="shared" si="9"/>
        <v>98.08</v>
      </c>
      <c r="DA6" s="78">
        <f t="shared" si="9"/>
        <v>98.38</v>
      </c>
      <c r="DB6" s="78">
        <f t="shared" si="9"/>
        <v>98.37</v>
      </c>
      <c r="DC6" s="78" t="str">
        <f t="shared" si="9"/>
        <v>-</v>
      </c>
      <c r="DD6" s="78" t="str">
        <f t="shared" si="9"/>
        <v>-</v>
      </c>
      <c r="DE6" s="78">
        <f t="shared" si="9"/>
        <v>91.45</v>
      </c>
      <c r="DF6" s="78">
        <f t="shared" si="9"/>
        <v>91</v>
      </c>
      <c r="DG6" s="78">
        <f t="shared" si="9"/>
        <v>94.46</v>
      </c>
      <c r="DH6" s="70" t="str">
        <f>IF(DH7="","",IF(DH7="-","【-】","【"&amp;SUBSTITUTE(TEXT(DH7,"#,##0.00"),"-","△")&amp;"】"))</f>
        <v>【95.82】</v>
      </c>
      <c r="DI6" s="78" t="str">
        <f t="shared" ref="DI6:DR6" si="10">IF(DI7="",NA(),DI7)</f>
        <v>-</v>
      </c>
      <c r="DJ6" s="78" t="str">
        <f t="shared" si="10"/>
        <v>-</v>
      </c>
      <c r="DK6" s="78">
        <f t="shared" si="10"/>
        <v>3.47</v>
      </c>
      <c r="DL6" s="78">
        <f t="shared" si="10"/>
        <v>6.73</v>
      </c>
      <c r="DM6" s="78">
        <f t="shared" si="10"/>
        <v>9.9600000000000009</v>
      </c>
      <c r="DN6" s="78" t="str">
        <f t="shared" si="10"/>
        <v>-</v>
      </c>
      <c r="DO6" s="78" t="str">
        <f t="shared" si="10"/>
        <v>-</v>
      </c>
      <c r="DP6" s="78">
        <f t="shared" si="10"/>
        <v>14.8</v>
      </c>
      <c r="DQ6" s="78">
        <f t="shared" si="10"/>
        <v>17.149999999999999</v>
      </c>
      <c r="DR6" s="78">
        <f t="shared" si="10"/>
        <v>27.42</v>
      </c>
      <c r="DS6" s="70" t="str">
        <f>IF(DS7="","",IF(DS7="-","【-】","【"&amp;SUBSTITUTE(TEXT(DS7,"#,##0.00"),"-","△")&amp;"】"))</f>
        <v>【39.74】</v>
      </c>
      <c r="DT6" s="78" t="str">
        <f t="shared" ref="DT6:EC6" si="11">IF(DT7="",NA(),DT7)</f>
        <v>-</v>
      </c>
      <c r="DU6" s="78" t="str">
        <f t="shared" si="11"/>
        <v>-</v>
      </c>
      <c r="DV6" s="70">
        <f t="shared" si="11"/>
        <v>0</v>
      </c>
      <c r="DW6" s="70">
        <f t="shared" si="11"/>
        <v>0</v>
      </c>
      <c r="DX6" s="70">
        <f t="shared" si="11"/>
        <v>0</v>
      </c>
      <c r="DY6" s="78" t="str">
        <f t="shared" si="11"/>
        <v>-</v>
      </c>
      <c r="DZ6" s="78" t="str">
        <f t="shared" si="11"/>
        <v>-</v>
      </c>
      <c r="EA6" s="78">
        <f t="shared" si="11"/>
        <v>0.1</v>
      </c>
      <c r="EB6" s="78">
        <f t="shared" si="11"/>
        <v>0.14000000000000001</v>
      </c>
      <c r="EC6" s="78">
        <f t="shared" si="11"/>
        <v>2.67</v>
      </c>
      <c r="ED6" s="70" t="str">
        <f>IF(ED7="","",IF(ED7="-","【-】","【"&amp;SUBSTITUTE(TEXT(ED7,"#,##0.00"),"-","△")&amp;"】"))</f>
        <v>【7.62】</v>
      </c>
      <c r="EE6" s="78" t="str">
        <f t="shared" ref="EE6:EN6" si="12">IF(EE7="",NA(),EE7)</f>
        <v>-</v>
      </c>
      <c r="EF6" s="78" t="str">
        <f t="shared" si="12"/>
        <v>-</v>
      </c>
      <c r="EG6" s="78">
        <f t="shared" si="12"/>
        <v>0.34</v>
      </c>
      <c r="EH6" s="78">
        <f t="shared" si="12"/>
        <v>1.1599999999999999</v>
      </c>
      <c r="EI6" s="78">
        <f t="shared" si="12"/>
        <v>0.54</v>
      </c>
      <c r="EJ6" s="78" t="str">
        <f t="shared" si="12"/>
        <v>-</v>
      </c>
      <c r="EK6" s="78" t="str">
        <f t="shared" si="12"/>
        <v>-</v>
      </c>
      <c r="EL6" s="78">
        <f t="shared" si="12"/>
        <v>9.e-002</v>
      </c>
      <c r="EM6" s="78">
        <f t="shared" si="12"/>
        <v>0.25</v>
      </c>
      <c r="EN6" s="78">
        <f t="shared" si="12"/>
        <v>0.14000000000000001</v>
      </c>
      <c r="EO6" s="70" t="str">
        <f>IF(EO7="","",IF(EO7="-","【-】","【"&amp;SUBSTITUTE(TEXT(EO7,"#,##0.00"),"-","△")&amp;"】"))</f>
        <v>【0.23】</v>
      </c>
    </row>
    <row r="7" spans="1:148" s="55" customFormat="1">
      <c r="A7" s="56"/>
      <c r="B7" s="62">
        <v>2022</v>
      </c>
      <c r="C7" s="62">
        <v>132284</v>
      </c>
      <c r="D7" s="62">
        <v>46</v>
      </c>
      <c r="E7" s="62">
        <v>17</v>
      </c>
      <c r="F7" s="62">
        <v>1</v>
      </c>
      <c r="G7" s="62">
        <v>0</v>
      </c>
      <c r="H7" s="62" t="s">
        <v>95</v>
      </c>
      <c r="I7" s="62" t="s">
        <v>96</v>
      </c>
      <c r="J7" s="62" t="s">
        <v>97</v>
      </c>
      <c r="K7" s="62" t="s">
        <v>98</v>
      </c>
      <c r="L7" s="62" t="s">
        <v>99</v>
      </c>
      <c r="M7" s="62" t="s">
        <v>100</v>
      </c>
      <c r="N7" s="71" t="s">
        <v>101</v>
      </c>
      <c r="O7" s="71">
        <v>46.63</v>
      </c>
      <c r="P7" s="71">
        <v>94.68</v>
      </c>
      <c r="Q7" s="71">
        <v>82.8</v>
      </c>
      <c r="R7" s="71">
        <v>2013</v>
      </c>
      <c r="S7" s="71">
        <v>79807</v>
      </c>
      <c r="T7" s="71">
        <v>73.47</v>
      </c>
      <c r="U7" s="71">
        <v>1086.25</v>
      </c>
      <c r="V7" s="71">
        <v>75410</v>
      </c>
      <c r="W7" s="71">
        <v>13.62</v>
      </c>
      <c r="X7" s="71">
        <v>5536.71</v>
      </c>
      <c r="Y7" s="71" t="s">
        <v>101</v>
      </c>
      <c r="Z7" s="71" t="s">
        <v>101</v>
      </c>
      <c r="AA7" s="71">
        <v>109.69</v>
      </c>
      <c r="AB7" s="71">
        <v>100.08</v>
      </c>
      <c r="AC7" s="71">
        <v>100.15</v>
      </c>
      <c r="AD7" s="71" t="s">
        <v>101</v>
      </c>
      <c r="AE7" s="71" t="s">
        <v>101</v>
      </c>
      <c r="AF7" s="71">
        <v>104.59</v>
      </c>
      <c r="AG7" s="71">
        <v>102.96</v>
      </c>
      <c r="AH7" s="71">
        <v>106.74</v>
      </c>
      <c r="AI7" s="71">
        <v>106.11</v>
      </c>
      <c r="AJ7" s="71" t="s">
        <v>101</v>
      </c>
      <c r="AK7" s="71" t="s">
        <v>101</v>
      </c>
      <c r="AL7" s="71">
        <v>0</v>
      </c>
      <c r="AM7" s="71">
        <v>0</v>
      </c>
      <c r="AN7" s="71">
        <v>0</v>
      </c>
      <c r="AO7" s="71" t="s">
        <v>101</v>
      </c>
      <c r="AP7" s="71" t="s">
        <v>101</v>
      </c>
      <c r="AQ7" s="71">
        <v>0.83</v>
      </c>
      <c r="AR7" s="71">
        <v>1.22</v>
      </c>
      <c r="AS7" s="71">
        <v>6.49</v>
      </c>
      <c r="AT7" s="71">
        <v>3.15</v>
      </c>
      <c r="AU7" s="71" t="s">
        <v>101</v>
      </c>
      <c r="AV7" s="71" t="s">
        <v>101</v>
      </c>
      <c r="AW7" s="71">
        <v>15.82</v>
      </c>
      <c r="AX7" s="71">
        <v>21.52</v>
      </c>
      <c r="AY7" s="71">
        <v>30.06</v>
      </c>
      <c r="AZ7" s="71" t="s">
        <v>101</v>
      </c>
      <c r="BA7" s="71" t="s">
        <v>101</v>
      </c>
      <c r="BB7" s="71">
        <v>57.6</v>
      </c>
      <c r="BC7" s="71">
        <v>58.15</v>
      </c>
      <c r="BD7" s="71">
        <v>81.19</v>
      </c>
      <c r="BE7" s="71">
        <v>73.44</v>
      </c>
      <c r="BF7" s="71" t="s">
        <v>101</v>
      </c>
      <c r="BG7" s="71" t="s">
        <v>101</v>
      </c>
      <c r="BH7" s="71">
        <v>690.1</v>
      </c>
      <c r="BI7" s="71">
        <v>287.70999999999998</v>
      </c>
      <c r="BJ7" s="71">
        <v>706.52</v>
      </c>
      <c r="BK7" s="71" t="s">
        <v>101</v>
      </c>
      <c r="BL7" s="71" t="s">
        <v>101</v>
      </c>
      <c r="BM7" s="71">
        <v>1008.36</v>
      </c>
      <c r="BN7" s="71">
        <v>880.28</v>
      </c>
      <c r="BO7" s="71">
        <v>720.89</v>
      </c>
      <c r="BP7" s="71">
        <v>652.82000000000005</v>
      </c>
      <c r="BQ7" s="71" t="s">
        <v>101</v>
      </c>
      <c r="BR7" s="71" t="s">
        <v>101</v>
      </c>
      <c r="BS7" s="71">
        <v>91.97</v>
      </c>
      <c r="BT7" s="71">
        <v>96.51</v>
      </c>
      <c r="BU7" s="71">
        <v>96.82</v>
      </c>
      <c r="BV7" s="71" t="s">
        <v>101</v>
      </c>
      <c r="BW7" s="71" t="s">
        <v>101</v>
      </c>
      <c r="BX7" s="71">
        <v>85.67</v>
      </c>
      <c r="BY7" s="71">
        <v>86.23</v>
      </c>
      <c r="BZ7" s="71">
        <v>90.5</v>
      </c>
      <c r="CA7" s="71">
        <v>97.61</v>
      </c>
      <c r="CB7" s="71" t="s">
        <v>101</v>
      </c>
      <c r="CC7" s="71" t="s">
        <v>101</v>
      </c>
      <c r="CD7" s="71">
        <v>121.18</v>
      </c>
      <c r="CE7" s="71">
        <v>115.43</v>
      </c>
      <c r="CF7" s="71">
        <v>116.23</v>
      </c>
      <c r="CG7" s="71" t="s">
        <v>101</v>
      </c>
      <c r="CH7" s="71" t="s">
        <v>101</v>
      </c>
      <c r="CI7" s="71">
        <v>146.12</v>
      </c>
      <c r="CJ7" s="71">
        <v>150.44</v>
      </c>
      <c r="CK7" s="71">
        <v>138.66999999999999</v>
      </c>
      <c r="CL7" s="71">
        <v>138.29</v>
      </c>
      <c r="CM7" s="71" t="s">
        <v>101</v>
      </c>
      <c r="CN7" s="71" t="s">
        <v>101</v>
      </c>
      <c r="CO7" s="71" t="s">
        <v>101</v>
      </c>
      <c r="CP7" s="71" t="s">
        <v>101</v>
      </c>
      <c r="CQ7" s="71" t="s">
        <v>101</v>
      </c>
      <c r="CR7" s="71" t="s">
        <v>101</v>
      </c>
      <c r="CS7" s="71" t="s">
        <v>101</v>
      </c>
      <c r="CT7" s="71">
        <v>56.39</v>
      </c>
      <c r="CU7" s="71">
        <v>55.67</v>
      </c>
      <c r="CV7" s="71">
        <v>59.9</v>
      </c>
      <c r="CW7" s="71">
        <v>59.1</v>
      </c>
      <c r="CX7" s="71" t="s">
        <v>101</v>
      </c>
      <c r="CY7" s="71" t="s">
        <v>101</v>
      </c>
      <c r="CZ7" s="71">
        <v>98.08</v>
      </c>
      <c r="DA7" s="71">
        <v>98.38</v>
      </c>
      <c r="DB7" s="71">
        <v>98.37</v>
      </c>
      <c r="DC7" s="71" t="s">
        <v>101</v>
      </c>
      <c r="DD7" s="71" t="s">
        <v>101</v>
      </c>
      <c r="DE7" s="71">
        <v>91.45</v>
      </c>
      <c r="DF7" s="71">
        <v>91</v>
      </c>
      <c r="DG7" s="71">
        <v>94.46</v>
      </c>
      <c r="DH7" s="71">
        <v>95.82</v>
      </c>
      <c r="DI7" s="71" t="s">
        <v>101</v>
      </c>
      <c r="DJ7" s="71" t="s">
        <v>101</v>
      </c>
      <c r="DK7" s="71">
        <v>3.47</v>
      </c>
      <c r="DL7" s="71">
        <v>6.73</v>
      </c>
      <c r="DM7" s="71">
        <v>9.9600000000000009</v>
      </c>
      <c r="DN7" s="71" t="s">
        <v>101</v>
      </c>
      <c r="DO7" s="71" t="s">
        <v>101</v>
      </c>
      <c r="DP7" s="71">
        <v>14.8</v>
      </c>
      <c r="DQ7" s="71">
        <v>17.149999999999999</v>
      </c>
      <c r="DR7" s="71">
        <v>27.42</v>
      </c>
      <c r="DS7" s="71">
        <v>39.74</v>
      </c>
      <c r="DT7" s="71" t="s">
        <v>101</v>
      </c>
      <c r="DU7" s="71" t="s">
        <v>101</v>
      </c>
      <c r="DV7" s="71">
        <v>0</v>
      </c>
      <c r="DW7" s="71">
        <v>0</v>
      </c>
      <c r="DX7" s="71">
        <v>0</v>
      </c>
      <c r="DY7" s="71" t="s">
        <v>101</v>
      </c>
      <c r="DZ7" s="71" t="s">
        <v>101</v>
      </c>
      <c r="EA7" s="71">
        <v>0.1</v>
      </c>
      <c r="EB7" s="71">
        <v>0.14000000000000001</v>
      </c>
      <c r="EC7" s="71">
        <v>2.67</v>
      </c>
      <c r="ED7" s="71">
        <v>7.62</v>
      </c>
      <c r="EE7" s="71" t="s">
        <v>101</v>
      </c>
      <c r="EF7" s="71" t="s">
        <v>101</v>
      </c>
      <c r="EG7" s="71">
        <v>0.34</v>
      </c>
      <c r="EH7" s="71">
        <v>1.1599999999999999</v>
      </c>
      <c r="EI7" s="71">
        <v>0.54</v>
      </c>
      <c r="EJ7" s="71" t="s">
        <v>101</v>
      </c>
      <c r="EK7" s="71" t="s">
        <v>101</v>
      </c>
      <c r="EL7" s="71">
        <v>9.e-002</v>
      </c>
      <c r="EM7" s="71">
        <v>0.25</v>
      </c>
      <c r="EN7" s="71">
        <v>0.14000000000000001</v>
      </c>
      <c r="EO7" s="71">
        <v>0.23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30</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緒方 浩一</cp:lastModifiedBy>
  <dcterms:created xsi:type="dcterms:W3CDTF">2023-12-12T00:45:27Z</dcterms:created>
  <dcterms:modified xsi:type="dcterms:W3CDTF">2024-01-17T01:42:39Z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2024-01-17T01:42:39Z</vt:filetime>
  </property>
</Properties>
</file>