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t1\public\環境衛生課\003_簡水・集排特別会計\001_簡水・農水\共通\回答文書\令和6年度回答文書\簡水\250203〆切_経営比較分析\"/>
    </mc:Choice>
  </mc:AlternateContent>
  <xr:revisionPtr revIDLastSave="0" documentId="13_ncr:1_{633F0355-AA37-46E4-B9D8-D97B5082931C}" xr6:coauthVersionLast="36" xr6:coauthVersionMax="36" xr10:uidLastSave="{00000000-0000-0000-0000-000000000000}"/>
  <workbookProtection workbookAlgorithmName="SHA-512" workbookHashValue="o4mzfDrKv0XkAyBhPB6d1chKH9xuCDSUw+8dFnlYxSvRDefBojF3+3HQMUrgRuzmyhyltebyHLc3CbbIVsuW0w==" workbookSaltValue="IOcJ/qEWAJx6NH2EC48zcA==" workbookSpinCount="100000" lockStructure="1"/>
  <bookViews>
    <workbookView xWindow="0" yWindow="0" windowWidth="14685" windowHeight="10560" xr2:uid="{00000000-000D-0000-FFFF-FFFF00000000}"/>
  </bookViews>
  <sheets>
    <sheet name="法非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<sst xmlns="http://schemas.openxmlformats.org/spreadsheetml/2006/main" count="233" uniqueCount="116">
  <si>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</si>
  <si>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</si>
  <si>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</si>
  <si>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</si>
  <si>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</si>
  <si>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</si>
  <si>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</si>
  <si>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</si>
  <si>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</si>
  <si>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</si>
  <si>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</si>
  <si>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</si>
  <si>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</si>
  <si>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</si>
  <si>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</si>
  <si>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</si>
  <si>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</si>
  <si>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</si>
  <si>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</si>
  <si>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</si>
  <si>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</si>
  <si>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</si>
  <si>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</si>
  <si>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</si>
  <si>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</si>
  <si>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</si>
  <si>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</si>
  <si>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</si>
  <si>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</si>
  <si>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</si>
  <si>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</si>
  <si>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</si>
  <si>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</si>
  <si>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</si>
  <si>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</si>
  <si>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</si>
  <si>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</si>
  <si>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</si>
  <si>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</si>
  <si>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</si>
  <si>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</si>
  <si>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</si>
  <si>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</si>
  <si>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</si>
  <si>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</si>
  <si>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</si>
  <si>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</si>
  <si>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</si>
  <si>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</si>
  <si>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</si>
  <si>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</si>
  <si>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</si>
  <si>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</si>
  <si>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</si>
  <si>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</si>
  <si>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</si>
  <si>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</si>
  <si>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</si>
  <si>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</si>
  <si>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</si>
  <si>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</si>
  <si>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</si>
  <si>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</si>
  <si>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</si>
  <si>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</si>
  <si>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</si>
  <si>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</si>
  <si>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</si>
  <si>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</si>
  <si>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</si>
  <si>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</si>
  <si>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</si>
  <si>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</si>
  <si>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</si>
  <si>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</si>
  <si>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</si>
  <si>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</si>
  <si>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</si>
  <si>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</si>
  <si>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</si>
  <si>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</si>
  <si>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</si>
  <si>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</si>
  <si>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</si>
  <si>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</si>
  <si>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</si>
  <si>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</si>
  <si>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</si>
  <si>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</si>
  <si>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</si>
  <si>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</si>
  <si>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</si>
  <si>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</si>
  <si>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</si>
  <si>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</si>
  <si>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</si>
  <si>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</si>
  <si>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</si>
  <si>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</si>
  <si>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</si>
  <si>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</si>
  <si>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</si>
  <si>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</si>
  <si>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</si>
  <si>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</si>
  <si>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</si>
  <si>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</si>
  <si>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</si>
  <si>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</si>
  <si>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</si>
  <si>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</si>
  <si>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</si>
  <si>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</si>
  <si>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H9～H15にかけて、大規模な配水管改修工事を実施している。その際、対象外となった配管のうち古いもの、耐震能力が期待できないもの等に関しては、今後、優先順位をつけ更新していく。主な水道本管については更新が完了している為、H27～H29の管路更新率については更新実績がない状況となっている。H30・R1年度は新設道路への配水本管布設が生じた為、③管路更新率が増加している。</t>
    <phoneticPr fontId="4"/>
  </si>
  <si>
    <t>各施設の老朽度や耐震性能を把握し更新計画を作成するため、基礎情報として耐震診断および台帳整備を行った。健全な経営を持続させる為に長期的な投資計画を立て、財源確保を精査し、経営の健全性・効率性を高めていく必要がある。</t>
    <phoneticPr fontId="4"/>
  </si>
  <si>
    <t>①概ね黒字経営を持続できている。要因としてはH9～H15に実施された主要配水管の大規模改修工事による安定した給水が可能であることや、井戸より給水した水を塩素消毒し、自然流下方式で配水している為、類似団体に比べランニングコストが低く抑えることができている。また、近年、料金回収率の安定化が図られ、経営状況の向上に繋がっていると考えられる。
④当村では地方債残高の償還完了に伴う減少傾向が続いていたが、R2.6月～R5.3月にかけて水道料金減免事業（コロナ対策）により給水収益がR2年度決算分からさらに落ち込み、結果としてR2の比率の増に転じた原因となった。また、R3～6年度にかけて公営企業会計移行支援業務や連絡管布設工事等による起債借入が続いている為、比率の増加につながる傾向にある。
⑤料金回収率については類似団体と比較して高い水準ではあるが、人口は減少傾向にあるため、比率が下がる可能性がある。また、R2.6月～R5.3月にかけて実施した水道料金減免事業（コロナ対策）により期間中、率が減少する傾向となったが、事業終了に伴い、R5年度から例年にくらべ増加に転じる結果となった。今後、経営戦略の見直し時に料金の検討を実施したい。
⑥類似団体に比べ低く抑えられている。要因としては原水処理から給水に至るまでの工程が類似団体に比べ単純であり、ランニングコストが抑えられていることが挙げられる。※給水方法は①に記載
⑦施設利用率については各配水池系統毎の能力に余裕がある結果となっているが、非常時に応急給水の期待できない島の立地条件や地形条件に起因して施設に余裕を持たせる必要が生じている。今後、単独系統の施設を中心に連絡管等の整備を進め、更なる安定供給を目指したい。
⑧有収率が全体的に低い原因として、漏水修繕の対応が十分にできていないことが挙げられる。島全体としても水道屋の職人不足が顕著であり、近年、村直営修繕の頻度もかなり多く、修繕が追いつかない状態である。今後はより積極的かつ計画的に施設の更新等を実施し、状況改善に努めたい。</t>
    <rPh sb="203" eb="204">
      <t>ガツ</t>
    </rPh>
    <rPh sb="209" eb="210">
      <t>ガツ</t>
    </rPh>
    <rPh sb="294" eb="296">
      <t>カイケイ</t>
    </rPh>
    <rPh sb="296" eb="298">
      <t>イコウ</t>
    </rPh>
    <rPh sb="298" eb="300">
      <t>シエン</t>
    </rPh>
    <rPh sb="300" eb="302">
      <t>ギョウム</t>
    </rPh>
    <rPh sb="303" eb="305">
      <t>レンラク</t>
    </rPh>
    <rPh sb="305" eb="306">
      <t>カン</t>
    </rPh>
    <rPh sb="306" eb="308">
      <t>フセツ</t>
    </rPh>
    <rPh sb="308" eb="310">
      <t>コウジ</t>
    </rPh>
    <rPh sb="310" eb="311">
      <t>トウ</t>
    </rPh>
    <rPh sb="314" eb="316">
      <t>キサイ</t>
    </rPh>
    <rPh sb="316" eb="318">
      <t>カリイレ</t>
    </rPh>
    <rPh sb="406" eb="407">
      <t>ガツ</t>
    </rPh>
    <rPh sb="412" eb="413">
      <t>ガツ</t>
    </rPh>
    <rPh sb="417" eb="419">
      <t>ジッシ</t>
    </rPh>
    <rPh sb="421" eb="423">
      <t>スイドウ</t>
    </rPh>
    <rPh sb="423" eb="425">
      <t>リョウキン</t>
    </rPh>
    <rPh sb="425" eb="427">
      <t>ゲンメン</t>
    </rPh>
    <rPh sb="427" eb="429">
      <t>ジギョウ</t>
    </rPh>
    <rPh sb="433" eb="435">
      <t>タイサク</t>
    </rPh>
    <rPh sb="439" eb="441">
      <t>キカン</t>
    </rPh>
    <rPh sb="441" eb="442">
      <t>ナカ</t>
    </rPh>
    <rPh sb="443" eb="444">
      <t>リツ</t>
    </rPh>
    <rPh sb="445" eb="447">
      <t>ゲンショウ</t>
    </rPh>
    <rPh sb="449" eb="451">
      <t>ケイコウ</t>
    </rPh>
    <rPh sb="457" eb="459">
      <t>ジギョウ</t>
    </rPh>
    <rPh sb="459" eb="461">
      <t>シュウリョウ</t>
    </rPh>
    <rPh sb="462" eb="463">
      <t>トモナ</t>
    </rPh>
    <rPh sb="467" eb="469">
      <t>ネンド</t>
    </rPh>
    <rPh sb="471" eb="473">
      <t>レイネン</t>
    </rPh>
    <rPh sb="477" eb="479">
      <t>ゾウカ</t>
    </rPh>
    <rPh sb="480" eb="481">
      <t>テン</t>
    </rPh>
    <rPh sb="483" eb="485">
      <t>ケッカ</t>
    </rPh>
    <rPh sb="738" eb="740">
      <t>ゼンタイ</t>
    </rPh>
    <rPh sb="740" eb="741">
      <t>テキ</t>
    </rPh>
    <rPh sb="742" eb="743">
      <t>ヒク</t>
    </rPh>
    <rPh sb="744" eb="746">
      <t>ゲンイン</t>
    </rPh>
    <rPh sb="750" eb="752">
      <t>ロウスイ</t>
    </rPh>
    <rPh sb="752" eb="754">
      <t>シュウゼン</t>
    </rPh>
    <rPh sb="755" eb="757">
      <t>タイオウ</t>
    </rPh>
    <rPh sb="758" eb="760">
      <t>ジュウブン</t>
    </rPh>
    <rPh sb="770" eb="771">
      <t>ア</t>
    </rPh>
    <rPh sb="776" eb="777">
      <t>シマ</t>
    </rPh>
    <rPh sb="777" eb="779">
      <t>ゼンタイ</t>
    </rPh>
    <rPh sb="783" eb="785">
      <t>スイドウ</t>
    </rPh>
    <rPh sb="785" eb="786">
      <t>ヤ</t>
    </rPh>
    <rPh sb="787" eb="789">
      <t>ショクニン</t>
    </rPh>
    <rPh sb="789" eb="791">
      <t>フソク</t>
    </rPh>
    <rPh sb="792" eb="794">
      <t>ケンチョ</t>
    </rPh>
    <rPh sb="798" eb="800">
      <t>キンネン</t>
    </rPh>
    <rPh sb="801" eb="802">
      <t>ムラ</t>
    </rPh>
    <rPh sb="802" eb="804">
      <t>チョクエイ</t>
    </rPh>
    <rPh sb="804" eb="806">
      <t>シュウゼン</t>
    </rPh>
    <rPh sb="807" eb="809">
      <t>ヒンド</t>
    </rPh>
    <rPh sb="813" eb="814">
      <t>オオ</t>
    </rPh>
    <rPh sb="816" eb="818">
      <t>シュウゼン</t>
    </rPh>
    <rPh sb="819" eb="820">
      <t>オ</t>
    </rPh>
    <rPh sb="825" eb="827">
      <t>ジョウタイ</t>
    </rPh>
    <rPh sb="831" eb="833">
      <t>コンゴ</t>
    </rPh>
    <rPh sb="836" eb="838">
      <t>セッキョク</t>
    </rPh>
    <rPh sb="838" eb="839">
      <t>テキ</t>
    </rPh>
    <rPh sb="841" eb="843">
      <t>ケイカク</t>
    </rPh>
    <rPh sb="843" eb="844">
      <t>テキ</t>
    </rPh>
    <rPh sb="845" eb="847">
      <t>シセツ</t>
    </rPh>
    <rPh sb="848" eb="850">
      <t>コウシン</t>
    </rPh>
    <rPh sb="850" eb="851">
      <t>トウ</t>
    </rPh>
    <rPh sb="852" eb="854">
      <t>ジッシ</t>
    </rPh>
    <rPh sb="856" eb="858">
      <t>ジョウキョウ</t>
    </rPh>
    <rPh sb="858" eb="860">
      <t>カイゼン</t>
    </rPh>
    <rPh sb="861" eb="86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</si>
</sst>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0.28000000000000003</c:v>
                </c:pt>
                <c:pt idx="1">
                  <c:v>0</c:v>
                </c:pt>
                <c:pt idx="2">
                  <c:v>0</c:v>
                </c:pt>
                <c:pt idx="3">
                  <c:v>0</c:v>
                </c:pt>
                <c:pt idx="4">
                  <c:v>0</c:v>
                </c:pt>
              </c:numCache>
            </c:numRef>
          </c:val>
          <c:extLst>
            <c:ext xmlns:c16="http://schemas.microsoft.com/office/drawing/2014/chart" uri="{C3380CC4-5D6E-409C-BE32-E72D297353CC}">
              <c16:uniqueId val="{00000000-20D1-4555-B373-C687A8EAFFD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20D1-4555-B373-C687A8EAFFD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32.340000000000003</c:v>
                </c:pt>
                <c:pt idx="1">
                  <c:v>24.36</c:v>
                </c:pt>
                <c:pt idx="2">
                  <c:v>28.78</c:v>
                </c:pt>
                <c:pt idx="3">
                  <c:v>29.05</c:v>
                </c:pt>
                <c:pt idx="4">
                  <c:v>31.71</c:v>
                </c:pt>
              </c:numCache>
            </c:numRef>
          </c:val>
          <c:extLst>
            <c:ext xmlns:c16="http://schemas.microsoft.com/office/drawing/2014/chart" uri="{C3380CC4-5D6E-409C-BE32-E72D297353CC}">
              <c16:uniqueId val="{00000000-5CD3-45FD-BD8D-7F500BB60FC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5CD3-45FD-BD8D-7F500BB60FC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55.97</c:v>
                </c:pt>
                <c:pt idx="1">
                  <c:v>73.819999999999993</c:v>
                </c:pt>
                <c:pt idx="2">
                  <c:v>58.13</c:v>
                </c:pt>
                <c:pt idx="3">
                  <c:v>55.17</c:v>
                </c:pt>
                <c:pt idx="4">
                  <c:v>54.59</c:v>
                </c:pt>
              </c:numCache>
            </c:numRef>
          </c:val>
          <c:extLst>
            <c:ext xmlns:c16="http://schemas.microsoft.com/office/drawing/2014/chart" uri="{C3380CC4-5D6E-409C-BE32-E72D297353CC}">
              <c16:uniqueId val="{00000000-B566-40F8-86FB-DE2BF90ABA5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B566-40F8-86FB-DE2BF90ABA5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101.81</c:v>
                </c:pt>
                <c:pt idx="1">
                  <c:v>111.94</c:v>
                </c:pt>
                <c:pt idx="2">
                  <c:v>103.75</c:v>
                </c:pt>
                <c:pt idx="3">
                  <c:v>106.57</c:v>
                </c:pt>
                <c:pt idx="4">
                  <c:v>113.61</c:v>
                </c:pt>
              </c:numCache>
            </c:numRef>
          </c:val>
          <c:extLst>
            <c:ext xmlns:c16="http://schemas.microsoft.com/office/drawing/2014/chart" uri="{C3380CC4-5D6E-409C-BE32-E72D297353CC}">
              <c16:uniqueId val="{00000000-6465-4EE2-B8B5-B1F9F85E63A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6465-4EE2-B8B5-B1F9F85E63A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78-4FCF-8F94-76E06DA8CE2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78-4FCF-8F94-76E06DA8CE2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54-4E44-A9E8-F9693A68A4B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54-4E44-A9E8-F9693A68A4B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4B-4ECE-B874-600379E1968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4B-4ECE-B874-600379E1968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43-4E5F-BD20-1384928E21B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43-4E5F-BD20-1384928E21B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93.49</c:v>
                </c:pt>
                <c:pt idx="1">
                  <c:v>105.68</c:v>
                </c:pt>
                <c:pt idx="2">
                  <c:v>129.62</c:v>
                </c:pt>
                <c:pt idx="3">
                  <c:v>126.05</c:v>
                </c:pt>
                <c:pt idx="4">
                  <c:v>289.75</c:v>
                </c:pt>
              </c:numCache>
            </c:numRef>
          </c:val>
          <c:extLst>
            <c:ext xmlns:c16="http://schemas.microsoft.com/office/drawing/2014/chart" uri="{C3380CC4-5D6E-409C-BE32-E72D297353CC}">
              <c16:uniqueId val="{00000000-A9C8-439B-A3EF-F00B6828265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A9C8-439B-A3EF-F00B6828265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99.63</c:v>
                </c:pt>
                <c:pt idx="1">
                  <c:v>76.42</c:v>
                </c:pt>
                <c:pt idx="2">
                  <c:v>66.37</c:v>
                </c:pt>
                <c:pt idx="3">
                  <c:v>66.14</c:v>
                </c:pt>
                <c:pt idx="4">
                  <c:v>110.63</c:v>
                </c:pt>
              </c:numCache>
            </c:numRef>
          </c:val>
          <c:extLst>
            <c:ext xmlns:c16="http://schemas.microsoft.com/office/drawing/2014/chart" uri="{C3380CC4-5D6E-409C-BE32-E72D297353CC}">
              <c16:uniqueId val="{00000000-142C-4194-8030-B367C001D7B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142C-4194-8030-B367C001D7B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155.04</c:v>
                </c:pt>
                <c:pt idx="1">
                  <c:v>152.28</c:v>
                </c:pt>
                <c:pt idx="2">
                  <c:v>166.2</c:v>
                </c:pt>
                <c:pt idx="3">
                  <c:v>160.68</c:v>
                </c:pt>
                <c:pt idx="4">
                  <c:v>128.52000000000001</c:v>
                </c:pt>
              </c:numCache>
            </c:numRef>
          </c:val>
          <c:extLst>
            <c:ext xmlns:c16="http://schemas.microsoft.com/office/drawing/2014/chart" uri="{C3380CC4-5D6E-409C-BE32-E72D297353CC}">
              <c16:uniqueId val="{00000000-BADD-4AEE-8AAF-ABB0039368F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BADD-4AEE-8AAF-ABB0039368F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東京都　神津島村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1775</v>
      </c>
      <c r="AM8" s="54"/>
      <c r="AN8" s="54"/>
      <c r="AO8" s="54"/>
      <c r="AP8" s="54"/>
      <c r="AQ8" s="54"/>
      <c r="AR8" s="54"/>
      <c r="AS8" s="54"/>
      <c r="AT8" s="44">
        <f>データ!$S$6</f>
        <v>27.54</v>
      </c>
      <c r="AU8" s="44"/>
      <c r="AV8" s="44"/>
      <c r="AW8" s="44"/>
      <c r="AX8" s="44"/>
      <c r="AY8" s="44"/>
      <c r="AZ8" s="44"/>
      <c r="BA8" s="44"/>
      <c r="BB8" s="44">
        <f>データ!$T$6</f>
        <v>64.45</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99.83</v>
      </c>
      <c r="Q10" s="44"/>
      <c r="R10" s="44"/>
      <c r="S10" s="44"/>
      <c r="T10" s="44"/>
      <c r="U10" s="44"/>
      <c r="V10" s="44"/>
      <c r="W10" s="54">
        <f>データ!$Q$6</f>
        <v>2530</v>
      </c>
      <c r="X10" s="54"/>
      <c r="Y10" s="54"/>
      <c r="Z10" s="54"/>
      <c r="AA10" s="54"/>
      <c r="AB10" s="54"/>
      <c r="AC10" s="54"/>
      <c r="AD10" s="2"/>
      <c r="AE10" s="2"/>
      <c r="AF10" s="2"/>
      <c r="AG10" s="2"/>
      <c r="AH10" s="2"/>
      <c r="AI10" s="2"/>
      <c r="AJ10" s="2"/>
      <c r="AK10" s="2"/>
      <c r="AL10" s="54">
        <f>データ!$U$6</f>
        <v>1723</v>
      </c>
      <c r="AM10" s="54"/>
      <c r="AN10" s="54"/>
      <c r="AO10" s="54"/>
      <c r="AP10" s="54"/>
      <c r="AQ10" s="54"/>
      <c r="AR10" s="54"/>
      <c r="AS10" s="54"/>
      <c r="AT10" s="44">
        <f>データ!$V$6</f>
        <v>1</v>
      </c>
      <c r="AU10" s="44"/>
      <c r="AV10" s="44"/>
      <c r="AW10" s="44"/>
      <c r="AX10" s="44"/>
      <c r="AY10" s="44"/>
      <c r="AZ10" s="44"/>
      <c r="BA10" s="44"/>
      <c r="BB10" s="44">
        <f>データ!$W$6</f>
        <v>1723</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9"/>
      <c r="BN17" s="79"/>
      <c r="BO17" s="79"/>
      <c r="BP17" s="79"/>
      <c r="BQ17" s="79"/>
      <c r="BR17" s="79"/>
      <c r="BS17" s="79"/>
      <c r="BT17" s="79"/>
      <c r="BU17" s="79"/>
      <c r="BV17" s="79"/>
      <c r="BW17" s="79"/>
      <c r="BX17" s="79"/>
      <c r="BY17" s="79"/>
      <c r="BZ17" s="8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9"/>
      <c r="BN18" s="79"/>
      <c r="BO18" s="79"/>
      <c r="BP18" s="79"/>
      <c r="BQ18" s="79"/>
      <c r="BR18" s="79"/>
      <c r="BS18" s="79"/>
      <c r="BT18" s="79"/>
      <c r="BU18" s="79"/>
      <c r="BV18" s="79"/>
      <c r="BW18" s="79"/>
      <c r="BX18" s="79"/>
      <c r="BY18" s="79"/>
      <c r="BZ18" s="8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9"/>
      <c r="BN19" s="79"/>
      <c r="BO19" s="79"/>
      <c r="BP19" s="79"/>
      <c r="BQ19" s="79"/>
      <c r="BR19" s="79"/>
      <c r="BS19" s="79"/>
      <c r="BT19" s="79"/>
      <c r="BU19" s="79"/>
      <c r="BV19" s="79"/>
      <c r="BW19" s="79"/>
      <c r="BX19" s="79"/>
      <c r="BY19" s="79"/>
      <c r="BZ19" s="8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9"/>
      <c r="BN20" s="79"/>
      <c r="BO20" s="79"/>
      <c r="BP20" s="79"/>
      <c r="BQ20" s="79"/>
      <c r="BR20" s="79"/>
      <c r="BS20" s="79"/>
      <c r="BT20" s="79"/>
      <c r="BU20" s="79"/>
      <c r="BV20" s="79"/>
      <c r="BW20" s="79"/>
      <c r="BX20" s="79"/>
      <c r="BY20" s="79"/>
      <c r="BZ20" s="8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9"/>
      <c r="BN21" s="79"/>
      <c r="BO21" s="79"/>
      <c r="BP21" s="79"/>
      <c r="BQ21" s="79"/>
      <c r="BR21" s="79"/>
      <c r="BS21" s="79"/>
      <c r="BT21" s="79"/>
      <c r="BU21" s="79"/>
      <c r="BV21" s="79"/>
      <c r="BW21" s="79"/>
      <c r="BX21" s="79"/>
      <c r="BY21" s="79"/>
      <c r="BZ21" s="8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9"/>
      <c r="BN22" s="79"/>
      <c r="BO22" s="79"/>
      <c r="BP22" s="79"/>
      <c r="BQ22" s="79"/>
      <c r="BR22" s="79"/>
      <c r="BS22" s="79"/>
      <c r="BT22" s="79"/>
      <c r="BU22" s="79"/>
      <c r="BV22" s="79"/>
      <c r="BW22" s="79"/>
      <c r="BX22" s="79"/>
      <c r="BY22" s="79"/>
      <c r="BZ22" s="8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9"/>
      <c r="BN23" s="79"/>
      <c r="BO23" s="79"/>
      <c r="BP23" s="79"/>
      <c r="BQ23" s="79"/>
      <c r="BR23" s="79"/>
      <c r="BS23" s="79"/>
      <c r="BT23" s="79"/>
      <c r="BU23" s="79"/>
      <c r="BV23" s="79"/>
      <c r="BW23" s="79"/>
      <c r="BX23" s="79"/>
      <c r="BY23" s="79"/>
      <c r="BZ23" s="8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9"/>
      <c r="BN24" s="79"/>
      <c r="BO24" s="79"/>
      <c r="BP24" s="79"/>
      <c r="BQ24" s="79"/>
      <c r="BR24" s="79"/>
      <c r="BS24" s="79"/>
      <c r="BT24" s="79"/>
      <c r="BU24" s="79"/>
      <c r="BV24" s="79"/>
      <c r="BW24" s="79"/>
      <c r="BX24" s="79"/>
      <c r="BY24" s="79"/>
      <c r="BZ24" s="8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9"/>
      <c r="BN25" s="79"/>
      <c r="BO25" s="79"/>
      <c r="BP25" s="79"/>
      <c r="BQ25" s="79"/>
      <c r="BR25" s="79"/>
      <c r="BS25" s="79"/>
      <c r="BT25" s="79"/>
      <c r="BU25" s="79"/>
      <c r="BV25" s="79"/>
      <c r="BW25" s="79"/>
      <c r="BX25" s="79"/>
      <c r="BY25" s="79"/>
      <c r="BZ25" s="8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9"/>
      <c r="BN26" s="79"/>
      <c r="BO26" s="79"/>
      <c r="BP26" s="79"/>
      <c r="BQ26" s="79"/>
      <c r="BR26" s="79"/>
      <c r="BS26" s="79"/>
      <c r="BT26" s="79"/>
      <c r="BU26" s="79"/>
      <c r="BV26" s="79"/>
      <c r="BW26" s="79"/>
      <c r="BX26" s="79"/>
      <c r="BY26" s="79"/>
      <c r="BZ26" s="8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9"/>
      <c r="BN27" s="79"/>
      <c r="BO27" s="79"/>
      <c r="BP27" s="79"/>
      <c r="BQ27" s="79"/>
      <c r="BR27" s="79"/>
      <c r="BS27" s="79"/>
      <c r="BT27" s="79"/>
      <c r="BU27" s="79"/>
      <c r="BV27" s="79"/>
      <c r="BW27" s="79"/>
      <c r="BX27" s="79"/>
      <c r="BY27" s="79"/>
      <c r="BZ27" s="8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9"/>
      <c r="BN28" s="79"/>
      <c r="BO28" s="79"/>
      <c r="BP28" s="79"/>
      <c r="BQ28" s="79"/>
      <c r="BR28" s="79"/>
      <c r="BS28" s="79"/>
      <c r="BT28" s="79"/>
      <c r="BU28" s="79"/>
      <c r="BV28" s="79"/>
      <c r="BW28" s="79"/>
      <c r="BX28" s="79"/>
      <c r="BY28" s="79"/>
      <c r="BZ28" s="8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9"/>
      <c r="BN29" s="79"/>
      <c r="BO29" s="79"/>
      <c r="BP29" s="79"/>
      <c r="BQ29" s="79"/>
      <c r="BR29" s="79"/>
      <c r="BS29" s="79"/>
      <c r="BT29" s="79"/>
      <c r="BU29" s="79"/>
      <c r="BV29" s="79"/>
      <c r="BW29" s="79"/>
      <c r="BX29" s="79"/>
      <c r="BY29" s="79"/>
      <c r="BZ29" s="8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9"/>
      <c r="BN30" s="79"/>
      <c r="BO30" s="79"/>
      <c r="BP30" s="79"/>
      <c r="BQ30" s="79"/>
      <c r="BR30" s="79"/>
      <c r="BS30" s="79"/>
      <c r="BT30" s="79"/>
      <c r="BU30" s="79"/>
      <c r="BV30" s="79"/>
      <c r="BW30" s="79"/>
      <c r="BX30" s="79"/>
      <c r="BY30" s="79"/>
      <c r="BZ30" s="8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9"/>
      <c r="BN31" s="79"/>
      <c r="BO31" s="79"/>
      <c r="BP31" s="79"/>
      <c r="BQ31" s="79"/>
      <c r="BR31" s="79"/>
      <c r="BS31" s="79"/>
      <c r="BT31" s="79"/>
      <c r="BU31" s="79"/>
      <c r="BV31" s="79"/>
      <c r="BW31" s="79"/>
      <c r="BX31" s="79"/>
      <c r="BY31" s="79"/>
      <c r="BZ31" s="8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9"/>
      <c r="BN32" s="79"/>
      <c r="BO32" s="79"/>
      <c r="BP32" s="79"/>
      <c r="BQ32" s="79"/>
      <c r="BR32" s="79"/>
      <c r="BS32" s="79"/>
      <c r="BT32" s="79"/>
      <c r="BU32" s="79"/>
      <c r="BV32" s="79"/>
      <c r="BW32" s="79"/>
      <c r="BX32" s="79"/>
      <c r="BY32" s="79"/>
      <c r="BZ32" s="8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9"/>
      <c r="BN33" s="79"/>
      <c r="BO33" s="79"/>
      <c r="BP33" s="79"/>
      <c r="BQ33" s="79"/>
      <c r="BR33" s="79"/>
      <c r="BS33" s="79"/>
      <c r="BT33" s="79"/>
      <c r="BU33" s="79"/>
      <c r="BV33" s="79"/>
      <c r="BW33" s="79"/>
      <c r="BX33" s="79"/>
      <c r="BY33" s="79"/>
      <c r="BZ33" s="8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9"/>
      <c r="BN34" s="79"/>
      <c r="BO34" s="79"/>
      <c r="BP34" s="79"/>
      <c r="BQ34" s="79"/>
      <c r="BR34" s="79"/>
      <c r="BS34" s="79"/>
      <c r="BT34" s="79"/>
      <c r="BU34" s="79"/>
      <c r="BV34" s="79"/>
      <c r="BW34" s="79"/>
      <c r="BX34" s="79"/>
      <c r="BY34" s="79"/>
      <c r="BZ34" s="8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9"/>
      <c r="BN35" s="79"/>
      <c r="BO35" s="79"/>
      <c r="BP35" s="79"/>
      <c r="BQ35" s="79"/>
      <c r="BR35" s="79"/>
      <c r="BS35" s="79"/>
      <c r="BT35" s="79"/>
      <c r="BU35" s="79"/>
      <c r="BV35" s="79"/>
      <c r="BW35" s="79"/>
      <c r="BX35" s="79"/>
      <c r="BY35" s="79"/>
      <c r="BZ35" s="8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9"/>
      <c r="BN36" s="79"/>
      <c r="BO36" s="79"/>
      <c r="BP36" s="79"/>
      <c r="BQ36" s="79"/>
      <c r="BR36" s="79"/>
      <c r="BS36" s="79"/>
      <c r="BT36" s="79"/>
      <c r="BU36" s="79"/>
      <c r="BV36" s="79"/>
      <c r="BW36" s="79"/>
      <c r="BX36" s="79"/>
      <c r="BY36" s="79"/>
      <c r="BZ36" s="8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9"/>
      <c r="BN37" s="79"/>
      <c r="BO37" s="79"/>
      <c r="BP37" s="79"/>
      <c r="BQ37" s="79"/>
      <c r="BR37" s="79"/>
      <c r="BS37" s="79"/>
      <c r="BT37" s="79"/>
      <c r="BU37" s="79"/>
      <c r="BV37" s="79"/>
      <c r="BW37" s="79"/>
      <c r="BX37" s="79"/>
      <c r="BY37" s="79"/>
      <c r="BZ37" s="8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9"/>
      <c r="BN38" s="79"/>
      <c r="BO38" s="79"/>
      <c r="BP38" s="79"/>
      <c r="BQ38" s="79"/>
      <c r="BR38" s="79"/>
      <c r="BS38" s="79"/>
      <c r="BT38" s="79"/>
      <c r="BU38" s="79"/>
      <c r="BV38" s="79"/>
      <c r="BW38" s="79"/>
      <c r="BX38" s="79"/>
      <c r="BY38" s="79"/>
      <c r="BZ38" s="8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9"/>
      <c r="BN39" s="79"/>
      <c r="BO39" s="79"/>
      <c r="BP39" s="79"/>
      <c r="BQ39" s="79"/>
      <c r="BR39" s="79"/>
      <c r="BS39" s="79"/>
      <c r="BT39" s="79"/>
      <c r="BU39" s="79"/>
      <c r="BV39" s="79"/>
      <c r="BW39" s="79"/>
      <c r="BX39" s="79"/>
      <c r="BY39" s="79"/>
      <c r="BZ39" s="8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9"/>
      <c r="BN40" s="79"/>
      <c r="BO40" s="79"/>
      <c r="BP40" s="79"/>
      <c r="BQ40" s="79"/>
      <c r="BR40" s="79"/>
      <c r="BS40" s="79"/>
      <c r="BT40" s="79"/>
      <c r="BU40" s="79"/>
      <c r="BV40" s="79"/>
      <c r="BW40" s="79"/>
      <c r="BX40" s="79"/>
      <c r="BY40" s="79"/>
      <c r="BZ40" s="8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9"/>
      <c r="BN41" s="79"/>
      <c r="BO41" s="79"/>
      <c r="BP41" s="79"/>
      <c r="BQ41" s="79"/>
      <c r="BR41" s="79"/>
      <c r="BS41" s="79"/>
      <c r="BT41" s="79"/>
      <c r="BU41" s="79"/>
      <c r="BV41" s="79"/>
      <c r="BW41" s="79"/>
      <c r="BX41" s="79"/>
      <c r="BY41" s="79"/>
      <c r="BZ41" s="8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9"/>
      <c r="BN42" s="79"/>
      <c r="BO42" s="79"/>
      <c r="BP42" s="79"/>
      <c r="BQ42" s="79"/>
      <c r="BR42" s="79"/>
      <c r="BS42" s="79"/>
      <c r="BT42" s="79"/>
      <c r="BU42" s="79"/>
      <c r="BV42" s="79"/>
      <c r="BW42" s="79"/>
      <c r="BX42" s="79"/>
      <c r="BY42" s="79"/>
      <c r="BZ42" s="8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9"/>
      <c r="BN43" s="79"/>
      <c r="BO43" s="79"/>
      <c r="BP43" s="79"/>
      <c r="BQ43" s="79"/>
      <c r="BR43" s="79"/>
      <c r="BS43" s="79"/>
      <c r="BT43" s="79"/>
      <c r="BU43" s="79"/>
      <c r="BV43" s="79"/>
      <c r="BW43" s="79"/>
      <c r="BX43" s="79"/>
      <c r="BY43" s="79"/>
      <c r="BZ43" s="8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50uCBTXqIgUNwehEN3/92KR762yus5NTkEPTlVpkD14nx0gpuWzFIZKlxbSq2VW/uRxQ8J++52UNeIMP24AFQw==" saltValue="abPJrKX05huv54I0+pxL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133647</v>
      </c>
      <c r="D6" s="20">
        <f t="shared" si="3"/>
        <v>47</v>
      </c>
      <c r="E6" s="20">
        <f t="shared" si="3"/>
        <v>1</v>
      </c>
      <c r="F6" s="20">
        <f t="shared" si="3"/>
        <v>0</v>
      </c>
      <c r="G6" s="20">
        <f t="shared" si="3"/>
        <v>0</v>
      </c>
      <c r="H6" s="20" t="str">
        <f t="shared" si="3"/>
        <v>東京都　神津島村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99.83</v>
      </c>
      <c r="Q6" s="21">
        <f t="shared" si="3"/>
        <v>2530</v>
      </c>
      <c r="R6" s="21">
        <f t="shared" si="3"/>
        <v>1775</v>
      </c>
      <c r="S6" s="21">
        <f t="shared" si="3"/>
        <v>27.54</v>
      </c>
      <c r="T6" s="21">
        <f t="shared" si="3"/>
        <v>64.45</v>
      </c>
      <c r="U6" s="21">
        <f t="shared" si="3"/>
        <v>1723</v>
      </c>
      <c r="V6" s="21">
        <f t="shared" si="3"/>
        <v>1</v>
      </c>
      <c r="W6" s="21">
        <f t="shared" si="3"/>
        <v>1723</v>
      </c>
      <c r="X6" s="22">
        <f>IF(X7="",NA(),X7)</f>
        <v>101.81</v>
      </c>
      <c r="Y6" s="22">
        <f t="shared" ref="Y6:AG6" si="4">IF(Y7="",NA(),Y7)</f>
        <v>111.94</v>
      </c>
      <c r="Z6" s="22">
        <f t="shared" si="4"/>
        <v>103.75</v>
      </c>
      <c r="AA6" s="22">
        <f t="shared" si="4"/>
        <v>106.57</v>
      </c>
      <c r="AB6" s="22">
        <f t="shared" si="4"/>
        <v>113.61</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93.49</v>
      </c>
      <c r="BF6" s="22">
        <f t="shared" ref="BF6:BN6" si="7">IF(BF7="",NA(),BF7)</f>
        <v>105.68</v>
      </c>
      <c r="BG6" s="22">
        <f t="shared" si="7"/>
        <v>129.62</v>
      </c>
      <c r="BH6" s="22">
        <f t="shared" si="7"/>
        <v>126.05</v>
      </c>
      <c r="BI6" s="22">
        <f t="shared" si="7"/>
        <v>289.75</v>
      </c>
      <c r="BJ6" s="22">
        <f t="shared" si="7"/>
        <v>1183.92</v>
      </c>
      <c r="BK6" s="22">
        <f t="shared" si="7"/>
        <v>1128.72</v>
      </c>
      <c r="BL6" s="22">
        <f t="shared" si="7"/>
        <v>1125.25</v>
      </c>
      <c r="BM6" s="22">
        <f t="shared" si="7"/>
        <v>1157.05</v>
      </c>
      <c r="BN6" s="22">
        <f t="shared" si="7"/>
        <v>1228.8</v>
      </c>
      <c r="BO6" s="21" t="str">
        <f>IF(BO7="","",IF(BO7="-","【-】","【"&amp;SUBSTITUTE(TEXT(BO7,"#,##0.00"),"-","△")&amp;"】"))</f>
        <v>【1,045.20】</v>
      </c>
      <c r="BP6" s="22">
        <f>IF(BP7="",NA(),BP7)</f>
        <v>99.63</v>
      </c>
      <c r="BQ6" s="22">
        <f t="shared" ref="BQ6:BY6" si="8">IF(BQ7="",NA(),BQ7)</f>
        <v>76.42</v>
      </c>
      <c r="BR6" s="22">
        <f t="shared" si="8"/>
        <v>66.37</v>
      </c>
      <c r="BS6" s="22">
        <f t="shared" si="8"/>
        <v>66.14</v>
      </c>
      <c r="BT6" s="22">
        <f t="shared" si="8"/>
        <v>110.63</v>
      </c>
      <c r="BU6" s="22">
        <f t="shared" si="8"/>
        <v>42.5</v>
      </c>
      <c r="BV6" s="22">
        <f t="shared" si="8"/>
        <v>41.84</v>
      </c>
      <c r="BW6" s="22">
        <f t="shared" si="8"/>
        <v>41.44</v>
      </c>
      <c r="BX6" s="22">
        <f t="shared" si="8"/>
        <v>37.65</v>
      </c>
      <c r="BY6" s="22">
        <f t="shared" si="8"/>
        <v>37.31</v>
      </c>
      <c r="BZ6" s="21" t="str">
        <f>IF(BZ7="","",IF(BZ7="-","【-】","【"&amp;SUBSTITUTE(TEXT(BZ7,"#,##0.00"),"-","△")&amp;"】"))</f>
        <v>【49.51】</v>
      </c>
      <c r="CA6" s="22">
        <f>IF(CA7="",NA(),CA7)</f>
        <v>155.04</v>
      </c>
      <c r="CB6" s="22">
        <f t="shared" ref="CB6:CJ6" si="9">IF(CB7="",NA(),CB7)</f>
        <v>152.28</v>
      </c>
      <c r="CC6" s="22">
        <f t="shared" si="9"/>
        <v>166.2</v>
      </c>
      <c r="CD6" s="22">
        <f t="shared" si="9"/>
        <v>160.68</v>
      </c>
      <c r="CE6" s="22">
        <f t="shared" si="9"/>
        <v>128.52000000000001</v>
      </c>
      <c r="CF6" s="22">
        <f t="shared" si="9"/>
        <v>377.72</v>
      </c>
      <c r="CG6" s="22">
        <f t="shared" si="9"/>
        <v>390.47</v>
      </c>
      <c r="CH6" s="22">
        <f t="shared" si="9"/>
        <v>403.61</v>
      </c>
      <c r="CI6" s="22">
        <f t="shared" si="9"/>
        <v>442.82</v>
      </c>
      <c r="CJ6" s="22">
        <f t="shared" si="9"/>
        <v>425.76</v>
      </c>
      <c r="CK6" s="21" t="str">
        <f>IF(CK7="","",IF(CK7="-","【-】","【"&amp;SUBSTITUTE(TEXT(CK7,"#,##0.00"),"-","△")&amp;"】"))</f>
        <v>【317.14】</v>
      </c>
      <c r="CL6" s="22">
        <f>IF(CL7="",NA(),CL7)</f>
        <v>32.340000000000003</v>
      </c>
      <c r="CM6" s="22">
        <f t="shared" ref="CM6:CU6" si="10">IF(CM7="",NA(),CM7)</f>
        <v>24.36</v>
      </c>
      <c r="CN6" s="22">
        <f t="shared" si="10"/>
        <v>28.78</v>
      </c>
      <c r="CO6" s="22">
        <f t="shared" si="10"/>
        <v>29.05</v>
      </c>
      <c r="CP6" s="22">
        <f t="shared" si="10"/>
        <v>31.71</v>
      </c>
      <c r="CQ6" s="22">
        <f t="shared" si="10"/>
        <v>48.01</v>
      </c>
      <c r="CR6" s="22">
        <f t="shared" si="10"/>
        <v>49.08</v>
      </c>
      <c r="CS6" s="22">
        <f t="shared" si="10"/>
        <v>51.46</v>
      </c>
      <c r="CT6" s="22">
        <f t="shared" si="10"/>
        <v>51.84</v>
      </c>
      <c r="CU6" s="22">
        <f t="shared" si="10"/>
        <v>52.34</v>
      </c>
      <c r="CV6" s="21" t="str">
        <f>IF(CV7="","",IF(CV7="-","【-】","【"&amp;SUBSTITUTE(TEXT(CV7,"#,##0.00"),"-","△")&amp;"】"))</f>
        <v>【55.00】</v>
      </c>
      <c r="CW6" s="22">
        <f>IF(CW7="",NA(),CW7)</f>
        <v>55.97</v>
      </c>
      <c r="CX6" s="22">
        <f t="shared" ref="CX6:DF6" si="11">IF(CX7="",NA(),CX7)</f>
        <v>73.819999999999993</v>
      </c>
      <c r="CY6" s="22">
        <f t="shared" si="11"/>
        <v>58.13</v>
      </c>
      <c r="CZ6" s="22">
        <f t="shared" si="11"/>
        <v>55.17</v>
      </c>
      <c r="DA6" s="22">
        <f t="shared" si="11"/>
        <v>54.59</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0.28000000000000003</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133647</v>
      </c>
      <c r="D7" s="24">
        <v>47</v>
      </c>
      <c r="E7" s="24">
        <v>1</v>
      </c>
      <c r="F7" s="24">
        <v>0</v>
      </c>
      <c r="G7" s="24">
        <v>0</v>
      </c>
      <c r="H7" s="24" t="s">
        <v>96</v>
      </c>
      <c r="I7" s="24" t="s">
        <v>97</v>
      </c>
      <c r="J7" s="24" t="s">
        <v>98</v>
      </c>
      <c r="K7" s="24" t="s">
        <v>99</v>
      </c>
      <c r="L7" s="24" t="s">
        <v>100</v>
      </c>
      <c r="M7" s="24" t="s">
        <v>101</v>
      </c>
      <c r="N7" s="25" t="s">
        <v>102</v>
      </c>
      <c r="O7" s="25" t="s">
        <v>103</v>
      </c>
      <c r="P7" s="25">
        <v>99.83</v>
      </c>
      <c r="Q7" s="25">
        <v>2530</v>
      </c>
      <c r="R7" s="25">
        <v>1775</v>
      </c>
      <c r="S7" s="25">
        <v>27.54</v>
      </c>
      <c r="T7" s="25">
        <v>64.45</v>
      </c>
      <c r="U7" s="25">
        <v>1723</v>
      </c>
      <c r="V7" s="25">
        <v>1</v>
      </c>
      <c r="W7" s="25">
        <v>1723</v>
      </c>
      <c r="X7" s="25">
        <v>101.81</v>
      </c>
      <c r="Y7" s="25">
        <v>111.94</v>
      </c>
      <c r="Z7" s="25">
        <v>103.75</v>
      </c>
      <c r="AA7" s="25">
        <v>106.57</v>
      </c>
      <c r="AB7" s="25">
        <v>113.61</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93.49</v>
      </c>
      <c r="BF7" s="25">
        <v>105.68</v>
      </c>
      <c r="BG7" s="25">
        <v>129.62</v>
      </c>
      <c r="BH7" s="25">
        <v>126.05</v>
      </c>
      <c r="BI7" s="25">
        <v>289.75</v>
      </c>
      <c r="BJ7" s="25">
        <v>1183.92</v>
      </c>
      <c r="BK7" s="25">
        <v>1128.72</v>
      </c>
      <c r="BL7" s="25">
        <v>1125.25</v>
      </c>
      <c r="BM7" s="25">
        <v>1157.05</v>
      </c>
      <c r="BN7" s="25">
        <v>1228.8</v>
      </c>
      <c r="BO7" s="25">
        <v>1045.2</v>
      </c>
      <c r="BP7" s="25">
        <v>99.63</v>
      </c>
      <c r="BQ7" s="25">
        <v>76.42</v>
      </c>
      <c r="BR7" s="25">
        <v>66.37</v>
      </c>
      <c r="BS7" s="25">
        <v>66.14</v>
      </c>
      <c r="BT7" s="25">
        <v>110.63</v>
      </c>
      <c r="BU7" s="25">
        <v>42.5</v>
      </c>
      <c r="BV7" s="25">
        <v>41.84</v>
      </c>
      <c r="BW7" s="25">
        <v>41.44</v>
      </c>
      <c r="BX7" s="25">
        <v>37.65</v>
      </c>
      <c r="BY7" s="25">
        <v>37.31</v>
      </c>
      <c r="BZ7" s="25">
        <v>49.51</v>
      </c>
      <c r="CA7" s="25">
        <v>155.04</v>
      </c>
      <c r="CB7" s="25">
        <v>152.28</v>
      </c>
      <c r="CC7" s="25">
        <v>166.2</v>
      </c>
      <c r="CD7" s="25">
        <v>160.68</v>
      </c>
      <c r="CE7" s="25">
        <v>128.52000000000001</v>
      </c>
      <c r="CF7" s="25">
        <v>377.72</v>
      </c>
      <c r="CG7" s="25">
        <v>390.47</v>
      </c>
      <c r="CH7" s="25">
        <v>403.61</v>
      </c>
      <c r="CI7" s="25">
        <v>442.82</v>
      </c>
      <c r="CJ7" s="25">
        <v>425.76</v>
      </c>
      <c r="CK7" s="25">
        <v>317.14</v>
      </c>
      <c r="CL7" s="25">
        <v>32.340000000000003</v>
      </c>
      <c r="CM7" s="25">
        <v>24.36</v>
      </c>
      <c r="CN7" s="25">
        <v>28.78</v>
      </c>
      <c r="CO7" s="25">
        <v>29.05</v>
      </c>
      <c r="CP7" s="25">
        <v>31.71</v>
      </c>
      <c r="CQ7" s="25">
        <v>48.01</v>
      </c>
      <c r="CR7" s="25">
        <v>49.08</v>
      </c>
      <c r="CS7" s="25">
        <v>51.46</v>
      </c>
      <c r="CT7" s="25">
        <v>51.84</v>
      </c>
      <c r="CU7" s="25">
        <v>52.34</v>
      </c>
      <c r="CV7" s="25">
        <v>55</v>
      </c>
      <c r="CW7" s="25">
        <v>55.97</v>
      </c>
      <c r="CX7" s="25">
        <v>73.819999999999993</v>
      </c>
      <c r="CY7" s="25">
        <v>58.13</v>
      </c>
      <c r="CZ7" s="25">
        <v>55.17</v>
      </c>
      <c r="DA7" s="25">
        <v>54.59</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0.28000000000000003</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角村 風太</cp:lastModifiedBy>
  <dcterms:created xsi:type="dcterms:W3CDTF">2024-12-11T05:08:53Z</dcterms:created>
  <dcterms:modified xsi:type="dcterms:W3CDTF">2025-02-07T10:36:09Z</dcterms:modified>
  <cp:category/>
</cp:coreProperties>
</file>