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10.226.61.9\chihousai-s\03_公営企業\03-通年業務\15- 2月_経営比較分析表★\R6年度\R7.1.21【総務省23〆】公営企業に係る経営比較分析表（令和５年度決算）の分析等について（依頼）\04_団体→都\34 神津島村●\"/>
    </mc:Choice>
  </mc:AlternateContent>
  <xr:revisionPtr revIDLastSave="0" documentId="13_ncr:1_{E375DCD8-365E-43E5-9D70-46E3C324F6C2}" xr6:coauthVersionLast="47" xr6:coauthVersionMax="47" xr10:uidLastSave="{00000000-0000-0000-0000-000000000000}"/>
  <workbookProtection workbookAlgorithmName="SHA-512" workbookHashValue="IQGCNjSJHaeyP32V3kAVQF0dPJ2CoNcWlW80OTCFCUwYt7p93ZINLfA9Vun4CQIrRf0nYzxrJIfdy3af4vfVgw==" workbookSaltValue="xdBIEaorC16DMsnKozjtKA==" workbookSpinCount="100000" lockStructure="1"/>
  <bookViews>
    <workbookView xWindow="28680" yWindow="-120" windowWidth="29040" windowHeight="157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6" i="4"/>
  <c r="AT10" i="4"/>
</calcChain>
</file>

<file path=xl/sharedStrings.xml><?xml version="1.0" encoding="utf-8"?>
<sst xmlns="http://schemas.openxmlformats.org/spreadsheetml/2006/main" count="236" uniqueCount="119">
  <si>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</si>
  <si>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</si>
  <si>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</si>
  <si>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</si>
  <si>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</si>
  <si>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</si>
  <si>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</si>
  <si>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</si>
  <si>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</si>
  <si>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</si>
  <si>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</si>
  <si>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</si>
  <si>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</si>
  <si>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</si>
  <si>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</si>
  <si>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</si>
  <si>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</si>
  <si>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</si>
  <si>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</si>
  <si>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</si>
  <si>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</si>
  <si>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</si>
  <si>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</si>
  <si>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</si>
  <si>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</si>
  <si>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</si>
  <si>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</si>
  <si>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</si>
  <si>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</si>
  <si>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</si>
  <si>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</si>
  <si>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</si>
  <si>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</si>
  <si>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</si>
  <si>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</si>
  <si>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</si>
  <si>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</si>
  <si>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</si>
  <si>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</si>
  <si>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</si>
  <si>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</si>
  <si>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</si>
  <si>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</si>
  <si>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</si>
  <si>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</si>
  <si>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</si>
  <si>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</si>
  <si>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</si>
  <si>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</si>
  <si>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</si>
  <si>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</si>
  <si>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</si>
  <si>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</si>
  <si>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</si>
  <si>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</si>
  <si>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</si>
  <si>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</si>
  <si>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</si>
  <si>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</si>
  <si>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</si>
  <si>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</si>
  <si>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</si>
  <si>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</si>
  <si>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</si>
  <si>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</si>
  <si>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</si>
  <si>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</si>
  <si>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</si>
  <si>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</si>
  <si>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</si>
  <si>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</si>
  <si>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</si>
  <si>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</si>
  <si>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</si>
  <si>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</si>
  <si>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</si>
  <si>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</si>
  <si>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</si>
  <si>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</si>
  <si>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</si>
  <si>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</si>
  <si>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</si>
  <si>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</si>
  <si>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</si>
  <si>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</si>
  <si>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</si>
  <si>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</si>
  <si>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</si>
  <si>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</si>
  <si>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</si>
  <si>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</si>
  <si>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</si>
  <si>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</si>
  <si>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</si>
  <si>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</si>
  <si>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</si>
  <si>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</si>
  <si>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</si>
  <si>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神津島村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</si>
  <si>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</si>
  <si>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</si>
  <si>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</si>
  <si>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</si>
  <si>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</si>
  <si>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</si>
  <si>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</si>
  <si>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</si>
  <si>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</si>
  <si>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</si>
  <si>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</si>
  <si>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</si>
  <si>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</si>
  <si>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</si>
  <si>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</si>
  <si>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</si>
  <si>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</si>
  <si>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平成１５年度より供用開始し２０年近くが経過しているため、処理施設の補修・更新が年々増加している。
令和２年度に機能診断および最適整備構想の策定、令和５年度に経営戦略の改定を行い、順次機器類改修工事を行う。
令和５年度は、ばっ気槽の膜カートリッジの交換を行った。
③管渠改善率は、管渠が地中にあるため塩害を受けにくいことと耐用年数が５０年となっていることから、修繕については問題視していない。</t>
    <rPh sb="0" eb="2">
      <t>ヘイセイ</t>
    </rPh>
    <rPh sb="4" eb="6">
      <t>ネンド</t>
    </rPh>
    <rPh sb="8" eb="12">
      <t>キョウヨウカイシ</t>
    </rPh>
    <rPh sb="15" eb="17">
      <t>ネンチカ</t>
    </rPh>
    <rPh sb="19" eb="21">
      <t>ケイカ</t>
    </rPh>
    <rPh sb="28" eb="32">
      <t>ショリシセツ</t>
    </rPh>
    <rPh sb="33" eb="35">
      <t>ホシュウ</t>
    </rPh>
    <rPh sb="36" eb="38">
      <t>コウシン</t>
    </rPh>
    <rPh sb="39" eb="43">
      <t>ネンネンゾウカ</t>
    </rPh>
    <rPh sb="49" eb="51">
      <t>レイワ</t>
    </rPh>
    <rPh sb="52" eb="54">
      <t>ネンド</t>
    </rPh>
    <rPh sb="132" eb="137">
      <t>カンキョカイゼンリツ</t>
    </rPh>
    <rPh sb="139" eb="141">
      <t>カンキョ</t>
    </rPh>
    <rPh sb="142" eb="144">
      <t>チチュウ</t>
    </rPh>
    <rPh sb="149" eb="151">
      <t>エンガイ</t>
    </rPh>
    <rPh sb="152" eb="153">
      <t>ウ</t>
    </rPh>
    <rPh sb="160" eb="164">
      <t>タイヨウネンスウ</t>
    </rPh>
    <rPh sb="167" eb="168">
      <t>ネン</t>
    </rPh>
    <rPh sb="179" eb="181">
      <t>シュウゼン</t>
    </rPh>
    <rPh sb="186" eb="189">
      <t>モンダイシ</t>
    </rPh>
    <phoneticPr fontId="4"/>
  </si>
  <si>
    <t>供用開始から20年近くが経過し機械設備等の故障が頻発している。今後は施設の老朽化、電気料等の増加に伴い、使用料改定を考えなければいけない。
また、加入率増加により使用料収入は増加するが、夏季観光シーズンの天候・来島客数に左右される。
加入率や来島客数の増加により処理量も比例して増加するので、今後はより効率の良い維持管理に努めていくことが重要である。</t>
    <rPh sb="8" eb="9">
      <t>ネン</t>
    </rPh>
    <rPh sb="9" eb="10">
      <t>チカ</t>
    </rPh>
    <rPh sb="31" eb="33">
      <t>コンゴ</t>
    </rPh>
    <rPh sb="34" eb="36">
      <t>シセツ</t>
    </rPh>
    <rPh sb="37" eb="40">
      <t>ロウキュウカ</t>
    </rPh>
    <rPh sb="41" eb="45">
      <t>デンキリョウトウ</t>
    </rPh>
    <rPh sb="46" eb="48">
      <t>ゾウカ</t>
    </rPh>
    <rPh sb="49" eb="50">
      <t>トモナ</t>
    </rPh>
    <rPh sb="58" eb="59">
      <t>カンガ</t>
    </rPh>
    <phoneticPr fontId="4"/>
  </si>
  <si>
    <t>①農業集落排水処理場の修繕費、委託料の支出が増えた。上下水道料金は例年とほぼ横ばいである。
④令和３年度より公営企業会計移行に伴い起債を借りており、令和６年度も借りる予定である。
⑤経費回収率は、収益的収支比率が減少したため、減少した。一般会計からの繰入で賄われている割合が高いことを踏まえ、今後も料金収入の確保、経費削減が必要となる。
⑥全国平均より高い値を示しており、効率的な汚水処理実施が必要である。増加理由としては、処理場の修繕費等の支出が増えたことによるものであり、今後も機器類改修工事を行うためさらに増加する見込みである。
⑦施設利用率については、夏の繁忙期に対応した計画処理能力となっていることが原因ではあるが、処理能力の低下を考慮すれば過大スペックとはならない。
⑧少子高齢化などにより人口が減少傾向にあり、また離島という立地により転入の見込みも少ないため、今後も横ばいで推移するものと思われる。また、汲み取り・浄化槽から農業集落排水への切り替えは横ばいである。</t>
    <rPh sb="1" eb="10">
      <t>ノウギョウシュウラクハイスイショリジョウ</t>
    </rPh>
    <rPh sb="11" eb="14">
      <t>シュウゼンヒ</t>
    </rPh>
    <rPh sb="170" eb="174">
      <t>ゼンコクヘイキン</t>
    </rPh>
    <rPh sb="176" eb="177">
      <t>タカ</t>
    </rPh>
    <rPh sb="178" eb="179">
      <t>アタイ</t>
    </rPh>
    <rPh sb="180" eb="181">
      <t>シメ</t>
    </rPh>
    <rPh sb="186" eb="189">
      <t>コウリツテキ</t>
    </rPh>
    <rPh sb="190" eb="196">
      <t>オスイショリジッシ</t>
    </rPh>
    <rPh sb="197" eb="199">
      <t>ヒツヨウ</t>
    </rPh>
    <rPh sb="203" eb="207">
      <t>ゾウカリユウ</t>
    </rPh>
    <rPh sb="212" eb="215">
      <t>ショリジョウ</t>
    </rPh>
    <rPh sb="216" eb="219">
      <t>シュウゼンヒ</t>
    </rPh>
    <rPh sb="219" eb="220">
      <t>トウ</t>
    </rPh>
    <rPh sb="221" eb="223">
      <t>シシュツ</t>
    </rPh>
    <rPh sb="224" eb="225">
      <t>フ</t>
    </rPh>
    <rPh sb="238" eb="240">
      <t>コンゴ</t>
    </rPh>
    <rPh sb="241" eb="248">
      <t>キキルイカイシュウコウジ</t>
    </rPh>
    <rPh sb="249" eb="250">
      <t>オコナ</t>
    </rPh>
    <rPh sb="256" eb="258">
      <t>ゾウカ</t>
    </rPh>
    <rPh sb="260" eb="262">
      <t>ミコ</t>
    </rPh>
    <rPh sb="269" eb="274">
      <t>シセツリヨウリツ</t>
    </rPh>
    <rPh sb="280" eb="281">
      <t>ナツ</t>
    </rPh>
    <rPh sb="282" eb="285">
      <t>ハンボウキ</t>
    </rPh>
    <rPh sb="286" eb="288">
      <t>タイオウ</t>
    </rPh>
    <rPh sb="290" eb="296">
      <t>ケイカクショリノウリョク</t>
    </rPh>
    <rPh sb="305" eb="307">
      <t>ゲンイン</t>
    </rPh>
    <rPh sb="313" eb="315">
      <t>ショリ</t>
    </rPh>
    <rPh sb="315" eb="317">
      <t>ノウリョク</t>
    </rPh>
    <rPh sb="318" eb="320">
      <t>テイカ</t>
    </rPh>
    <rPh sb="321" eb="323">
      <t>コウリョ</t>
    </rPh>
    <rPh sb="326" eb="328">
      <t>カダイ</t>
    </rPh>
    <rPh sb="341" eb="346">
      <t>ショウシコウレイカ</t>
    </rPh>
    <rPh sb="351" eb="353">
      <t>ジンコウ</t>
    </rPh>
    <rPh sb="354" eb="358">
      <t>ゲンショウケイコウ</t>
    </rPh>
    <rPh sb="364" eb="366">
      <t>リトウ</t>
    </rPh>
    <rPh sb="369" eb="371">
      <t>リッチ</t>
    </rPh>
    <rPh sb="374" eb="376">
      <t>テンニュウ</t>
    </rPh>
    <rPh sb="377" eb="379">
      <t>ミコ</t>
    </rPh>
    <rPh sb="381" eb="382">
      <t>スク</t>
    </rPh>
    <rPh sb="387" eb="389">
      <t>コンゴ</t>
    </rPh>
    <rPh sb="390" eb="391">
      <t>ヨコ</t>
    </rPh>
    <rPh sb="394" eb="396">
      <t>スイイ</t>
    </rPh>
    <rPh sb="401" eb="402">
      <t>オモ</t>
    </rPh>
    <rPh sb="409" eb="410">
      <t>ク</t>
    </rPh>
    <rPh sb="411" eb="412">
      <t>ト</t>
    </rPh>
    <rPh sb="414" eb="417">
      <t>ジョウカソウ</t>
    </rPh>
    <rPh sb="419" eb="425">
      <t>ノウギョウシュウラクハイスイ</t>
    </rPh>
    <rPh sb="427" eb="428">
      <t>キ</t>
    </rPh>
    <rPh sb="429" eb="430">
      <t>カ</t>
    </rPh>
    <rPh sb="432" eb="433">
      <t>ヨコ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</si>
</sst>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AE8-4F96-A005-7BCB4BCBE45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AAE8-4F96-A005-7BCB4BCBE45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31.06</c:v>
                </c:pt>
                <c:pt idx="1">
                  <c:v>32.299999999999997</c:v>
                </c:pt>
                <c:pt idx="2">
                  <c:v>35.57</c:v>
                </c:pt>
                <c:pt idx="3">
                  <c:v>37.770000000000003</c:v>
                </c:pt>
                <c:pt idx="4">
                  <c:v>31.17</c:v>
                </c:pt>
              </c:numCache>
            </c:numRef>
          </c:val>
          <c:extLst>
            <c:ext xmlns:c16="http://schemas.microsoft.com/office/drawing/2014/chart" uri="{C3380CC4-5D6E-409C-BE32-E72D297353CC}">
              <c16:uniqueId val="{00000000-9C93-41F6-83DB-5946EFC3D3F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9C93-41F6-83DB-5946EFC3D3F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83.34</c:v>
                </c:pt>
                <c:pt idx="1">
                  <c:v>99.44</c:v>
                </c:pt>
                <c:pt idx="2">
                  <c:v>99.43</c:v>
                </c:pt>
                <c:pt idx="3">
                  <c:v>99.42</c:v>
                </c:pt>
                <c:pt idx="4">
                  <c:v>99.42</c:v>
                </c:pt>
              </c:numCache>
            </c:numRef>
          </c:val>
          <c:extLst>
            <c:ext xmlns:c16="http://schemas.microsoft.com/office/drawing/2014/chart" uri="{C3380CC4-5D6E-409C-BE32-E72D297353CC}">
              <c16:uniqueId val="{00000000-83D7-4DD5-A3B7-73F9D46475F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83D7-4DD5-A3B7-73F9D46475F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93.82</c:v>
                </c:pt>
                <c:pt idx="1">
                  <c:v>87.21</c:v>
                </c:pt>
                <c:pt idx="2">
                  <c:v>86.42</c:v>
                </c:pt>
                <c:pt idx="3">
                  <c:v>96.45</c:v>
                </c:pt>
                <c:pt idx="4">
                  <c:v>102.53</c:v>
                </c:pt>
              </c:numCache>
            </c:numRef>
          </c:val>
          <c:extLst>
            <c:ext xmlns:c16="http://schemas.microsoft.com/office/drawing/2014/chart" uri="{C3380CC4-5D6E-409C-BE32-E72D297353CC}">
              <c16:uniqueId val="{00000000-0D68-4BAA-AF3F-89388667A31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D68-4BAA-AF3F-89388667A31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073-4913-9257-2A0BE9CC069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073-4913-9257-2A0BE9CC069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75D-4E11-AC26-3393B996E38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75D-4E11-AC26-3393B996E38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6C2-44FD-9529-7C57C844484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6C2-44FD-9529-7C57C844484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8EE-442B-8721-C24F23EAF32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8EE-442B-8721-C24F23EAF32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356.57</c:v>
                </c:pt>
                <c:pt idx="1">
                  <c:v>428.77</c:v>
                </c:pt>
                <c:pt idx="2">
                  <c:v>335.68</c:v>
                </c:pt>
                <c:pt idx="3">
                  <c:v>230.71</c:v>
                </c:pt>
                <c:pt idx="4" formatCode="#,##0.00;&quot;△&quot;#,##0.00">
                  <c:v>0</c:v>
                </c:pt>
              </c:numCache>
            </c:numRef>
          </c:val>
          <c:extLst>
            <c:ext xmlns:c16="http://schemas.microsoft.com/office/drawing/2014/chart" uri="{C3380CC4-5D6E-409C-BE32-E72D297353CC}">
              <c16:uniqueId val="{00000000-FC7D-4F8E-9133-98BD8817B32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FC7D-4F8E-9133-98BD8817B32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63.21</c:v>
                </c:pt>
                <c:pt idx="1">
                  <c:v>36.58</c:v>
                </c:pt>
                <c:pt idx="2">
                  <c:v>32.369999999999997</c:v>
                </c:pt>
                <c:pt idx="3">
                  <c:v>24.99</c:v>
                </c:pt>
                <c:pt idx="4">
                  <c:v>36.56</c:v>
                </c:pt>
              </c:numCache>
            </c:numRef>
          </c:val>
          <c:extLst>
            <c:ext xmlns:c16="http://schemas.microsoft.com/office/drawing/2014/chart" uri="{C3380CC4-5D6E-409C-BE32-E72D297353CC}">
              <c16:uniqueId val="{00000000-3877-4BBD-80D0-C227FFED691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3877-4BBD-80D0-C227FFED691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348.87</c:v>
                </c:pt>
                <c:pt idx="1">
                  <c:v>447.11</c:v>
                </c:pt>
                <c:pt idx="2">
                  <c:v>431.94</c:v>
                </c:pt>
                <c:pt idx="3">
                  <c:v>526.61</c:v>
                </c:pt>
                <c:pt idx="4">
                  <c:v>528.36</c:v>
                </c:pt>
              </c:numCache>
            </c:numRef>
          </c:val>
          <c:extLst>
            <c:ext xmlns:c16="http://schemas.microsoft.com/office/drawing/2014/chart" uri="{C3380CC4-5D6E-409C-BE32-E72D297353CC}">
              <c16:uniqueId val="{00000000-88E5-408F-A06F-403DC1215DD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88E5-408F-A06F-403DC1215DD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N1" zoomScaleNormal="100" workbookViewId="0">
      <selection activeCell="CC32" sqref="CC3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東京都　神津島村</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法非適用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5">
        <f>データ!S6</f>
        <v>1775</v>
      </c>
      <c r="AM8" s="45"/>
      <c r="AN8" s="45"/>
      <c r="AO8" s="45"/>
      <c r="AP8" s="45"/>
      <c r="AQ8" s="45"/>
      <c r="AR8" s="45"/>
      <c r="AS8" s="45"/>
      <c r="AT8" s="44">
        <f>データ!T6</f>
        <v>27.54</v>
      </c>
      <c r="AU8" s="44"/>
      <c r="AV8" s="44"/>
      <c r="AW8" s="44"/>
      <c r="AX8" s="44"/>
      <c r="AY8" s="44"/>
      <c r="AZ8" s="44"/>
      <c r="BA8" s="44"/>
      <c r="BB8" s="44">
        <f>データ!U6</f>
        <v>64.45</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t="str">
        <f>データ!O6</f>
        <v>該当数値なし</v>
      </c>
      <c r="J10" s="44"/>
      <c r="K10" s="44"/>
      <c r="L10" s="44"/>
      <c r="M10" s="44"/>
      <c r="N10" s="44"/>
      <c r="O10" s="44"/>
      <c r="P10" s="44">
        <f>データ!P6</f>
        <v>99.19</v>
      </c>
      <c r="Q10" s="44"/>
      <c r="R10" s="44"/>
      <c r="S10" s="44"/>
      <c r="T10" s="44"/>
      <c r="U10" s="44"/>
      <c r="V10" s="44"/>
      <c r="W10" s="44">
        <f>データ!Q6</f>
        <v>103.91</v>
      </c>
      <c r="X10" s="44"/>
      <c r="Y10" s="44"/>
      <c r="Z10" s="44"/>
      <c r="AA10" s="44"/>
      <c r="AB10" s="44"/>
      <c r="AC10" s="44"/>
      <c r="AD10" s="45">
        <f>データ!R6</f>
        <v>3520</v>
      </c>
      <c r="AE10" s="45"/>
      <c r="AF10" s="45"/>
      <c r="AG10" s="45"/>
      <c r="AH10" s="45"/>
      <c r="AI10" s="45"/>
      <c r="AJ10" s="45"/>
      <c r="AK10" s="2"/>
      <c r="AL10" s="45">
        <f>データ!V6</f>
        <v>1711</v>
      </c>
      <c r="AM10" s="45"/>
      <c r="AN10" s="45"/>
      <c r="AO10" s="45"/>
      <c r="AP10" s="45"/>
      <c r="AQ10" s="45"/>
      <c r="AR10" s="45"/>
      <c r="AS10" s="45"/>
      <c r="AT10" s="44">
        <f>データ!W6</f>
        <v>0.41</v>
      </c>
      <c r="AU10" s="44"/>
      <c r="AV10" s="44"/>
      <c r="AW10" s="44"/>
      <c r="AX10" s="44"/>
      <c r="AY10" s="44"/>
      <c r="AZ10" s="44"/>
      <c r="BA10" s="44"/>
      <c r="BB10" s="44">
        <f>データ!X6</f>
        <v>4173.17</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118</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117</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44</v>
      </c>
      <c r="H86" s="12" t="str">
        <f>データ!BP6</f>
        <v>【785.10】</v>
      </c>
      <c r="I86" s="12" t="str">
        <f>データ!CA6</f>
        <v>【56.93】</v>
      </c>
      <c r="J86" s="12" t="str">
        <f>データ!CL6</f>
        <v>【271.15】</v>
      </c>
      <c r="K86" s="12" t="str">
        <f>データ!CW6</f>
        <v>【49.87】</v>
      </c>
      <c r="L86" s="12" t="str">
        <f>データ!DH6</f>
        <v>【87.54】</v>
      </c>
      <c r="M86" s="12" t="s">
        <v>45</v>
      </c>
      <c r="N86" s="12" t="s">
        <v>45</v>
      </c>
      <c r="O86" s="12" t="str">
        <f>データ!EO6</f>
        <v>【0.02】</v>
      </c>
    </row>
  </sheetData>
  <sheetProtection algorithmName="SHA-512" hashValue="0MkOT4UHIIq3y+lM9/AxKHU8MuaNgDKN5BddZdus9LHjUFT+OzWzx6YXTNyDB1jgFoIZYe4pksdVbtjhg64Vtw==" saltValue="h4bmw+Q+YYYLw3oQZdWVq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C83:BJ83"/>
    <mergeCell ref="BL66:BZ82"/>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48</v>
      </c>
      <c r="B3" s="15" t="s">
        <v>49</v>
      </c>
      <c r="C3" s="15" t="s">
        <v>50</v>
      </c>
      <c r="D3" s="15" t="s">
        <v>51</v>
      </c>
      <c r="E3" s="15" t="s">
        <v>52</v>
      </c>
      <c r="F3" s="15" t="s">
        <v>53</v>
      </c>
      <c r="G3" s="15" t="s">
        <v>54</v>
      </c>
      <c r="H3" s="72" t="s">
        <v>55</v>
      </c>
      <c r="I3" s="73"/>
      <c r="J3" s="73"/>
      <c r="K3" s="73"/>
      <c r="L3" s="73"/>
      <c r="M3" s="73"/>
      <c r="N3" s="73"/>
      <c r="O3" s="73"/>
      <c r="P3" s="73"/>
      <c r="Q3" s="73"/>
      <c r="R3" s="73"/>
      <c r="S3" s="73"/>
      <c r="T3" s="73"/>
      <c r="U3" s="73"/>
      <c r="V3" s="73"/>
      <c r="W3" s="73"/>
      <c r="X3" s="74"/>
      <c r="Y3" s="78" t="s">
        <v>56</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133647</v>
      </c>
      <c r="D6" s="19">
        <f t="shared" si="3"/>
        <v>47</v>
      </c>
      <c r="E6" s="19">
        <f t="shared" si="3"/>
        <v>17</v>
      </c>
      <c r="F6" s="19">
        <f t="shared" si="3"/>
        <v>5</v>
      </c>
      <c r="G6" s="19">
        <f t="shared" si="3"/>
        <v>0</v>
      </c>
      <c r="H6" s="19" t="str">
        <f t="shared" si="3"/>
        <v>東京都　神津島村</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99.19</v>
      </c>
      <c r="Q6" s="20">
        <f t="shared" si="3"/>
        <v>103.91</v>
      </c>
      <c r="R6" s="20">
        <f t="shared" si="3"/>
        <v>3520</v>
      </c>
      <c r="S6" s="20">
        <f t="shared" si="3"/>
        <v>1775</v>
      </c>
      <c r="T6" s="20">
        <f t="shared" si="3"/>
        <v>27.54</v>
      </c>
      <c r="U6" s="20">
        <f t="shared" si="3"/>
        <v>64.45</v>
      </c>
      <c r="V6" s="20">
        <f t="shared" si="3"/>
        <v>1711</v>
      </c>
      <c r="W6" s="20">
        <f t="shared" si="3"/>
        <v>0.41</v>
      </c>
      <c r="X6" s="20">
        <f t="shared" si="3"/>
        <v>4173.17</v>
      </c>
      <c r="Y6" s="21">
        <f>IF(Y7="",NA(),Y7)</f>
        <v>93.82</v>
      </c>
      <c r="Z6" s="21">
        <f t="shared" ref="Z6:AH6" si="4">IF(Z7="",NA(),Z7)</f>
        <v>87.21</v>
      </c>
      <c r="AA6" s="21">
        <f t="shared" si="4"/>
        <v>86.42</v>
      </c>
      <c r="AB6" s="21">
        <f t="shared" si="4"/>
        <v>96.45</v>
      </c>
      <c r="AC6" s="21">
        <f t="shared" si="4"/>
        <v>102.53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356.57</v>
      </c>
      <c r="BG6" s="21">
        <f t="shared" ref="BG6:BO6" si="7">IF(BG7="",NA(),BG7)</f>
        <v>428.77</v>
      </c>
      <c r="BH6" s="21">
        <f t="shared" si="7"/>
        <v>335.68</v>
      </c>
      <c r="BI6" s="21">
        <f t="shared" si="7"/>
        <v>230.71</v>
      </c>
      <c r="BJ6" s="20">
        <f t="shared" si="7"/>
        <v>0</v>
      </c>
      <c r="BK6" s="21">
        <f t="shared" si="7"/>
        <v>826.83</v>
      </c>
      <c r="BL6" s="21">
        <f t="shared" si="7"/>
        <v>867.83</v>
      </c>
      <c r="BM6" s="21">
        <f t="shared" si="7"/>
        <v>791.76</v>
      </c>
      <c r="BN6" s="21">
        <f t="shared" si="7"/>
        <v>900.82</v>
      </c>
      <c r="BO6" s="21">
        <f t="shared" si="7"/>
        <v>839.21</v>
      </c>
      <c r="BP6" s="20" t="str">
        <f>IF(BP7="","",IF(BP7="-","【-】","【"&amp;SUBSTITUTE(TEXT(BP7,"#,##0.00"),"-","△")&amp;"】"))</f>
        <v>【785.10】</v>
      </c>
      <c r="BQ6" s="21">
        <f>IF(BQ7="",NA(),BQ7)</f>
        <v>63.21</v>
      </c>
      <c r="BR6" s="21">
        <f t="shared" ref="BR6:BZ6" si="8">IF(BR7="",NA(),BR7)</f>
        <v>36.58</v>
      </c>
      <c r="BS6" s="21">
        <f t="shared" si="8"/>
        <v>32.369999999999997</v>
      </c>
      <c r="BT6" s="21">
        <f t="shared" si="8"/>
        <v>24.99</v>
      </c>
      <c r="BU6" s="21">
        <f t="shared" si="8"/>
        <v>36.56</v>
      </c>
      <c r="BV6" s="21">
        <f t="shared" si="8"/>
        <v>57.31</v>
      </c>
      <c r="BW6" s="21">
        <f t="shared" si="8"/>
        <v>57.08</v>
      </c>
      <c r="BX6" s="21">
        <f t="shared" si="8"/>
        <v>56.26</v>
      </c>
      <c r="BY6" s="21">
        <f t="shared" si="8"/>
        <v>52.94</v>
      </c>
      <c r="BZ6" s="21">
        <f t="shared" si="8"/>
        <v>52.05</v>
      </c>
      <c r="CA6" s="20" t="str">
        <f>IF(CA7="","",IF(CA7="-","【-】","【"&amp;SUBSTITUTE(TEXT(CA7,"#,##0.00"),"-","△")&amp;"】"))</f>
        <v>【56.93】</v>
      </c>
      <c r="CB6" s="21">
        <f>IF(CB7="",NA(),CB7)</f>
        <v>348.87</v>
      </c>
      <c r="CC6" s="21">
        <f t="shared" ref="CC6:CK6" si="9">IF(CC7="",NA(),CC7)</f>
        <v>447.11</v>
      </c>
      <c r="CD6" s="21">
        <f t="shared" si="9"/>
        <v>431.94</v>
      </c>
      <c r="CE6" s="21">
        <f t="shared" si="9"/>
        <v>526.61</v>
      </c>
      <c r="CF6" s="21">
        <f t="shared" si="9"/>
        <v>528.36</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31.06</v>
      </c>
      <c r="CN6" s="21">
        <f t="shared" ref="CN6:CV6" si="10">IF(CN7="",NA(),CN7)</f>
        <v>32.299999999999997</v>
      </c>
      <c r="CO6" s="21">
        <f t="shared" si="10"/>
        <v>35.57</v>
      </c>
      <c r="CP6" s="21">
        <f t="shared" si="10"/>
        <v>37.770000000000003</v>
      </c>
      <c r="CQ6" s="21">
        <f t="shared" si="10"/>
        <v>31.17</v>
      </c>
      <c r="CR6" s="21">
        <f t="shared" si="10"/>
        <v>50.14</v>
      </c>
      <c r="CS6" s="21">
        <f t="shared" si="10"/>
        <v>54.83</v>
      </c>
      <c r="CT6" s="21">
        <f t="shared" si="10"/>
        <v>66.53</v>
      </c>
      <c r="CU6" s="21">
        <f t="shared" si="10"/>
        <v>52.35</v>
      </c>
      <c r="CV6" s="21">
        <f t="shared" si="10"/>
        <v>46.25</v>
      </c>
      <c r="CW6" s="20" t="str">
        <f>IF(CW7="","",IF(CW7="-","【-】","【"&amp;SUBSTITUTE(TEXT(CW7,"#,##0.00"),"-","△")&amp;"】"))</f>
        <v>【49.87】</v>
      </c>
      <c r="CX6" s="21">
        <f>IF(CX7="",NA(),CX7)</f>
        <v>83.34</v>
      </c>
      <c r="CY6" s="21">
        <f t="shared" ref="CY6:DG6" si="11">IF(CY7="",NA(),CY7)</f>
        <v>99.44</v>
      </c>
      <c r="CZ6" s="21">
        <f t="shared" si="11"/>
        <v>99.43</v>
      </c>
      <c r="DA6" s="21">
        <f t="shared" si="11"/>
        <v>99.42</v>
      </c>
      <c r="DB6" s="21">
        <f t="shared" si="11"/>
        <v>99.42</v>
      </c>
      <c r="DC6" s="21">
        <f t="shared" si="11"/>
        <v>84.98</v>
      </c>
      <c r="DD6" s="21">
        <f t="shared" si="11"/>
        <v>84.7</v>
      </c>
      <c r="DE6" s="21">
        <f t="shared" si="11"/>
        <v>84.67</v>
      </c>
      <c r="DF6" s="21">
        <f t="shared" si="11"/>
        <v>84.39</v>
      </c>
      <c r="DG6" s="21">
        <f t="shared" si="11"/>
        <v>83.96</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5" s="22" customFormat="1" x14ac:dyDescent="0.2">
      <c r="A7" s="14"/>
      <c r="B7" s="23">
        <v>2023</v>
      </c>
      <c r="C7" s="23">
        <v>133647</v>
      </c>
      <c r="D7" s="23">
        <v>47</v>
      </c>
      <c r="E7" s="23">
        <v>17</v>
      </c>
      <c r="F7" s="23">
        <v>5</v>
      </c>
      <c r="G7" s="23">
        <v>0</v>
      </c>
      <c r="H7" s="23" t="s">
        <v>98</v>
      </c>
      <c r="I7" s="23" t="s">
        <v>99</v>
      </c>
      <c r="J7" s="23" t="s">
        <v>100</v>
      </c>
      <c r="K7" s="23" t="s">
        <v>101</v>
      </c>
      <c r="L7" s="23" t="s">
        <v>102</v>
      </c>
      <c r="M7" s="23" t="s">
        <v>103</v>
      </c>
      <c r="N7" s="24" t="s">
        <v>104</v>
      </c>
      <c r="O7" s="24" t="s">
        <v>105</v>
      </c>
      <c r="P7" s="24">
        <v>99.19</v>
      </c>
      <c r="Q7" s="24">
        <v>103.91</v>
      </c>
      <c r="R7" s="24">
        <v>3520</v>
      </c>
      <c r="S7" s="24">
        <v>1775</v>
      </c>
      <c r="T7" s="24">
        <v>27.54</v>
      </c>
      <c r="U7" s="24">
        <v>64.45</v>
      </c>
      <c r="V7" s="24">
        <v>1711</v>
      </c>
      <c r="W7" s="24">
        <v>0.41</v>
      </c>
      <c r="X7" s="24">
        <v>4173.17</v>
      </c>
      <c r="Y7" s="24">
        <v>93.82</v>
      </c>
      <c r="Z7" s="24">
        <v>87.21</v>
      </c>
      <c r="AA7" s="24">
        <v>86.42</v>
      </c>
      <c r="AB7" s="24">
        <v>96.45</v>
      </c>
      <c r="AC7" s="24">
        <v>102.53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356.57</v>
      </c>
      <c r="BG7" s="24">
        <v>428.77</v>
      </c>
      <c r="BH7" s="24">
        <v>335.68</v>
      </c>
      <c r="BI7" s="24">
        <v>230.71</v>
      </c>
      <c r="BJ7" s="24">
        <v>0</v>
      </c>
      <c r="BK7" s="24">
        <v>826.83</v>
      </c>
      <c r="BL7" s="24">
        <v>867.83</v>
      </c>
      <c r="BM7" s="24">
        <v>791.76</v>
      </c>
      <c r="BN7" s="24">
        <v>900.82</v>
      </c>
      <c r="BO7" s="24">
        <v>839.21</v>
      </c>
      <c r="BP7" s="24">
        <v>785.1</v>
      </c>
      <c r="BQ7" s="24">
        <v>63.21</v>
      </c>
      <c r="BR7" s="24">
        <v>36.58</v>
      </c>
      <c r="BS7" s="24">
        <v>32.369999999999997</v>
      </c>
      <c r="BT7" s="24">
        <v>24.99</v>
      </c>
      <c r="BU7" s="24">
        <v>36.56</v>
      </c>
      <c r="BV7" s="24">
        <v>57.31</v>
      </c>
      <c r="BW7" s="24">
        <v>57.08</v>
      </c>
      <c r="BX7" s="24">
        <v>56.26</v>
      </c>
      <c r="BY7" s="24">
        <v>52.94</v>
      </c>
      <c r="BZ7" s="24">
        <v>52.05</v>
      </c>
      <c r="CA7" s="24">
        <v>56.93</v>
      </c>
      <c r="CB7" s="24">
        <v>348.87</v>
      </c>
      <c r="CC7" s="24">
        <v>447.11</v>
      </c>
      <c r="CD7" s="24">
        <v>431.94</v>
      </c>
      <c r="CE7" s="24">
        <v>526.61</v>
      </c>
      <c r="CF7" s="24">
        <v>528.36</v>
      </c>
      <c r="CG7" s="24">
        <v>273.52</v>
      </c>
      <c r="CH7" s="24">
        <v>274.99</v>
      </c>
      <c r="CI7" s="24">
        <v>282.08999999999997</v>
      </c>
      <c r="CJ7" s="24">
        <v>303.27999999999997</v>
      </c>
      <c r="CK7" s="24">
        <v>301.86</v>
      </c>
      <c r="CL7" s="24">
        <v>271.14999999999998</v>
      </c>
      <c r="CM7" s="24">
        <v>31.06</v>
      </c>
      <c r="CN7" s="24">
        <v>32.299999999999997</v>
      </c>
      <c r="CO7" s="24">
        <v>35.57</v>
      </c>
      <c r="CP7" s="24">
        <v>37.770000000000003</v>
      </c>
      <c r="CQ7" s="24">
        <v>31.17</v>
      </c>
      <c r="CR7" s="24">
        <v>50.14</v>
      </c>
      <c r="CS7" s="24">
        <v>54.83</v>
      </c>
      <c r="CT7" s="24">
        <v>66.53</v>
      </c>
      <c r="CU7" s="24">
        <v>52.35</v>
      </c>
      <c r="CV7" s="24">
        <v>46.25</v>
      </c>
      <c r="CW7" s="24">
        <v>49.87</v>
      </c>
      <c r="CX7" s="24">
        <v>83.34</v>
      </c>
      <c r="CY7" s="24">
        <v>99.44</v>
      </c>
      <c r="CZ7" s="24">
        <v>99.43</v>
      </c>
      <c r="DA7" s="24">
        <v>99.42</v>
      </c>
      <c r="DB7" s="24">
        <v>99.42</v>
      </c>
      <c r="DC7" s="24">
        <v>84.98</v>
      </c>
      <c r="DD7" s="24">
        <v>84.7</v>
      </c>
      <c r="DE7" s="24">
        <v>84.67</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0.03</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49</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吉田　真司</cp:lastModifiedBy>
  <dcterms:created xsi:type="dcterms:W3CDTF">2024-12-19T01:43:21Z</dcterms:created>
  <dcterms:modified xsi:type="dcterms:W3CDTF">2025-02-12T10:07:15Z</dcterms:modified>
  <cp:category/>
</cp:coreProperties>
</file>