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2_全課共有\【企画財政課】\●財政⇔各課\財政⇔下水\正規→馴也　\R7下水道経営分析\"/>
    </mc:Choice>
  </mc:AlternateContent>
  <xr:revisionPtr revIDLastSave="0" documentId="13_ncr:1_{3EA0D819-806F-439C-A79D-33777F901381}" xr6:coauthVersionLast="47" xr6:coauthVersionMax="47" xr10:uidLastSave="{00000000-0000-0000-0000-000000000000}"/>
  <workbookProtection workbookAlgorithmName="SHA-512" workbookHashValue="NaUxpdep0Z2Tn9Z2uG0ZhusdBjBamsdFmeQrPCgjwBygKsrKxEucIq2JAu9U4dSb6xbWZmYXA3ha732kpm58qQ==" workbookSaltValue="VYf7UyfyTPk6xviscLAiNw=="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G85" i="4"/>
  <c r="F85" i="4"/>
  <c r="AT10" i="4"/>
  <c r="AL10" i="4"/>
  <c r="I8" i="4"/>
</calcChain>
</file>

<file path=xl/sharedStrings.xml><?xml version="1.0" encoding="utf-8"?>
<sst xmlns="http://schemas.openxmlformats.org/spreadsheetml/2006/main" count="319" uniqueCount="116">
  <si>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</si>
  <si>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</si>
  <si>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</si>
  <si>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</si>
  <si>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</si>
  <si>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</si>
  <si>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</si>
  <si>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</si>
  <si>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</si>
  <si>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</si>
  <si>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</si>
  <si>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</si>
  <si>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</si>
  <si>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</si>
  <si>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</si>
  <si>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</si>
  <si>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</si>
  <si>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</si>
  <si>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</si>
  <si>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</si>
  <si>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</si>
  <si>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</si>
  <si>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</si>
  <si>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</si>
  <si>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</si>
  <si>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</si>
  <si>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</si>
  <si>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</si>
  <si>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</si>
  <si>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</si>
  <si>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</si>
  <si>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</si>
  <si>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</si>
  <si>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</si>
  <si>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</si>
  <si>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</si>
  <si>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</si>
  <si>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</si>
  <si>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</si>
  <si>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</si>
  <si>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</si>
  <si>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</si>
  <si>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</si>
  <si>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</si>
  <si>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</si>
  <si>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</si>
  <si>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</si>
  <si>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</si>
  <si>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</si>
  <si>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</si>
  <si>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</si>
  <si>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</si>
  <si>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</si>
  <si>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</si>
  <si>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</si>
  <si>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</si>
  <si>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</si>
  <si>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</si>
  <si>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</si>
  <si>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</si>
  <si>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</si>
  <si>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</si>
  <si>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</si>
  <si>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</si>
  <si>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</si>
  <si>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</si>
  <si>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</si>
  <si>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</si>
  <si>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</si>
  <si>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</si>
  <si>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</si>
  <si>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</si>
  <si>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</si>
  <si>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</si>
  <si>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</si>
  <si>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</si>
  <si>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</si>
  <si>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</si>
  <si>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</si>
  <si>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</si>
  <si>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</si>
  <si>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</si>
  <si>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</si>
  <si>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</si>
  <si>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</si>
  <si>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</si>
  <si>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</si>
  <si>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</si>
  <si>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</si>
  <si>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</si>
  <si>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</si>
  <si>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</si>
  <si>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</si>
  <si>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</si>
  <si>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</si>
  <si>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</si>
  <si>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</si>
  <si>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</si>
  <si>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</si>
  <si>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</si>
  <si>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</si>
  <si>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</si>
  <si>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</si>
  <si>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</si>
  <si>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</si>
  <si>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</si>
  <si>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</si>
  <si>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</si>
  <si>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</si>
  <si>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</si>
  <si>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</si>
  <si>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</si>
  <si>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</si>
  <si>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①収益的収支比率：収入の構成比率として、営業収益が14％、営業外収益73％、特別利益が13％となり、営業外収益に含む他会計補助金は</t>
    </r>
    <r>
      <rPr>
        <u/>
        <sz val="11"/>
        <color theme="1"/>
        <rFont val="ＭＳ ゴシック"/>
        <family val="3"/>
        <charset val="128"/>
      </rPr>
      <t>総収益の40％となる。</t>
    </r>
    <r>
      <rPr>
        <sz val="11"/>
        <color theme="1"/>
        <rFont val="ＭＳ ゴシック"/>
        <family val="3"/>
        <charset val="128"/>
      </rPr>
      <t>支出の構成比率は営業費用の内施設維持管理費が16％、減価償却費66％その他16％となる。
収支比率は106.38％で引き続き、収入および支出の構成割合の最適化を目指し分析していいく。
②累積欠損金比率：0.0％となるが、維持できるよう健全経営を行う。
③流動比率：債務に対し、支払いする能力を保持しているが、100％を下回らない計画的投資を行う。
④企業債残高対事業規模比率：起債償還に対する一般会計負担が一定にあるため、当該数値は低い水準を維持している。
⑤経費回収率：使用料で回収すべき経費を全て賄えているが、一部経費（人件費と委託費）を「決算統計32表」のその他で計上している数値となる。7年度以降は分析したうえで統計処理を行う。
⑥汚水処理原価：全国平均は下回っているが、将来人口の推移や維持管理費の変動予測で適正値範囲を絞っていくことが必要。
⑦施設利用率：30．98％と施設能力に対する汚水処理量は少ないため、今後の本村処理場の将来第2系統建設計画の規模は縮小の見通しが立つ。
令和8年度以降に式根島処理区の一部供用開始で全体の経営分析の数値に変動が想定されるため、全体数値に対する処理区別の経営分析が必要と考える。</t>
    </r>
    <rPh sb="134" eb="135">
      <t>ヒ</t>
    </rPh>
    <rPh sb="136" eb="137">
      <t>ツヅ</t>
    </rPh>
    <rPh sb="147" eb="149">
      <t>コウセイ</t>
    </rPh>
    <rPh sb="152" eb="155">
      <t>サイテキカ</t>
    </rPh>
    <rPh sb="156" eb="158">
      <t>メザ</t>
    </rPh>
    <rPh sb="159" eb="161">
      <t>ブンセキ</t>
    </rPh>
    <rPh sb="235" eb="237">
      <t>シタマワ</t>
    </rPh>
    <rPh sb="240" eb="242">
      <t>ケイカク</t>
    </rPh>
    <rPh sb="242" eb="243">
      <t>テキ</t>
    </rPh>
    <rPh sb="243" eb="245">
      <t>トウシ</t>
    </rPh>
    <rPh sb="246" eb="247">
      <t>オコナ</t>
    </rPh>
    <rPh sb="333" eb="335">
      <t>イチブ</t>
    </rPh>
    <rPh sb="335" eb="337">
      <t>ケイヒ</t>
    </rPh>
    <rPh sb="338" eb="341">
      <t>ジンケンヒ</t>
    </rPh>
    <rPh sb="342" eb="345">
      <t>イタクヒ</t>
    </rPh>
    <rPh sb="348" eb="350">
      <t>ケッサン</t>
    </rPh>
    <rPh sb="350" eb="352">
      <t>トウケイ</t>
    </rPh>
    <rPh sb="354" eb="355">
      <t>ヒョウ</t>
    </rPh>
    <rPh sb="359" eb="360">
      <t>タ</t>
    </rPh>
    <rPh sb="361" eb="363">
      <t>ケイジョウ</t>
    </rPh>
    <rPh sb="367" eb="369">
      <t>スウチ</t>
    </rPh>
    <rPh sb="374" eb="376">
      <t>ネンド</t>
    </rPh>
    <rPh sb="376" eb="378">
      <t>イコウ</t>
    </rPh>
    <rPh sb="379" eb="381">
      <t>ブンセキ</t>
    </rPh>
    <rPh sb="386" eb="388">
      <t>トウケイ</t>
    </rPh>
    <rPh sb="388" eb="390">
      <t>ショリ</t>
    </rPh>
    <rPh sb="391" eb="392">
      <t>オコナ</t>
    </rPh>
    <rPh sb="487" eb="489">
      <t>コンゴ</t>
    </rPh>
    <rPh sb="490" eb="492">
      <t>ホンソン</t>
    </rPh>
    <rPh sb="492" eb="495">
      <t>ショリジョウ</t>
    </rPh>
    <rPh sb="496" eb="498">
      <t>ショウライ</t>
    </rPh>
    <rPh sb="498" eb="499">
      <t>ダイ</t>
    </rPh>
    <rPh sb="500" eb="502">
      <t>ケイトウ</t>
    </rPh>
    <rPh sb="502" eb="506">
      <t>ケンセツケイカク</t>
    </rPh>
    <rPh sb="507" eb="509">
      <t>キボ</t>
    </rPh>
    <rPh sb="510" eb="512">
      <t>シュクショウ</t>
    </rPh>
    <rPh sb="513" eb="515">
      <t>ミトオ</t>
    </rPh>
    <rPh sb="517" eb="518">
      <t>タ</t>
    </rPh>
    <rPh sb="521" eb="523">
      <t>レイワ</t>
    </rPh>
    <rPh sb="524" eb="526">
      <t>ネンド</t>
    </rPh>
    <rPh sb="526" eb="528">
      <t>イコウ</t>
    </rPh>
    <rPh sb="529" eb="532">
      <t>シキネジマ</t>
    </rPh>
    <rPh sb="532" eb="535">
      <t>ショリク</t>
    </rPh>
    <rPh sb="536" eb="538">
      <t>イチブ</t>
    </rPh>
    <rPh sb="538" eb="542">
      <t>キョウヨウカイシ</t>
    </rPh>
    <rPh sb="543" eb="545">
      <t>ゼンタイ</t>
    </rPh>
    <rPh sb="546" eb="550">
      <t>ケイエイブンセキ</t>
    </rPh>
    <rPh sb="551" eb="553">
      <t>スウチ</t>
    </rPh>
    <rPh sb="554" eb="556">
      <t>ヘンドウ</t>
    </rPh>
    <rPh sb="557" eb="559">
      <t>ソウテイ</t>
    </rPh>
    <rPh sb="565" eb="567">
      <t>ゼンタイ</t>
    </rPh>
    <rPh sb="567" eb="569">
      <t>スウチ</t>
    </rPh>
    <rPh sb="570" eb="571">
      <t>タイ</t>
    </rPh>
    <rPh sb="573" eb="576">
      <t>ショリク</t>
    </rPh>
    <rPh sb="576" eb="577">
      <t>ベツ</t>
    </rPh>
    <rPh sb="578" eb="580">
      <t>ケイエイ</t>
    </rPh>
    <phoneticPr fontId="4"/>
  </si>
  <si>
    <t>一部供用開始から、18年を経過したが、管渠の老朽化は今のところ見られない。しかし、近年処理場・ポンプ場の施設設備の修繕費が増大している為、令和7-8年度にストックマネジメント基本計画を策定し、令和9年に実施計画を策定、計画に沿った調査と優先度判定をとりまとめ、国の財政支援を活用した中小規修繕及び、大規模施設更新計画を進めていく。</t>
    <rPh sb="92" eb="94">
      <t>サクテイ</t>
    </rPh>
    <rPh sb="101" eb="103">
      <t>ジッシ</t>
    </rPh>
    <rPh sb="103" eb="105">
      <t>ケイカク</t>
    </rPh>
    <rPh sb="106" eb="108">
      <t>サクテイ</t>
    </rPh>
    <rPh sb="115" eb="117">
      <t>チョウサ</t>
    </rPh>
    <rPh sb="118" eb="121">
      <t>ユウセンド</t>
    </rPh>
    <rPh sb="121" eb="123">
      <t>ハンテイ</t>
    </rPh>
    <rPh sb="130" eb="131">
      <t>クニ</t>
    </rPh>
    <rPh sb="132" eb="134">
      <t>ザイセイ</t>
    </rPh>
    <rPh sb="134" eb="136">
      <t>シエン</t>
    </rPh>
    <rPh sb="137" eb="139">
      <t>カツヨウ</t>
    </rPh>
    <rPh sb="156" eb="158">
      <t>ケイカク</t>
    </rPh>
    <rPh sb="159" eb="160">
      <t>スス</t>
    </rPh>
    <phoneticPr fontId="4"/>
  </si>
  <si>
    <t>令和2年度から管渠・処理場建設工事に着手した式根島処理区の建設改良費が令和6年に最大値を迎え令和8年度の供用開始（水処理）後、3～5年後に汚泥処理設備ので建設改良費に増大する見込。その後は管渠整備を続け令和24年の概成を目指す。並行して、本村処理区（特環）・若郷処理区（漁排）においては施設等の更新・修繕の財政的支援を享受する為ストックマネジメント計画を策定し、事業計画・全体計画の見直しを随時行う。
3地区（本村処理区、若郷処理区、式根島処理区）の下水道事業2事業（特定環境保全公共下水道事業、漁業集落排水事業）それぞれの経営分析が必要と考える。</t>
    <rPh sb="202" eb="204">
      <t>チク</t>
    </rPh>
    <rPh sb="205" eb="207">
      <t>ホンソン</t>
    </rPh>
    <rPh sb="207" eb="210">
      <t>ショリク</t>
    </rPh>
    <rPh sb="211" eb="213">
      <t>ワカゴウ</t>
    </rPh>
    <rPh sb="213" eb="216">
      <t>ショリク</t>
    </rPh>
    <rPh sb="217" eb="220">
      <t>シキネジマ</t>
    </rPh>
    <rPh sb="220" eb="223">
      <t>ショリク</t>
    </rPh>
    <rPh sb="225" eb="228">
      <t>ゲスイドウ</t>
    </rPh>
    <rPh sb="228" eb="230">
      <t>ジギョウ</t>
    </rPh>
    <rPh sb="231" eb="233">
      <t>ジギョウ</t>
    </rPh>
    <rPh sb="262" eb="264">
      <t>ケイエイ</t>
    </rPh>
    <rPh sb="264" eb="266">
      <t>ブンセキ</t>
    </rPh>
    <rPh sb="267" eb="269">
      <t>ヒツヨウ</t>
    </rPh>
    <rPh sb="270" eb="27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</si>
</sst>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u/>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33D-48FA-A446-976F000C337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0.05</c:v>
                </c:pt>
              </c:numCache>
            </c:numRef>
          </c:val>
          <c:smooth val="0"/>
          <c:extLst>
            <c:ext xmlns:c16="http://schemas.microsoft.com/office/drawing/2014/chart" uri="{C3380CC4-5D6E-409C-BE32-E72D297353CC}">
              <c16:uniqueId val="{00000001-033D-48FA-A446-976F000C337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30.98</c:v>
                </c:pt>
              </c:numCache>
            </c:numRef>
          </c:val>
          <c:extLst>
            <c:ext xmlns:c16="http://schemas.microsoft.com/office/drawing/2014/chart" uri="{C3380CC4-5D6E-409C-BE32-E72D297353CC}">
              <c16:uniqueId val="{00000000-2367-48FD-A72C-2F0BFB19C07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42.15</c:v>
                </c:pt>
              </c:numCache>
            </c:numRef>
          </c:val>
          <c:smooth val="0"/>
          <c:extLst>
            <c:ext xmlns:c16="http://schemas.microsoft.com/office/drawing/2014/chart" uri="{C3380CC4-5D6E-409C-BE32-E72D297353CC}">
              <c16:uniqueId val="{00000001-2367-48FD-A72C-2F0BFB19C07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80.61</c:v>
                </c:pt>
              </c:numCache>
            </c:numRef>
          </c:val>
          <c:extLst>
            <c:ext xmlns:c16="http://schemas.microsoft.com/office/drawing/2014/chart" uri="{C3380CC4-5D6E-409C-BE32-E72D297353CC}">
              <c16:uniqueId val="{00000000-2964-4C78-A2FA-301C687E2F1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84.21</c:v>
                </c:pt>
              </c:numCache>
            </c:numRef>
          </c:val>
          <c:smooth val="0"/>
          <c:extLst>
            <c:ext xmlns:c16="http://schemas.microsoft.com/office/drawing/2014/chart" uri="{C3380CC4-5D6E-409C-BE32-E72D297353CC}">
              <c16:uniqueId val="{00000001-2964-4C78-A2FA-301C687E2F1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106.38</c:v>
                </c:pt>
              </c:numCache>
            </c:numRef>
          </c:val>
          <c:extLst>
            <c:ext xmlns:c16="http://schemas.microsoft.com/office/drawing/2014/chart" uri="{C3380CC4-5D6E-409C-BE32-E72D297353CC}">
              <c16:uniqueId val="{00000000-F512-4C26-83B7-7E0F4C4A373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106.38</c:v>
                </c:pt>
              </c:numCache>
            </c:numRef>
          </c:val>
          <c:smooth val="0"/>
          <c:extLst>
            <c:ext xmlns:c16="http://schemas.microsoft.com/office/drawing/2014/chart" uri="{C3380CC4-5D6E-409C-BE32-E72D297353CC}">
              <c16:uniqueId val="{00000001-F512-4C26-83B7-7E0F4C4A373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4.1900000000000004</c:v>
                </c:pt>
              </c:numCache>
            </c:numRef>
          </c:val>
          <c:extLst>
            <c:ext xmlns:c16="http://schemas.microsoft.com/office/drawing/2014/chart" uri="{C3380CC4-5D6E-409C-BE32-E72D297353CC}">
              <c16:uniqueId val="{00000000-10F8-44FE-BF74-4041C8DFBC0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27.46</c:v>
                </c:pt>
              </c:numCache>
            </c:numRef>
          </c:val>
          <c:smooth val="0"/>
          <c:extLst>
            <c:ext xmlns:c16="http://schemas.microsoft.com/office/drawing/2014/chart" uri="{C3380CC4-5D6E-409C-BE32-E72D297353CC}">
              <c16:uniqueId val="{00000001-10F8-44FE-BF74-4041C8DFBC0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2A8-489C-9A8B-EB3FDAD7097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72A8-489C-9A8B-EB3FDAD7097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490-4F1C-83AA-19C742BCCA8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70.63</c:v>
                </c:pt>
              </c:numCache>
            </c:numRef>
          </c:val>
          <c:smooth val="0"/>
          <c:extLst>
            <c:ext xmlns:c16="http://schemas.microsoft.com/office/drawing/2014/chart" uri="{C3380CC4-5D6E-409C-BE32-E72D297353CC}">
              <c16:uniqueId val="{00000001-B490-4F1C-83AA-19C742BCCA8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105.04</c:v>
                </c:pt>
              </c:numCache>
            </c:numRef>
          </c:val>
          <c:extLst>
            <c:ext xmlns:c16="http://schemas.microsoft.com/office/drawing/2014/chart" uri="{C3380CC4-5D6E-409C-BE32-E72D297353CC}">
              <c16:uniqueId val="{00000000-7B00-4C7B-907D-E3CB2A36E79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53.28</c:v>
                </c:pt>
              </c:numCache>
            </c:numRef>
          </c:val>
          <c:smooth val="0"/>
          <c:extLst>
            <c:ext xmlns:c16="http://schemas.microsoft.com/office/drawing/2014/chart" uri="{C3380CC4-5D6E-409C-BE32-E72D297353CC}">
              <c16:uniqueId val="{00000001-7B00-4C7B-907D-E3CB2A36E79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60B-45CC-BB82-A74E17A76DD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1142.44</c:v>
                </c:pt>
              </c:numCache>
            </c:numRef>
          </c:val>
          <c:smooth val="0"/>
          <c:extLst>
            <c:ext xmlns:c16="http://schemas.microsoft.com/office/drawing/2014/chart" uri="{C3380CC4-5D6E-409C-BE32-E72D297353CC}">
              <c16:uniqueId val="{00000001-C60B-45CC-BB82-A74E17A76DD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104.01</c:v>
                </c:pt>
              </c:numCache>
            </c:numRef>
          </c:val>
          <c:extLst>
            <c:ext xmlns:c16="http://schemas.microsoft.com/office/drawing/2014/chart" uri="{C3380CC4-5D6E-409C-BE32-E72D297353CC}">
              <c16:uniqueId val="{00000000-1298-4CC6-A7F9-1AFD40FBF18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66.63</c:v>
                </c:pt>
              </c:numCache>
            </c:numRef>
          </c:val>
          <c:smooth val="0"/>
          <c:extLst>
            <c:ext xmlns:c16="http://schemas.microsoft.com/office/drawing/2014/chart" uri="{C3380CC4-5D6E-409C-BE32-E72D297353CC}">
              <c16:uniqueId val="{00000001-1298-4CC6-A7F9-1AFD40FBF18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191.61</c:v>
                </c:pt>
              </c:numCache>
            </c:numRef>
          </c:val>
          <c:extLst>
            <c:ext xmlns:c16="http://schemas.microsoft.com/office/drawing/2014/chart" uri="{C3380CC4-5D6E-409C-BE32-E72D297353CC}">
              <c16:uniqueId val="{00000000-A30A-4490-B381-BC0014C8F28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252.17</c:v>
                </c:pt>
              </c:numCache>
            </c:numRef>
          </c:val>
          <c:smooth val="0"/>
          <c:extLst>
            <c:ext xmlns:c16="http://schemas.microsoft.com/office/drawing/2014/chart" uri="{C3380CC4-5D6E-409C-BE32-E72D297353CC}">
              <c16:uniqueId val="{00000001-A30A-4490-B381-BC0014C8F28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3"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新島村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2415</v>
      </c>
      <c r="AM8" s="45"/>
      <c r="AN8" s="45"/>
      <c r="AO8" s="45"/>
      <c r="AP8" s="45"/>
      <c r="AQ8" s="45"/>
      <c r="AR8" s="45"/>
      <c r="AS8" s="45"/>
      <c r="AT8" s="44">
        <f>データ!T6</f>
        <v>27.54</v>
      </c>
      <c r="AU8" s="44"/>
      <c r="AV8" s="44"/>
      <c r="AW8" s="44"/>
      <c r="AX8" s="44"/>
      <c r="AY8" s="44"/>
      <c r="AZ8" s="44"/>
      <c r="BA8" s="44"/>
      <c r="BB8" s="44">
        <f>データ!U6</f>
        <v>87.69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49.6</v>
      </c>
      <c r="J10" s="44"/>
      <c r="K10" s="44"/>
      <c r="L10" s="44"/>
      <c r="M10" s="44"/>
      <c r="N10" s="44"/>
      <c r="O10" s="44"/>
      <c r="P10" s="44">
        <f>データ!P6</f>
        <v>65.790000000000006</v>
      </c>
      <c r="Q10" s="44"/>
      <c r="R10" s="44"/>
      <c r="S10" s="44"/>
      <c r="T10" s="44"/>
      <c r="U10" s="44"/>
      <c r="V10" s="44"/>
      <c r="W10" s="44">
        <f>データ!Q6</f>
        <v>100</v>
      </c>
      <c r="X10" s="44"/>
      <c r="Y10" s="44"/>
      <c r="Z10" s="44"/>
      <c r="AA10" s="44"/>
      <c r="AB10" s="44"/>
      <c r="AC10" s="44"/>
      <c r="AD10" s="45">
        <f>データ!R6</f>
        <v>3850</v>
      </c>
      <c r="AE10" s="45"/>
      <c r="AF10" s="45"/>
      <c r="AG10" s="45"/>
      <c r="AH10" s="45"/>
      <c r="AI10" s="45"/>
      <c r="AJ10" s="45"/>
      <c r="AK10" s="2"/>
      <c r="AL10" s="45">
        <f>データ!V6</f>
        <v>1552</v>
      </c>
      <c r="AM10" s="45"/>
      <c r="AN10" s="45"/>
      <c r="AO10" s="45"/>
      <c r="AP10" s="45"/>
      <c r="AQ10" s="45"/>
      <c r="AR10" s="45"/>
      <c r="AS10" s="45"/>
      <c r="AT10" s="44">
        <f>データ!W6</f>
        <v>0.84</v>
      </c>
      <c r="AU10" s="44"/>
      <c r="AV10" s="44"/>
      <c r="AW10" s="44"/>
      <c r="AX10" s="44"/>
      <c r="AY10" s="44"/>
      <c r="AZ10" s="44"/>
      <c r="BA10" s="44"/>
      <c r="BB10" s="44">
        <f>データ!X6</f>
        <v>1847.62</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X9GZL5RDumKBqwWLgZJp8C3FQMl7RMUN2j4dt61gcDuqoGizySVRja5obP0HQW8WJJTg4Fd0jgiZmrTFy2Y2Pg==" saltValue="/o1g/ODhtTG5XqFmJgMpe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133639</v>
      </c>
      <c r="D6" s="19">
        <f t="shared" si="3"/>
        <v>46</v>
      </c>
      <c r="E6" s="19">
        <f t="shared" si="3"/>
        <v>17</v>
      </c>
      <c r="F6" s="19">
        <f t="shared" si="3"/>
        <v>4</v>
      </c>
      <c r="G6" s="19">
        <f t="shared" si="3"/>
        <v>0</v>
      </c>
      <c r="H6" s="19" t="str">
        <f t="shared" si="3"/>
        <v>東京都　新島村</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49.6</v>
      </c>
      <c r="P6" s="20">
        <f t="shared" si="3"/>
        <v>65.790000000000006</v>
      </c>
      <c r="Q6" s="20">
        <f t="shared" si="3"/>
        <v>100</v>
      </c>
      <c r="R6" s="20">
        <f t="shared" si="3"/>
        <v>3850</v>
      </c>
      <c r="S6" s="20">
        <f t="shared" si="3"/>
        <v>2415</v>
      </c>
      <c r="T6" s="20">
        <f t="shared" si="3"/>
        <v>27.54</v>
      </c>
      <c r="U6" s="20">
        <f t="shared" si="3"/>
        <v>87.69</v>
      </c>
      <c r="V6" s="20">
        <f t="shared" si="3"/>
        <v>1552</v>
      </c>
      <c r="W6" s="20">
        <f t="shared" si="3"/>
        <v>0.84</v>
      </c>
      <c r="X6" s="20">
        <f t="shared" si="3"/>
        <v>1847.62</v>
      </c>
      <c r="Y6" s="21" t="str">
        <f>IF(Y7="",NA(),Y7)</f>
        <v>-</v>
      </c>
      <c r="Z6" s="21" t="str">
        <f t="shared" ref="Z6:AH6" si="4">IF(Z7="",NA(),Z7)</f>
        <v>-</v>
      </c>
      <c r="AA6" s="21" t="str">
        <f t="shared" si="4"/>
        <v>-</v>
      </c>
      <c r="AB6" s="21" t="str">
        <f t="shared" si="4"/>
        <v>-</v>
      </c>
      <c r="AC6" s="21">
        <f t="shared" si="4"/>
        <v>106.38</v>
      </c>
      <c r="AD6" s="21" t="str">
        <f t="shared" si="4"/>
        <v>-</v>
      </c>
      <c r="AE6" s="21" t="str">
        <f t="shared" si="4"/>
        <v>-</v>
      </c>
      <c r="AF6" s="21" t="str">
        <f t="shared" si="4"/>
        <v>-</v>
      </c>
      <c r="AG6" s="21" t="str">
        <f t="shared" si="4"/>
        <v>-</v>
      </c>
      <c r="AH6" s="21">
        <f t="shared" si="4"/>
        <v>106.38</v>
      </c>
      <c r="AI6" s="20" t="str">
        <f>IF(AI7="","",IF(AI7="-","【-】","【"&amp;SUBSTITUTE(TEXT(AI7,"#,##0.00"),"-","△")&amp;"】"))</f>
        <v>【105.07】</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70.63</v>
      </c>
      <c r="AT6" s="20" t="str">
        <f>IF(AT7="","",IF(AT7="-","【-】","【"&amp;SUBSTITUTE(TEXT(AT7,"#,##0.00"),"-","△")&amp;"】"))</f>
        <v>【63.54】</v>
      </c>
      <c r="AU6" s="21" t="str">
        <f>IF(AU7="",NA(),AU7)</f>
        <v>-</v>
      </c>
      <c r="AV6" s="21" t="str">
        <f t="shared" ref="AV6:BD6" si="6">IF(AV7="",NA(),AV7)</f>
        <v>-</v>
      </c>
      <c r="AW6" s="21" t="str">
        <f t="shared" si="6"/>
        <v>-</v>
      </c>
      <c r="AX6" s="21" t="str">
        <f t="shared" si="6"/>
        <v>-</v>
      </c>
      <c r="AY6" s="21">
        <f t="shared" si="6"/>
        <v>105.04</v>
      </c>
      <c r="AZ6" s="21" t="str">
        <f t="shared" si="6"/>
        <v>-</v>
      </c>
      <c r="BA6" s="21" t="str">
        <f t="shared" si="6"/>
        <v>-</v>
      </c>
      <c r="BB6" s="21" t="str">
        <f t="shared" si="6"/>
        <v>-</v>
      </c>
      <c r="BC6" s="21" t="str">
        <f t="shared" si="6"/>
        <v>-</v>
      </c>
      <c r="BD6" s="21">
        <f t="shared" si="6"/>
        <v>53.28</v>
      </c>
      <c r="BE6" s="20" t="str">
        <f>IF(BE7="","",IF(BE7="-","【-】","【"&amp;SUBSTITUTE(TEXT(BE7,"#,##0.00"),"-","△")&amp;"】"))</f>
        <v>【50.90】</v>
      </c>
      <c r="BF6" s="21" t="str">
        <f>IF(BF7="",NA(),BF7)</f>
        <v>-</v>
      </c>
      <c r="BG6" s="21" t="str">
        <f t="shared" ref="BG6:BO6" si="7">IF(BG7="",NA(),BG7)</f>
        <v>-</v>
      </c>
      <c r="BH6" s="21" t="str">
        <f t="shared" si="7"/>
        <v>-</v>
      </c>
      <c r="BI6" s="21" t="str">
        <f t="shared" si="7"/>
        <v>-</v>
      </c>
      <c r="BJ6" s="20">
        <f t="shared" si="7"/>
        <v>0</v>
      </c>
      <c r="BK6" s="21" t="str">
        <f t="shared" si="7"/>
        <v>-</v>
      </c>
      <c r="BL6" s="21" t="str">
        <f t="shared" si="7"/>
        <v>-</v>
      </c>
      <c r="BM6" s="21" t="str">
        <f t="shared" si="7"/>
        <v>-</v>
      </c>
      <c r="BN6" s="21" t="str">
        <f t="shared" si="7"/>
        <v>-</v>
      </c>
      <c r="BO6" s="21">
        <f t="shared" si="7"/>
        <v>1142.44</v>
      </c>
      <c r="BP6" s="20" t="str">
        <f>IF(BP7="","",IF(BP7="-","【-】","【"&amp;SUBSTITUTE(TEXT(BP7,"#,##0.00"),"-","△")&amp;"】"))</f>
        <v>【1,099.15】</v>
      </c>
      <c r="BQ6" s="21" t="str">
        <f>IF(BQ7="",NA(),BQ7)</f>
        <v>-</v>
      </c>
      <c r="BR6" s="21" t="str">
        <f t="shared" ref="BR6:BZ6" si="8">IF(BR7="",NA(),BR7)</f>
        <v>-</v>
      </c>
      <c r="BS6" s="21" t="str">
        <f t="shared" si="8"/>
        <v>-</v>
      </c>
      <c r="BT6" s="21" t="str">
        <f t="shared" si="8"/>
        <v>-</v>
      </c>
      <c r="BU6" s="21">
        <f t="shared" si="8"/>
        <v>104.01</v>
      </c>
      <c r="BV6" s="21" t="str">
        <f t="shared" si="8"/>
        <v>-</v>
      </c>
      <c r="BW6" s="21" t="str">
        <f t="shared" si="8"/>
        <v>-</v>
      </c>
      <c r="BX6" s="21" t="str">
        <f t="shared" si="8"/>
        <v>-</v>
      </c>
      <c r="BY6" s="21" t="str">
        <f t="shared" si="8"/>
        <v>-</v>
      </c>
      <c r="BZ6" s="21">
        <f t="shared" si="8"/>
        <v>66.63</v>
      </c>
      <c r="CA6" s="20" t="str">
        <f>IF(CA7="","",IF(CA7="-","【-】","【"&amp;SUBSTITUTE(TEXT(CA7,"#,##0.00"),"-","△")&amp;"】"))</f>
        <v>【72.92】</v>
      </c>
      <c r="CB6" s="21" t="str">
        <f>IF(CB7="",NA(),CB7)</f>
        <v>-</v>
      </c>
      <c r="CC6" s="21" t="str">
        <f t="shared" ref="CC6:CK6" si="9">IF(CC7="",NA(),CC7)</f>
        <v>-</v>
      </c>
      <c r="CD6" s="21" t="str">
        <f t="shared" si="9"/>
        <v>-</v>
      </c>
      <c r="CE6" s="21" t="str">
        <f t="shared" si="9"/>
        <v>-</v>
      </c>
      <c r="CF6" s="21">
        <f t="shared" si="9"/>
        <v>191.61</v>
      </c>
      <c r="CG6" s="21" t="str">
        <f t="shared" si="9"/>
        <v>-</v>
      </c>
      <c r="CH6" s="21" t="str">
        <f t="shared" si="9"/>
        <v>-</v>
      </c>
      <c r="CI6" s="21" t="str">
        <f t="shared" si="9"/>
        <v>-</v>
      </c>
      <c r="CJ6" s="21" t="str">
        <f t="shared" si="9"/>
        <v>-</v>
      </c>
      <c r="CK6" s="21">
        <f t="shared" si="9"/>
        <v>252.17</v>
      </c>
      <c r="CL6" s="20" t="str">
        <f>IF(CL7="","",IF(CL7="-","【-】","【"&amp;SUBSTITUTE(TEXT(CL7,"#,##0.00"),"-","△")&amp;"】"))</f>
        <v>【225.78】</v>
      </c>
      <c r="CM6" s="21" t="str">
        <f>IF(CM7="",NA(),CM7)</f>
        <v>-</v>
      </c>
      <c r="CN6" s="21" t="str">
        <f t="shared" ref="CN6:CV6" si="10">IF(CN7="",NA(),CN7)</f>
        <v>-</v>
      </c>
      <c r="CO6" s="21" t="str">
        <f t="shared" si="10"/>
        <v>-</v>
      </c>
      <c r="CP6" s="21" t="str">
        <f t="shared" si="10"/>
        <v>-</v>
      </c>
      <c r="CQ6" s="21">
        <f t="shared" si="10"/>
        <v>30.98</v>
      </c>
      <c r="CR6" s="21" t="str">
        <f t="shared" si="10"/>
        <v>-</v>
      </c>
      <c r="CS6" s="21" t="str">
        <f t="shared" si="10"/>
        <v>-</v>
      </c>
      <c r="CT6" s="21" t="str">
        <f t="shared" si="10"/>
        <v>-</v>
      </c>
      <c r="CU6" s="21" t="str">
        <f t="shared" si="10"/>
        <v>-</v>
      </c>
      <c r="CV6" s="21">
        <f t="shared" si="10"/>
        <v>42.15</v>
      </c>
      <c r="CW6" s="20" t="str">
        <f>IF(CW7="","",IF(CW7="-","【-】","【"&amp;SUBSTITUTE(TEXT(CW7,"#,##0.00"),"-","△")&amp;"】"))</f>
        <v>【43.17】</v>
      </c>
      <c r="CX6" s="21" t="str">
        <f>IF(CX7="",NA(),CX7)</f>
        <v>-</v>
      </c>
      <c r="CY6" s="21" t="str">
        <f t="shared" ref="CY6:DG6" si="11">IF(CY7="",NA(),CY7)</f>
        <v>-</v>
      </c>
      <c r="CZ6" s="21" t="str">
        <f t="shared" si="11"/>
        <v>-</v>
      </c>
      <c r="DA6" s="21" t="str">
        <f t="shared" si="11"/>
        <v>-</v>
      </c>
      <c r="DB6" s="21">
        <f t="shared" si="11"/>
        <v>80.61</v>
      </c>
      <c r="DC6" s="21" t="str">
        <f t="shared" si="11"/>
        <v>-</v>
      </c>
      <c r="DD6" s="21" t="str">
        <f t="shared" si="11"/>
        <v>-</v>
      </c>
      <c r="DE6" s="21" t="str">
        <f t="shared" si="11"/>
        <v>-</v>
      </c>
      <c r="DF6" s="21" t="str">
        <f t="shared" si="11"/>
        <v>-</v>
      </c>
      <c r="DG6" s="21">
        <f t="shared" si="11"/>
        <v>84.21</v>
      </c>
      <c r="DH6" s="20" t="str">
        <f>IF(DH7="","",IF(DH7="-","【-】","【"&amp;SUBSTITUTE(TEXT(DH7,"#,##0.00"),"-","△")&amp;"】"))</f>
        <v>【86.31】</v>
      </c>
      <c r="DI6" s="21" t="str">
        <f>IF(DI7="",NA(),DI7)</f>
        <v>-</v>
      </c>
      <c r="DJ6" s="21" t="str">
        <f t="shared" ref="DJ6:DR6" si="12">IF(DJ7="",NA(),DJ7)</f>
        <v>-</v>
      </c>
      <c r="DK6" s="21" t="str">
        <f t="shared" si="12"/>
        <v>-</v>
      </c>
      <c r="DL6" s="21" t="str">
        <f t="shared" si="12"/>
        <v>-</v>
      </c>
      <c r="DM6" s="21">
        <f t="shared" si="12"/>
        <v>4.1900000000000004</v>
      </c>
      <c r="DN6" s="21" t="str">
        <f t="shared" si="12"/>
        <v>-</v>
      </c>
      <c r="DO6" s="21" t="str">
        <f t="shared" si="12"/>
        <v>-</v>
      </c>
      <c r="DP6" s="21" t="str">
        <f t="shared" si="12"/>
        <v>-</v>
      </c>
      <c r="DQ6" s="21" t="str">
        <f t="shared" si="12"/>
        <v>-</v>
      </c>
      <c r="DR6" s="21">
        <f t="shared" si="12"/>
        <v>27.46</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0.02</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0.05</v>
      </c>
      <c r="EO6" s="20" t="str">
        <f>IF(EO7="","",IF(EO7="-","【-】","【"&amp;SUBSTITUTE(TEXT(EO7,"#,##0.00"),"-","△")&amp;"】"))</f>
        <v>【0.15】</v>
      </c>
    </row>
    <row r="7" spans="1:148" s="22" customFormat="1" x14ac:dyDescent="0.15">
      <c r="A7" s="14"/>
      <c r="B7" s="23">
        <v>2024</v>
      </c>
      <c r="C7" s="23">
        <v>133639</v>
      </c>
      <c r="D7" s="23">
        <v>46</v>
      </c>
      <c r="E7" s="23">
        <v>17</v>
      </c>
      <c r="F7" s="23">
        <v>4</v>
      </c>
      <c r="G7" s="23">
        <v>0</v>
      </c>
      <c r="H7" s="23" t="s">
        <v>96</v>
      </c>
      <c r="I7" s="23" t="s">
        <v>97</v>
      </c>
      <c r="J7" s="23" t="s">
        <v>98</v>
      </c>
      <c r="K7" s="23" t="s">
        <v>99</v>
      </c>
      <c r="L7" s="23" t="s">
        <v>100</v>
      </c>
      <c r="M7" s="23" t="s">
        <v>101</v>
      </c>
      <c r="N7" s="24" t="s">
        <v>102</v>
      </c>
      <c r="O7" s="24">
        <v>49.6</v>
      </c>
      <c r="P7" s="24">
        <v>65.790000000000006</v>
      </c>
      <c r="Q7" s="24">
        <v>100</v>
      </c>
      <c r="R7" s="24">
        <v>3850</v>
      </c>
      <c r="S7" s="24">
        <v>2415</v>
      </c>
      <c r="T7" s="24">
        <v>27.54</v>
      </c>
      <c r="U7" s="24">
        <v>87.69</v>
      </c>
      <c r="V7" s="24">
        <v>1552</v>
      </c>
      <c r="W7" s="24">
        <v>0.84</v>
      </c>
      <c r="X7" s="24">
        <v>1847.62</v>
      </c>
      <c r="Y7" s="24" t="s">
        <v>102</v>
      </c>
      <c r="Z7" s="24" t="s">
        <v>102</v>
      </c>
      <c r="AA7" s="24" t="s">
        <v>102</v>
      </c>
      <c r="AB7" s="24" t="s">
        <v>102</v>
      </c>
      <c r="AC7" s="24">
        <v>106.38</v>
      </c>
      <c r="AD7" s="24" t="s">
        <v>102</v>
      </c>
      <c r="AE7" s="24" t="s">
        <v>102</v>
      </c>
      <c r="AF7" s="24" t="s">
        <v>102</v>
      </c>
      <c r="AG7" s="24" t="s">
        <v>102</v>
      </c>
      <c r="AH7" s="24">
        <v>106.38</v>
      </c>
      <c r="AI7" s="24">
        <v>105.07</v>
      </c>
      <c r="AJ7" s="24" t="s">
        <v>102</v>
      </c>
      <c r="AK7" s="24" t="s">
        <v>102</v>
      </c>
      <c r="AL7" s="24" t="s">
        <v>102</v>
      </c>
      <c r="AM7" s="24" t="s">
        <v>102</v>
      </c>
      <c r="AN7" s="24">
        <v>0</v>
      </c>
      <c r="AO7" s="24" t="s">
        <v>102</v>
      </c>
      <c r="AP7" s="24" t="s">
        <v>102</v>
      </c>
      <c r="AQ7" s="24" t="s">
        <v>102</v>
      </c>
      <c r="AR7" s="24" t="s">
        <v>102</v>
      </c>
      <c r="AS7" s="24">
        <v>70.63</v>
      </c>
      <c r="AT7" s="24">
        <v>63.54</v>
      </c>
      <c r="AU7" s="24" t="s">
        <v>102</v>
      </c>
      <c r="AV7" s="24" t="s">
        <v>102</v>
      </c>
      <c r="AW7" s="24" t="s">
        <v>102</v>
      </c>
      <c r="AX7" s="24" t="s">
        <v>102</v>
      </c>
      <c r="AY7" s="24">
        <v>105.04</v>
      </c>
      <c r="AZ7" s="24" t="s">
        <v>102</v>
      </c>
      <c r="BA7" s="24" t="s">
        <v>102</v>
      </c>
      <c r="BB7" s="24" t="s">
        <v>102</v>
      </c>
      <c r="BC7" s="24" t="s">
        <v>102</v>
      </c>
      <c r="BD7" s="24">
        <v>53.28</v>
      </c>
      <c r="BE7" s="24">
        <v>50.9</v>
      </c>
      <c r="BF7" s="24" t="s">
        <v>102</v>
      </c>
      <c r="BG7" s="24" t="s">
        <v>102</v>
      </c>
      <c r="BH7" s="24" t="s">
        <v>102</v>
      </c>
      <c r="BI7" s="24" t="s">
        <v>102</v>
      </c>
      <c r="BJ7" s="24">
        <v>0</v>
      </c>
      <c r="BK7" s="24" t="s">
        <v>102</v>
      </c>
      <c r="BL7" s="24" t="s">
        <v>102</v>
      </c>
      <c r="BM7" s="24" t="s">
        <v>102</v>
      </c>
      <c r="BN7" s="24" t="s">
        <v>102</v>
      </c>
      <c r="BO7" s="24">
        <v>1142.44</v>
      </c>
      <c r="BP7" s="24">
        <v>1099.1500000000001</v>
      </c>
      <c r="BQ7" s="24" t="s">
        <v>102</v>
      </c>
      <c r="BR7" s="24" t="s">
        <v>102</v>
      </c>
      <c r="BS7" s="24" t="s">
        <v>102</v>
      </c>
      <c r="BT7" s="24" t="s">
        <v>102</v>
      </c>
      <c r="BU7" s="24">
        <v>104.01</v>
      </c>
      <c r="BV7" s="24" t="s">
        <v>102</v>
      </c>
      <c r="BW7" s="24" t="s">
        <v>102</v>
      </c>
      <c r="BX7" s="24" t="s">
        <v>102</v>
      </c>
      <c r="BY7" s="24" t="s">
        <v>102</v>
      </c>
      <c r="BZ7" s="24">
        <v>66.63</v>
      </c>
      <c r="CA7" s="24">
        <v>72.92</v>
      </c>
      <c r="CB7" s="24" t="s">
        <v>102</v>
      </c>
      <c r="CC7" s="24" t="s">
        <v>102</v>
      </c>
      <c r="CD7" s="24" t="s">
        <v>102</v>
      </c>
      <c r="CE7" s="24" t="s">
        <v>102</v>
      </c>
      <c r="CF7" s="24">
        <v>191.61</v>
      </c>
      <c r="CG7" s="24" t="s">
        <v>102</v>
      </c>
      <c r="CH7" s="24" t="s">
        <v>102</v>
      </c>
      <c r="CI7" s="24" t="s">
        <v>102</v>
      </c>
      <c r="CJ7" s="24" t="s">
        <v>102</v>
      </c>
      <c r="CK7" s="24">
        <v>252.17</v>
      </c>
      <c r="CL7" s="24">
        <v>225.78</v>
      </c>
      <c r="CM7" s="24" t="s">
        <v>102</v>
      </c>
      <c r="CN7" s="24" t="s">
        <v>102</v>
      </c>
      <c r="CO7" s="24" t="s">
        <v>102</v>
      </c>
      <c r="CP7" s="24" t="s">
        <v>102</v>
      </c>
      <c r="CQ7" s="24">
        <v>30.98</v>
      </c>
      <c r="CR7" s="24" t="s">
        <v>102</v>
      </c>
      <c r="CS7" s="24" t="s">
        <v>102</v>
      </c>
      <c r="CT7" s="24" t="s">
        <v>102</v>
      </c>
      <c r="CU7" s="24" t="s">
        <v>102</v>
      </c>
      <c r="CV7" s="24">
        <v>42.15</v>
      </c>
      <c r="CW7" s="24">
        <v>43.17</v>
      </c>
      <c r="CX7" s="24" t="s">
        <v>102</v>
      </c>
      <c r="CY7" s="24" t="s">
        <v>102</v>
      </c>
      <c r="CZ7" s="24" t="s">
        <v>102</v>
      </c>
      <c r="DA7" s="24" t="s">
        <v>102</v>
      </c>
      <c r="DB7" s="24">
        <v>80.61</v>
      </c>
      <c r="DC7" s="24" t="s">
        <v>102</v>
      </c>
      <c r="DD7" s="24" t="s">
        <v>102</v>
      </c>
      <c r="DE7" s="24" t="s">
        <v>102</v>
      </c>
      <c r="DF7" s="24" t="s">
        <v>102</v>
      </c>
      <c r="DG7" s="24">
        <v>84.21</v>
      </c>
      <c r="DH7" s="24">
        <v>86.31</v>
      </c>
      <c r="DI7" s="24" t="s">
        <v>102</v>
      </c>
      <c r="DJ7" s="24" t="s">
        <v>102</v>
      </c>
      <c r="DK7" s="24" t="s">
        <v>102</v>
      </c>
      <c r="DL7" s="24" t="s">
        <v>102</v>
      </c>
      <c r="DM7" s="24">
        <v>4.1900000000000004</v>
      </c>
      <c r="DN7" s="24" t="s">
        <v>102</v>
      </c>
      <c r="DO7" s="24" t="s">
        <v>102</v>
      </c>
      <c r="DP7" s="24" t="s">
        <v>102</v>
      </c>
      <c r="DQ7" s="24" t="s">
        <v>102</v>
      </c>
      <c r="DR7" s="24">
        <v>27.46</v>
      </c>
      <c r="DS7" s="24">
        <v>30.82</v>
      </c>
      <c r="DT7" s="24" t="s">
        <v>102</v>
      </c>
      <c r="DU7" s="24" t="s">
        <v>102</v>
      </c>
      <c r="DV7" s="24" t="s">
        <v>102</v>
      </c>
      <c r="DW7" s="24" t="s">
        <v>102</v>
      </c>
      <c r="DX7" s="24">
        <v>0</v>
      </c>
      <c r="DY7" s="24" t="s">
        <v>102</v>
      </c>
      <c r="DZ7" s="24" t="s">
        <v>102</v>
      </c>
      <c r="EA7" s="24" t="s">
        <v>102</v>
      </c>
      <c r="EB7" s="24" t="s">
        <v>102</v>
      </c>
      <c r="EC7" s="24">
        <v>0.02</v>
      </c>
      <c r="ED7" s="24">
        <v>0.06</v>
      </c>
      <c r="EE7" s="24" t="s">
        <v>102</v>
      </c>
      <c r="EF7" s="24" t="s">
        <v>102</v>
      </c>
      <c r="EG7" s="24" t="s">
        <v>102</v>
      </c>
      <c r="EH7" s="24" t="s">
        <v>102</v>
      </c>
      <c r="EI7" s="24">
        <v>0</v>
      </c>
      <c r="EJ7" s="24" t="s">
        <v>102</v>
      </c>
      <c r="EK7" s="24" t="s">
        <v>102</v>
      </c>
      <c r="EL7" s="24" t="s">
        <v>102</v>
      </c>
      <c r="EM7" s="24" t="s">
        <v>102</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2026-01-28T05:02:45Z</cp:lastPrinted>
  <dcterms:created xsi:type="dcterms:W3CDTF">2025-12-23T06:10:21Z</dcterms:created>
  <dcterms:modified xsi:type="dcterms:W3CDTF">2026-01-28T05:07:01Z</dcterms:modified>
  <cp:category/>
</cp:coreProperties>
</file>