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j22dc01\共有フォルダ\01_各課\06_建設課\水道・下水道係\下水道重要データ\（重要）経営戦略・経営分析\経営比較分析表\R6年度決算分【R7年度提出】\提出\"/>
    </mc:Choice>
  </mc:AlternateContent>
  <xr:revisionPtr revIDLastSave="0" documentId="13_ncr:1_{9C5B415F-6551-4452-AC39-CD41C7271F1E}" xr6:coauthVersionLast="47" xr6:coauthVersionMax="47" xr10:uidLastSave="{00000000-0000-0000-0000-000000000000}"/>
  <workbookProtection workbookAlgorithmName="SHA-512" workbookHashValue="islXlVk3qPLoJW+eHBnBIxv6hER/3RRrEbiI4sX1ow5dHAEbjVvil8itcSwonnXBcn1rmWczTnYrmDQyobdeiw==" workbookSaltValue="7w/avnkcy3gDhIDWl2AITQ==" workbookSpinCount="100000" lockStructure="1"/>
  <bookViews>
    <workbookView xWindow="-120" yWindow="-1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P8" i="4"/>
</calcChain>
</file>

<file path=xl/sharedStrings.xml><?xml version="1.0" encoding="utf-8"?>
<sst xmlns="http://schemas.openxmlformats.org/spreadsheetml/2006/main" count="319" uniqueCount="116">
  <si>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</si>
  <si>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</si>
  <si>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</si>
  <si>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</si>
  <si>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</si>
  <si>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</si>
  <si>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</si>
  <si>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</si>
  <si>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</si>
  <si>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</si>
  <si>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</si>
  <si>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</si>
  <si>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</si>
  <si>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</si>
  <si>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</si>
  <si>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</si>
  <si>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</si>
  <si>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</si>
  <si>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</si>
  <si>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</si>
  <si>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</si>
  <si>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</si>
  <si>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</si>
  <si>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</si>
  <si>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</si>
  <si>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</si>
  <si>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</si>
  <si>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</si>
  <si>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</si>
  <si>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</si>
  <si>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</si>
  <si>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</si>
  <si>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</si>
  <si>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</si>
  <si>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</si>
  <si>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</si>
  <si>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</si>
  <si>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</si>
  <si>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</si>
  <si>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</si>
  <si>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</si>
  <si>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</si>
  <si>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</si>
  <si>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</si>
  <si>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</si>
  <si>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</si>
  <si>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</si>
  <si>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</si>
  <si>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</si>
  <si>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</si>
  <si>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</si>
  <si>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</si>
  <si>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</si>
  <si>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</si>
  <si>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</si>
  <si>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</si>
  <si>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</si>
  <si>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</si>
  <si>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</si>
  <si>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</si>
  <si>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</si>
  <si>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</si>
  <si>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</si>
  <si>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</si>
  <si>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</si>
  <si>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</si>
  <si>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</si>
  <si>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</si>
  <si>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</si>
  <si>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</si>
  <si>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</si>
  <si>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</si>
  <si>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</si>
  <si>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</si>
  <si>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</si>
  <si>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</si>
  <si>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</si>
  <si>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</si>
  <si>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</si>
  <si>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</si>
  <si>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</si>
  <si>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</si>
  <si>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</si>
  <si>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</si>
  <si>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</si>
  <si>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</si>
  <si>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</si>
  <si>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</si>
  <si>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</si>
  <si>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</si>
  <si>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</si>
  <si>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</si>
  <si>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</si>
  <si>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</si>
  <si>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</si>
  <si>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</si>
  <si>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新島村</t>
  </si>
  <si>
    <t>法適用</t>
  </si>
  <si>
    <t>下水道事業</t>
  </si>
  <si>
    <t>漁業集落排水</t>
  </si>
  <si>
    <t>H2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</si>
  <si>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</si>
  <si>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</si>
  <si>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</si>
  <si>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</si>
  <si>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</si>
  <si>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</si>
  <si>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</si>
  <si>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</si>
  <si>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</si>
  <si>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</si>
  <si>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</si>
  <si>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</si>
  <si>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一部供用開始から、25年を経過し、近年処理場・マンホールポンプ施設設備の修繕費が増大している為、計画的かつ最適な規模の更新計画を進めるにあたり、平成30年度の管路及び施設の調査の結果を分析しつつ、令和8年度より機能保全計画の策定に着手する予定。</t>
    <phoneticPr fontId="4"/>
  </si>
  <si>
    <t xml:space="preserve">①収益的収支比率：収入の構成比率として、営業収益が19％、営業外収益65％、特別利益が16％となり、営業外収益に含む他会計補助金は総収益の28％となる。支出の構成比率は営業費用の内施設維持管理費が36％、減価償却費62％その他2％となる。
収支比率は106.68％となり、収入および支出の構成割合の最適化を目指し分析していく。
②累積欠損金比率：0.0％となるが、維持できるよう健全経営を行う。
③流動比率：債務に対し、支払いする能力を保持しており、比率は158.45％となる。今後の投資計画により比率が下がる見込み。
④企業債残高対事業規模比率：起債償還に対する一般会計負担が一定にあるため、当該数値は低い水準を維持しているが、今後の公営企業会計への移行による健全運営を図るうえでは、法適用のH2の団体の運営状況を比較しつつ、比率の最適化を検討する必要がある。
⑤経費回収率：使用料で回収すべき経費を全て賄えていない状況であり、経費内訳の分析と使用料の改定の検討が必要。
⑥汚水処理原価：全国平均は下回っているが、将来人口の推移や維持管理費の変動予測で適正値範囲を絞っていくことが必要。
⑦施設利用率：26．22％と施設能力に対する汚水処理量は少なく施設更新や長寿命化対策でダウンサイジングも考慮していく。
</t>
    <rPh sb="1" eb="8">
      <t>シュウエキテキシュウシヒリツ</t>
    </rPh>
    <rPh sb="9" eb="11">
      <t>シュウニュウ</t>
    </rPh>
    <rPh sb="12" eb="14">
      <t>コウセイ</t>
    </rPh>
    <rPh sb="14" eb="16">
      <t>ヒリツ</t>
    </rPh>
    <rPh sb="20" eb="22">
      <t>エイギョウ</t>
    </rPh>
    <rPh sb="22" eb="24">
      <t>シュウエキ</t>
    </rPh>
    <rPh sb="29" eb="32">
      <t>エイギョウガイ</t>
    </rPh>
    <rPh sb="32" eb="34">
      <t>シュウエキ</t>
    </rPh>
    <rPh sb="38" eb="40">
      <t>トクベツ</t>
    </rPh>
    <rPh sb="40" eb="42">
      <t>リエキ</t>
    </rPh>
    <rPh sb="50" eb="53">
      <t>エイギョウガイ</t>
    </rPh>
    <rPh sb="53" eb="55">
      <t>シュウエキ</t>
    </rPh>
    <rPh sb="56" eb="57">
      <t>フク</t>
    </rPh>
    <rPh sb="58" eb="61">
      <t>ホカカイケイ</t>
    </rPh>
    <rPh sb="61" eb="64">
      <t>ホジョキン</t>
    </rPh>
    <rPh sb="65" eb="68">
      <t>ソウシュウエキ</t>
    </rPh>
    <rPh sb="76" eb="78">
      <t>シシュツ</t>
    </rPh>
    <rPh sb="79" eb="81">
      <t>コウセイ</t>
    </rPh>
    <rPh sb="81" eb="83">
      <t>ヒリツ</t>
    </rPh>
    <rPh sb="84" eb="86">
      <t>エイギョウ</t>
    </rPh>
    <rPh sb="86" eb="88">
      <t>ヒヨウ</t>
    </rPh>
    <rPh sb="89" eb="90">
      <t>ウチ</t>
    </rPh>
    <rPh sb="90" eb="96">
      <t>シセツイジカンリ</t>
    </rPh>
    <rPh sb="96" eb="97">
      <t>ヒ</t>
    </rPh>
    <rPh sb="102" eb="104">
      <t>ゲンカ</t>
    </rPh>
    <rPh sb="104" eb="107">
      <t>ショウキャクヒ</t>
    </rPh>
    <rPh sb="112" eb="113">
      <t>タ</t>
    </rPh>
    <rPh sb="120" eb="122">
      <t>シュウシ</t>
    </rPh>
    <rPh sb="122" eb="124">
      <t>ヒリツ</t>
    </rPh>
    <rPh sb="136" eb="138">
      <t>シュウニュウ</t>
    </rPh>
    <rPh sb="141" eb="143">
      <t>シシュツ</t>
    </rPh>
    <rPh sb="144" eb="146">
      <t>コウセイ</t>
    </rPh>
    <rPh sb="146" eb="148">
      <t>ワリアイ</t>
    </rPh>
    <rPh sb="149" eb="152">
      <t>サイテキカ</t>
    </rPh>
    <rPh sb="153" eb="155">
      <t>メザ</t>
    </rPh>
    <rPh sb="156" eb="158">
      <t>ブンセキ</t>
    </rPh>
    <rPh sb="165" eb="167">
      <t>ルイセキ</t>
    </rPh>
    <rPh sb="167" eb="170">
      <t>ケッソンキン</t>
    </rPh>
    <rPh sb="170" eb="172">
      <t>ヒリツ</t>
    </rPh>
    <rPh sb="182" eb="184">
      <t>イジ</t>
    </rPh>
    <rPh sb="189" eb="191">
      <t>ケンゼン</t>
    </rPh>
    <rPh sb="191" eb="193">
      <t>ケイエイ</t>
    </rPh>
    <rPh sb="194" eb="195">
      <t>オコナ</t>
    </rPh>
    <rPh sb="199" eb="201">
      <t>リュウドウ</t>
    </rPh>
    <rPh sb="201" eb="203">
      <t>ヒリツ</t>
    </rPh>
    <rPh sb="204" eb="206">
      <t>サイム</t>
    </rPh>
    <rPh sb="207" eb="208">
      <t>タイ</t>
    </rPh>
    <rPh sb="210" eb="212">
      <t>シハラ</t>
    </rPh>
    <rPh sb="215" eb="217">
      <t>ノウリョク</t>
    </rPh>
    <rPh sb="218" eb="220">
      <t>ホジ</t>
    </rPh>
    <rPh sb="225" eb="227">
      <t>ヒリツ</t>
    </rPh>
    <rPh sb="239" eb="241">
      <t>コンゴ</t>
    </rPh>
    <rPh sb="242" eb="244">
      <t>トウシ</t>
    </rPh>
    <rPh sb="244" eb="246">
      <t>ケイカク</t>
    </rPh>
    <rPh sb="249" eb="251">
      <t>ヒリツ</t>
    </rPh>
    <rPh sb="252" eb="253">
      <t>サ</t>
    </rPh>
    <rPh sb="255" eb="257">
      <t>ミコ</t>
    </rPh>
    <rPh sb="371" eb="373">
      <t>ケントウ</t>
    </rPh>
    <rPh sb="375" eb="377">
      <t>ヒツヨウ</t>
    </rPh>
    <rPh sb="383" eb="385">
      <t>ケイヒ</t>
    </rPh>
    <rPh sb="385" eb="387">
      <t>カイシュウ</t>
    </rPh>
    <rPh sb="387" eb="388">
      <t>リツ</t>
    </rPh>
    <rPh sb="389" eb="392">
      <t>シヨウリョウ</t>
    </rPh>
    <rPh sb="393" eb="395">
      <t>カイシュウ</t>
    </rPh>
    <rPh sb="398" eb="400">
      <t>ケイヒ</t>
    </rPh>
    <rPh sb="401" eb="402">
      <t>スベ</t>
    </rPh>
    <rPh sb="403" eb="404">
      <t>マカナ</t>
    </rPh>
    <rPh sb="409" eb="411">
      <t>ジョウキョウ</t>
    </rPh>
    <rPh sb="415" eb="417">
      <t>ケイヒ</t>
    </rPh>
    <rPh sb="417" eb="419">
      <t>ウチワケ</t>
    </rPh>
    <rPh sb="420" eb="422">
      <t>ブンセキ</t>
    </rPh>
    <rPh sb="423" eb="426">
      <t>シヨウリョウ</t>
    </rPh>
    <rPh sb="427" eb="429">
      <t>カイテイ</t>
    </rPh>
    <rPh sb="430" eb="432">
      <t>ケントウ</t>
    </rPh>
    <rPh sb="433" eb="435">
      <t>ヒツヨウ</t>
    </rPh>
    <rPh sb="438" eb="440">
      <t>オスイ</t>
    </rPh>
    <rPh sb="440" eb="444">
      <t>ショリゲンカ</t>
    </rPh>
    <rPh sb="445" eb="447">
      <t>ゼンコク</t>
    </rPh>
    <rPh sb="447" eb="449">
      <t>ヘイキン</t>
    </rPh>
    <rPh sb="450" eb="452">
      <t>シタマワ</t>
    </rPh>
    <rPh sb="458" eb="460">
      <t>ショウライ</t>
    </rPh>
    <rPh sb="460" eb="462">
      <t>ジンコウ</t>
    </rPh>
    <rPh sb="463" eb="465">
      <t>スイイ</t>
    </rPh>
    <rPh sb="466" eb="471">
      <t>イジカンリヒ</t>
    </rPh>
    <rPh sb="472" eb="474">
      <t>ヘンドウ</t>
    </rPh>
    <rPh sb="474" eb="476">
      <t>ヨソク</t>
    </rPh>
    <rPh sb="477" eb="479">
      <t>テキセイ</t>
    </rPh>
    <rPh sb="479" eb="480">
      <t>チ</t>
    </rPh>
    <rPh sb="480" eb="482">
      <t>ハンイ</t>
    </rPh>
    <rPh sb="483" eb="484">
      <t>シボ</t>
    </rPh>
    <rPh sb="491" eb="493">
      <t>ヒツヨウ</t>
    </rPh>
    <rPh sb="496" eb="498">
      <t>シセツ</t>
    </rPh>
    <rPh sb="498" eb="500">
      <t>リヨウ</t>
    </rPh>
    <rPh sb="500" eb="501">
      <t>リツ</t>
    </rPh>
    <rPh sb="509" eb="511">
      <t>シセツ</t>
    </rPh>
    <rPh sb="511" eb="513">
      <t>ノウリョク</t>
    </rPh>
    <rPh sb="514" eb="515">
      <t>タイ</t>
    </rPh>
    <rPh sb="517" eb="519">
      <t>オスイ</t>
    </rPh>
    <rPh sb="519" eb="521">
      <t>ショリ</t>
    </rPh>
    <rPh sb="521" eb="522">
      <t>リョウ</t>
    </rPh>
    <rPh sb="523" eb="524">
      <t>スク</t>
    </rPh>
    <rPh sb="526" eb="528">
      <t>シセツ</t>
    </rPh>
    <rPh sb="528" eb="530">
      <t>コウシン</t>
    </rPh>
    <rPh sb="531" eb="535">
      <t>チョウジュミョウカ</t>
    </rPh>
    <rPh sb="535" eb="537">
      <t>タイサク</t>
    </rPh>
    <rPh sb="547" eb="549">
      <t>コウリョ</t>
    </rPh>
    <phoneticPr fontId="4"/>
  </si>
  <si>
    <t>施設の老朽化が進み維持補修に費用がかさんでいる状況については「機能保全計画」を策定し、計画的かつ適正な維持管理を行うとともに、公共下水道との広域化・共同化についても検討を行い、将来的に負担とならないよう、より一層健全で効率的な経営を目指す必要があると考える。　　　　　　　　　　　　　　　　　　　　
3地区（本村処理区、若郷処理区、式根島処理区）の下水道事業2事業（特定環境保全公共下水道事業、漁業集落排水事業）それぞれの経営分析が必要と考える。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</si>
</sst>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EACD-41F9-8AAA-A4ADCD36F3C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EACD-41F9-8AAA-A4ADCD36F3C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26.22</c:v>
                </c:pt>
              </c:numCache>
            </c:numRef>
          </c:val>
          <c:extLst>
            <c:ext xmlns:c16="http://schemas.microsoft.com/office/drawing/2014/chart" uri="{C3380CC4-5D6E-409C-BE32-E72D297353CC}">
              <c16:uniqueId val="{00000000-A911-4414-98D8-9ECFBE578D4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27.81</c:v>
                </c:pt>
              </c:numCache>
            </c:numRef>
          </c:val>
          <c:smooth val="0"/>
          <c:extLst>
            <c:ext xmlns:c16="http://schemas.microsoft.com/office/drawing/2014/chart" uri="{C3380CC4-5D6E-409C-BE32-E72D297353CC}">
              <c16:uniqueId val="{00000001-A911-4414-98D8-9ECFBE578D4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0</c:v>
                </c:pt>
                <c:pt idx="4">
                  <c:v>100</c:v>
                </c:pt>
              </c:numCache>
            </c:numRef>
          </c:val>
          <c:extLst>
            <c:ext xmlns:c16="http://schemas.microsoft.com/office/drawing/2014/chart" uri="{C3380CC4-5D6E-409C-BE32-E72D297353CC}">
              <c16:uniqueId val="{00000000-3FCF-404D-948F-B295391E204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78.680000000000007</c:v>
                </c:pt>
              </c:numCache>
            </c:numRef>
          </c:val>
          <c:smooth val="0"/>
          <c:extLst>
            <c:ext xmlns:c16="http://schemas.microsoft.com/office/drawing/2014/chart" uri="{C3380CC4-5D6E-409C-BE32-E72D297353CC}">
              <c16:uniqueId val="{00000001-3FCF-404D-948F-B295391E204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0</c:v>
                </c:pt>
                <c:pt idx="4">
                  <c:v>106.68</c:v>
                </c:pt>
              </c:numCache>
            </c:numRef>
          </c:val>
          <c:extLst>
            <c:ext xmlns:c16="http://schemas.microsoft.com/office/drawing/2014/chart" uri="{C3380CC4-5D6E-409C-BE32-E72D297353CC}">
              <c16:uniqueId val="{00000000-B283-4E15-99A5-A0B0308CCBE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107.11</c:v>
                </c:pt>
              </c:numCache>
            </c:numRef>
          </c:val>
          <c:smooth val="0"/>
          <c:extLst>
            <c:ext xmlns:c16="http://schemas.microsoft.com/office/drawing/2014/chart" uri="{C3380CC4-5D6E-409C-BE32-E72D297353CC}">
              <c16:uniqueId val="{00000001-B283-4E15-99A5-A0B0308CCBE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0</c:v>
                </c:pt>
                <c:pt idx="4">
                  <c:v>3.52</c:v>
                </c:pt>
              </c:numCache>
            </c:numRef>
          </c:val>
          <c:extLst>
            <c:ext xmlns:c16="http://schemas.microsoft.com/office/drawing/2014/chart" uri="{C3380CC4-5D6E-409C-BE32-E72D297353CC}">
              <c16:uniqueId val="{00000000-103A-48D6-9BFB-C756C4AA3E55}"/>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23.92</c:v>
                </c:pt>
              </c:numCache>
            </c:numRef>
          </c:val>
          <c:smooth val="0"/>
          <c:extLst>
            <c:ext xmlns:c16="http://schemas.microsoft.com/office/drawing/2014/chart" uri="{C3380CC4-5D6E-409C-BE32-E72D297353CC}">
              <c16:uniqueId val="{00000001-103A-48D6-9BFB-C756C4AA3E55}"/>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76D5-4433-95A4-511B493C6E7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76D5-4433-95A4-511B493C6E7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FF31-4461-920C-ADEB1E6817A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108.76</c:v>
                </c:pt>
              </c:numCache>
            </c:numRef>
          </c:val>
          <c:smooth val="0"/>
          <c:extLst>
            <c:ext xmlns:c16="http://schemas.microsoft.com/office/drawing/2014/chart" uri="{C3380CC4-5D6E-409C-BE32-E72D297353CC}">
              <c16:uniqueId val="{00000001-FF31-4461-920C-ADEB1E6817A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0</c:v>
                </c:pt>
                <c:pt idx="4">
                  <c:v>158.44999999999999</c:v>
                </c:pt>
              </c:numCache>
            </c:numRef>
          </c:val>
          <c:extLst>
            <c:ext xmlns:c16="http://schemas.microsoft.com/office/drawing/2014/chart" uri="{C3380CC4-5D6E-409C-BE32-E72D297353CC}">
              <c16:uniqueId val="{00000000-61BC-454F-B4AE-81FE60F4FF8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72.13</c:v>
                </c:pt>
              </c:numCache>
            </c:numRef>
          </c:val>
          <c:smooth val="0"/>
          <c:extLst>
            <c:ext xmlns:c16="http://schemas.microsoft.com/office/drawing/2014/chart" uri="{C3380CC4-5D6E-409C-BE32-E72D297353CC}">
              <c16:uniqueId val="{00000001-61BC-454F-B4AE-81FE60F4FF8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7D84-4740-88EB-0AC8BD43C8B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1420.25</c:v>
                </c:pt>
              </c:numCache>
            </c:numRef>
          </c:val>
          <c:smooth val="0"/>
          <c:extLst>
            <c:ext xmlns:c16="http://schemas.microsoft.com/office/drawing/2014/chart" uri="{C3380CC4-5D6E-409C-BE32-E72D297353CC}">
              <c16:uniqueId val="{00000001-7D84-4740-88EB-0AC8BD43C8B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0</c:v>
                </c:pt>
                <c:pt idx="4">
                  <c:v>66.709999999999994</c:v>
                </c:pt>
              </c:numCache>
            </c:numRef>
          </c:val>
          <c:extLst>
            <c:ext xmlns:c16="http://schemas.microsoft.com/office/drawing/2014/chart" uri="{C3380CC4-5D6E-409C-BE32-E72D297353CC}">
              <c16:uniqueId val="{00000000-200E-40E7-96CC-BE2B744BD18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32.700000000000003</c:v>
                </c:pt>
              </c:numCache>
            </c:numRef>
          </c:val>
          <c:smooth val="0"/>
          <c:extLst>
            <c:ext xmlns:c16="http://schemas.microsoft.com/office/drawing/2014/chart" uri="{C3380CC4-5D6E-409C-BE32-E72D297353CC}">
              <c16:uniqueId val="{00000001-200E-40E7-96CC-BE2B744BD18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296.60000000000002</c:v>
                </c:pt>
              </c:numCache>
            </c:numRef>
          </c:val>
          <c:extLst>
            <c:ext xmlns:c16="http://schemas.microsoft.com/office/drawing/2014/chart" uri="{C3380CC4-5D6E-409C-BE32-E72D297353CC}">
              <c16:uniqueId val="{00000000-7E07-47FB-955A-37B83B92EE4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536.16999999999996</c:v>
                </c:pt>
              </c:numCache>
            </c:numRef>
          </c:val>
          <c:smooth val="0"/>
          <c:extLst>
            <c:ext xmlns:c16="http://schemas.microsoft.com/office/drawing/2014/chart" uri="{C3380CC4-5D6E-409C-BE32-E72D297353CC}">
              <c16:uniqueId val="{00000001-7E07-47FB-955A-37B83B92EE4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【1,223.19】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【80.97】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【462.49】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【37.21】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W1" zoomScale="115" zoomScaleNormal="115"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東京都　新島村</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15">
      <c r="A8" s="2"/>
      <c r="B8" s="64" t="str">
        <f>データ!I6</f>
        <v>法適用</v>
      </c>
      <c r="C8" s="64"/>
      <c r="D8" s="64"/>
      <c r="E8" s="64"/>
      <c r="F8" s="64"/>
      <c r="G8" s="64"/>
      <c r="H8" s="64"/>
      <c r="I8" s="64" t="str">
        <f>データ!J6</f>
        <v>下水道事業</v>
      </c>
      <c r="J8" s="64"/>
      <c r="K8" s="64"/>
      <c r="L8" s="64"/>
      <c r="M8" s="64"/>
      <c r="N8" s="64"/>
      <c r="O8" s="64"/>
      <c r="P8" s="64" t="str">
        <f>データ!K6</f>
        <v>漁業集落排水</v>
      </c>
      <c r="Q8" s="64"/>
      <c r="R8" s="64"/>
      <c r="S8" s="64"/>
      <c r="T8" s="64"/>
      <c r="U8" s="64"/>
      <c r="V8" s="64"/>
      <c r="W8" s="64" t="str">
        <f>データ!L6</f>
        <v>H2</v>
      </c>
      <c r="X8" s="64"/>
      <c r="Y8" s="64"/>
      <c r="Z8" s="64"/>
      <c r="AA8" s="64"/>
      <c r="AB8" s="64"/>
      <c r="AC8" s="64"/>
      <c r="AD8" s="65" t="str">
        <f>データ!$M$6</f>
        <v>非設置</v>
      </c>
      <c r="AE8" s="65"/>
      <c r="AF8" s="65"/>
      <c r="AG8" s="65"/>
      <c r="AH8" s="65"/>
      <c r="AI8" s="65"/>
      <c r="AJ8" s="65"/>
      <c r="AK8" s="3"/>
      <c r="AL8" s="45">
        <f>データ!S6</f>
        <v>2415</v>
      </c>
      <c r="AM8" s="45"/>
      <c r="AN8" s="45"/>
      <c r="AO8" s="45"/>
      <c r="AP8" s="45"/>
      <c r="AQ8" s="45"/>
      <c r="AR8" s="45"/>
      <c r="AS8" s="45"/>
      <c r="AT8" s="44">
        <f>データ!T6</f>
        <v>27.54</v>
      </c>
      <c r="AU8" s="44"/>
      <c r="AV8" s="44"/>
      <c r="AW8" s="44"/>
      <c r="AX8" s="44"/>
      <c r="AY8" s="44"/>
      <c r="AZ8" s="44"/>
      <c r="BA8" s="44"/>
      <c r="BB8" s="44">
        <f>データ!U6</f>
        <v>87.69</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15">
      <c r="A10" s="2"/>
      <c r="B10" s="44" t="str">
        <f>データ!N6</f>
        <v>-</v>
      </c>
      <c r="C10" s="44"/>
      <c r="D10" s="44"/>
      <c r="E10" s="44"/>
      <c r="F10" s="44"/>
      <c r="G10" s="44"/>
      <c r="H10" s="44"/>
      <c r="I10" s="44">
        <f>データ!O6</f>
        <v>89.62</v>
      </c>
      <c r="J10" s="44"/>
      <c r="K10" s="44"/>
      <c r="L10" s="44"/>
      <c r="M10" s="44"/>
      <c r="N10" s="44"/>
      <c r="O10" s="44"/>
      <c r="P10" s="44">
        <f>データ!P6</f>
        <v>10.3</v>
      </c>
      <c r="Q10" s="44"/>
      <c r="R10" s="44"/>
      <c r="S10" s="44"/>
      <c r="T10" s="44"/>
      <c r="U10" s="44"/>
      <c r="V10" s="44"/>
      <c r="W10" s="44">
        <f>データ!Q6</f>
        <v>100</v>
      </c>
      <c r="X10" s="44"/>
      <c r="Y10" s="44"/>
      <c r="Z10" s="44"/>
      <c r="AA10" s="44"/>
      <c r="AB10" s="44"/>
      <c r="AC10" s="44"/>
      <c r="AD10" s="45">
        <f>データ!R6</f>
        <v>3850</v>
      </c>
      <c r="AE10" s="45"/>
      <c r="AF10" s="45"/>
      <c r="AG10" s="45"/>
      <c r="AH10" s="45"/>
      <c r="AI10" s="45"/>
      <c r="AJ10" s="45"/>
      <c r="AK10" s="2"/>
      <c r="AL10" s="45">
        <f>データ!V6</f>
        <v>243</v>
      </c>
      <c r="AM10" s="45"/>
      <c r="AN10" s="45"/>
      <c r="AO10" s="45"/>
      <c r="AP10" s="45"/>
      <c r="AQ10" s="45"/>
      <c r="AR10" s="45"/>
      <c r="AS10" s="45"/>
      <c r="AT10" s="44">
        <f>データ!W6</f>
        <v>0.14000000000000001</v>
      </c>
      <c r="AU10" s="44"/>
      <c r="AV10" s="44"/>
      <c r="AW10" s="44"/>
      <c r="AX10" s="44"/>
      <c r="AY10" s="44"/>
      <c r="AZ10" s="44"/>
      <c r="BA10" s="44"/>
      <c r="BB10" s="44">
        <f>データ!X6</f>
        <v>1735.71</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【104.55】</v>
      </c>
      <c r="F85" s="12" t="str">
        <f>データ!AT6</f>
        <v>【84.87】</v>
      </c>
      <c r="G85" s="12" t="str">
        <f>データ!BE6</f>
        <v>【71.46】</v>
      </c>
      <c r="H85" s="12" t="str">
        <f>データ!BP6</f>
        <v>【1,223.19】</v>
      </c>
      <c r="I85" s="12" t="str">
        <f>データ!CA6</f>
        <v>【37.21】</v>
      </c>
      <c r="J85" s="12" t="str">
        <f>データ!CL6</f>
        <v>【462.49】</v>
      </c>
      <c r="K85" s="12" t="str">
        <f>データ!CW6</f>
        <v>【30.09】</v>
      </c>
      <c r="L85" s="12" t="str">
        <f>データ!DH6</f>
        <v>【80.97】</v>
      </c>
      <c r="M85" s="12" t="str">
        <f>データ!DS6</f>
        <v>【26.63】</v>
      </c>
      <c r="N85" s="12" t="str">
        <f>データ!ED6</f>
        <v>【0.00】</v>
      </c>
      <c r="O85" s="12" t="str">
        <f>データ!EO6</f>
        <v>【0.00】</v>
      </c>
    </row>
  </sheetData>
  <sheetProtection algorithmName="SHA-512" hashValue="4dCx70WdiFLnL30IllC7i6s4bMuWy3EeUOh+2mgirmPXYg8Xn8zDQUS1D3TCiA8X6t3+sDvqzaV8gSWWSPJFlA==" saltValue="P644FTxk3xUquKITaF89X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133639</v>
      </c>
      <c r="D6" s="19">
        <f t="shared" si="3"/>
        <v>46</v>
      </c>
      <c r="E6" s="19">
        <f t="shared" si="3"/>
        <v>17</v>
      </c>
      <c r="F6" s="19">
        <f t="shared" si="3"/>
        <v>6</v>
      </c>
      <c r="G6" s="19">
        <f t="shared" si="3"/>
        <v>0</v>
      </c>
      <c r="H6" s="19" t="str">
        <f t="shared" si="3"/>
        <v>東京都　新島村</v>
      </c>
      <c r="I6" s="19" t="str">
        <f t="shared" si="3"/>
        <v>法適用</v>
      </c>
      <c r="J6" s="19" t="str">
        <f t="shared" si="3"/>
        <v>下水道事業</v>
      </c>
      <c r="K6" s="19" t="str">
        <f t="shared" si="3"/>
        <v>漁業集落排水</v>
      </c>
      <c r="L6" s="19" t="str">
        <f t="shared" si="3"/>
        <v>H2</v>
      </c>
      <c r="M6" s="19" t="str">
        <f t="shared" si="3"/>
        <v>非設置</v>
      </c>
      <c r="N6" s="20" t="str">
        <f t="shared" si="3"/>
        <v>-</v>
      </c>
      <c r="O6" s="20">
        <f t="shared" si="3"/>
        <v>89.62</v>
      </c>
      <c r="P6" s="20">
        <f t="shared" si="3"/>
        <v>10.3</v>
      </c>
      <c r="Q6" s="20">
        <f t="shared" si="3"/>
        <v>100</v>
      </c>
      <c r="R6" s="20">
        <f t="shared" si="3"/>
        <v>3850</v>
      </c>
      <c r="S6" s="20">
        <f t="shared" si="3"/>
        <v>2415</v>
      </c>
      <c r="T6" s="20">
        <f t="shared" si="3"/>
        <v>27.54</v>
      </c>
      <c r="U6" s="20">
        <f t="shared" si="3"/>
        <v>87.69</v>
      </c>
      <c r="V6" s="20">
        <f t="shared" si="3"/>
        <v>243</v>
      </c>
      <c r="W6" s="20">
        <f t="shared" si="3"/>
        <v>0.14000000000000001</v>
      </c>
      <c r="X6" s="20">
        <f t="shared" si="3"/>
        <v>1735.71</v>
      </c>
      <c r="Y6" s="21" t="str">
        <f>IF(Y7="",NA(),Y7)</f>
        <v>-</v>
      </c>
      <c r="Z6" s="21" t="str">
        <f t="shared" ref="Z6:AH6" si="4">IF(Z7="",NA(),Z7)</f>
        <v>-</v>
      </c>
      <c r="AA6" s="21" t="str">
        <f t="shared" si="4"/>
        <v>-</v>
      </c>
      <c r="AB6" s="21" t="str">
        <f t="shared" si="4"/>
        <v>-</v>
      </c>
      <c r="AC6" s="21">
        <f t="shared" si="4"/>
        <v>106.68</v>
      </c>
      <c r="AD6" s="21" t="str">
        <f t="shared" si="4"/>
        <v>-</v>
      </c>
      <c r="AE6" s="21" t="str">
        <f t="shared" si="4"/>
        <v>-</v>
      </c>
      <c r="AF6" s="21" t="str">
        <f t="shared" si="4"/>
        <v>-</v>
      </c>
      <c r="AG6" s="21" t="str">
        <f t="shared" si="4"/>
        <v>-</v>
      </c>
      <c r="AH6" s="21">
        <f t="shared" si="4"/>
        <v>107.11</v>
      </c>
      <c r="AI6" s="20" t="str">
        <f>IF(AI7="","",IF(AI7="-","【-】","【"&amp;SUBSTITUTE(TEXT(AI7,"#,##0.00"),"-","△")&amp;"】"))</f>
        <v>【104.55】</v>
      </c>
      <c r="AJ6" s="21" t="str">
        <f>IF(AJ7="",NA(),AJ7)</f>
        <v>-</v>
      </c>
      <c r="AK6" s="21" t="str">
        <f t="shared" ref="AK6:AS6" si="5">IF(AK7="",NA(),AK7)</f>
        <v>-</v>
      </c>
      <c r="AL6" s="21" t="str">
        <f t="shared" si="5"/>
        <v>-</v>
      </c>
      <c r="AM6" s="21" t="str">
        <f t="shared" si="5"/>
        <v>-</v>
      </c>
      <c r="AN6" s="20">
        <f t="shared" si="5"/>
        <v>0</v>
      </c>
      <c r="AO6" s="21" t="str">
        <f t="shared" si="5"/>
        <v>-</v>
      </c>
      <c r="AP6" s="21" t="str">
        <f t="shared" si="5"/>
        <v>-</v>
      </c>
      <c r="AQ6" s="21" t="str">
        <f t="shared" si="5"/>
        <v>-</v>
      </c>
      <c r="AR6" s="21" t="str">
        <f t="shared" si="5"/>
        <v>-</v>
      </c>
      <c r="AS6" s="21">
        <f t="shared" si="5"/>
        <v>108.76</v>
      </c>
      <c r="AT6" s="20" t="str">
        <f>IF(AT7="","",IF(AT7="-","【-】","【"&amp;SUBSTITUTE(TEXT(AT7,"#,##0.00"),"-","△")&amp;"】"))</f>
        <v>【84.87】</v>
      </c>
      <c r="AU6" s="21" t="str">
        <f>IF(AU7="",NA(),AU7)</f>
        <v>-</v>
      </c>
      <c r="AV6" s="21" t="str">
        <f t="shared" ref="AV6:BD6" si="6">IF(AV7="",NA(),AV7)</f>
        <v>-</v>
      </c>
      <c r="AW6" s="21" t="str">
        <f t="shared" si="6"/>
        <v>-</v>
      </c>
      <c r="AX6" s="21" t="str">
        <f t="shared" si="6"/>
        <v>-</v>
      </c>
      <c r="AY6" s="21">
        <f t="shared" si="6"/>
        <v>158.44999999999999</v>
      </c>
      <c r="AZ6" s="21" t="str">
        <f t="shared" si="6"/>
        <v>-</v>
      </c>
      <c r="BA6" s="21" t="str">
        <f t="shared" si="6"/>
        <v>-</v>
      </c>
      <c r="BB6" s="21" t="str">
        <f t="shared" si="6"/>
        <v>-</v>
      </c>
      <c r="BC6" s="21" t="str">
        <f t="shared" si="6"/>
        <v>-</v>
      </c>
      <c r="BD6" s="21">
        <f t="shared" si="6"/>
        <v>72.13</v>
      </c>
      <c r="BE6" s="20" t="str">
        <f>IF(BE7="","",IF(BE7="-","【-】","【"&amp;SUBSTITUTE(TEXT(BE7,"#,##0.00"),"-","△")&amp;"】"))</f>
        <v>【71.46】</v>
      </c>
      <c r="BF6" s="21" t="str">
        <f>IF(BF7="",NA(),BF7)</f>
        <v>-</v>
      </c>
      <c r="BG6" s="21" t="str">
        <f t="shared" ref="BG6:BO6" si="7">IF(BG7="",NA(),BG7)</f>
        <v>-</v>
      </c>
      <c r="BH6" s="21" t="str">
        <f t="shared" si="7"/>
        <v>-</v>
      </c>
      <c r="BI6" s="21" t="str">
        <f t="shared" si="7"/>
        <v>-</v>
      </c>
      <c r="BJ6" s="20">
        <f t="shared" si="7"/>
        <v>0</v>
      </c>
      <c r="BK6" s="21" t="str">
        <f t="shared" si="7"/>
        <v>-</v>
      </c>
      <c r="BL6" s="21" t="str">
        <f t="shared" si="7"/>
        <v>-</v>
      </c>
      <c r="BM6" s="21" t="str">
        <f t="shared" si="7"/>
        <v>-</v>
      </c>
      <c r="BN6" s="21" t="str">
        <f t="shared" si="7"/>
        <v>-</v>
      </c>
      <c r="BO6" s="21">
        <f t="shared" si="7"/>
        <v>1420.25</v>
      </c>
      <c r="BP6" s="20" t="str">
        <f>IF(BP7="","",IF(BP7="-","【-】","【"&amp;SUBSTITUTE(TEXT(BP7,"#,##0.00"),"-","△")&amp;"】"))</f>
        <v>【1,223.19】</v>
      </c>
      <c r="BQ6" s="21" t="str">
        <f>IF(BQ7="",NA(),BQ7)</f>
        <v>-</v>
      </c>
      <c r="BR6" s="21" t="str">
        <f t="shared" ref="BR6:BZ6" si="8">IF(BR7="",NA(),BR7)</f>
        <v>-</v>
      </c>
      <c r="BS6" s="21" t="str">
        <f t="shared" si="8"/>
        <v>-</v>
      </c>
      <c r="BT6" s="21" t="str">
        <f t="shared" si="8"/>
        <v>-</v>
      </c>
      <c r="BU6" s="21">
        <f t="shared" si="8"/>
        <v>66.709999999999994</v>
      </c>
      <c r="BV6" s="21" t="str">
        <f t="shared" si="8"/>
        <v>-</v>
      </c>
      <c r="BW6" s="21" t="str">
        <f t="shared" si="8"/>
        <v>-</v>
      </c>
      <c r="BX6" s="21" t="str">
        <f t="shared" si="8"/>
        <v>-</v>
      </c>
      <c r="BY6" s="21" t="str">
        <f t="shared" si="8"/>
        <v>-</v>
      </c>
      <c r="BZ6" s="21">
        <f t="shared" si="8"/>
        <v>32.700000000000003</v>
      </c>
      <c r="CA6" s="20" t="str">
        <f>IF(CA7="","",IF(CA7="-","【-】","【"&amp;SUBSTITUTE(TEXT(CA7,"#,##0.00"),"-","△")&amp;"】"))</f>
        <v>【37.21】</v>
      </c>
      <c r="CB6" s="21" t="str">
        <f>IF(CB7="",NA(),CB7)</f>
        <v>-</v>
      </c>
      <c r="CC6" s="21" t="str">
        <f t="shared" ref="CC6:CK6" si="9">IF(CC7="",NA(),CC7)</f>
        <v>-</v>
      </c>
      <c r="CD6" s="21" t="str">
        <f t="shared" si="9"/>
        <v>-</v>
      </c>
      <c r="CE6" s="21" t="str">
        <f t="shared" si="9"/>
        <v>-</v>
      </c>
      <c r="CF6" s="21">
        <f t="shared" si="9"/>
        <v>296.60000000000002</v>
      </c>
      <c r="CG6" s="21" t="str">
        <f t="shared" si="9"/>
        <v>-</v>
      </c>
      <c r="CH6" s="21" t="str">
        <f t="shared" si="9"/>
        <v>-</v>
      </c>
      <c r="CI6" s="21" t="str">
        <f t="shared" si="9"/>
        <v>-</v>
      </c>
      <c r="CJ6" s="21" t="str">
        <f t="shared" si="9"/>
        <v>-</v>
      </c>
      <c r="CK6" s="21">
        <f t="shared" si="9"/>
        <v>536.16999999999996</v>
      </c>
      <c r="CL6" s="20" t="str">
        <f>IF(CL7="","",IF(CL7="-","【-】","【"&amp;SUBSTITUTE(TEXT(CL7,"#,##0.00"),"-","△")&amp;"】"))</f>
        <v>【462.49】</v>
      </c>
      <c r="CM6" s="21" t="str">
        <f>IF(CM7="",NA(),CM7)</f>
        <v>-</v>
      </c>
      <c r="CN6" s="21" t="str">
        <f t="shared" ref="CN6:CV6" si="10">IF(CN7="",NA(),CN7)</f>
        <v>-</v>
      </c>
      <c r="CO6" s="21" t="str">
        <f t="shared" si="10"/>
        <v>-</v>
      </c>
      <c r="CP6" s="21" t="str">
        <f t="shared" si="10"/>
        <v>-</v>
      </c>
      <c r="CQ6" s="21">
        <f t="shared" si="10"/>
        <v>26.22</v>
      </c>
      <c r="CR6" s="21" t="str">
        <f t="shared" si="10"/>
        <v>-</v>
      </c>
      <c r="CS6" s="21" t="str">
        <f t="shared" si="10"/>
        <v>-</v>
      </c>
      <c r="CT6" s="21" t="str">
        <f t="shared" si="10"/>
        <v>-</v>
      </c>
      <c r="CU6" s="21" t="str">
        <f t="shared" si="10"/>
        <v>-</v>
      </c>
      <c r="CV6" s="21">
        <f t="shared" si="10"/>
        <v>27.81</v>
      </c>
      <c r="CW6" s="20" t="str">
        <f>IF(CW7="","",IF(CW7="-","【-】","【"&amp;SUBSTITUTE(TEXT(CW7,"#,##0.00"),"-","△")&amp;"】"))</f>
        <v>【30.09】</v>
      </c>
      <c r="CX6" s="21" t="str">
        <f>IF(CX7="",NA(),CX7)</f>
        <v>-</v>
      </c>
      <c r="CY6" s="21" t="str">
        <f t="shared" ref="CY6:DG6" si="11">IF(CY7="",NA(),CY7)</f>
        <v>-</v>
      </c>
      <c r="CZ6" s="21" t="str">
        <f t="shared" si="11"/>
        <v>-</v>
      </c>
      <c r="DA6" s="21" t="str">
        <f t="shared" si="11"/>
        <v>-</v>
      </c>
      <c r="DB6" s="21">
        <f t="shared" si="11"/>
        <v>100</v>
      </c>
      <c r="DC6" s="21" t="str">
        <f t="shared" si="11"/>
        <v>-</v>
      </c>
      <c r="DD6" s="21" t="str">
        <f t="shared" si="11"/>
        <v>-</v>
      </c>
      <c r="DE6" s="21" t="str">
        <f t="shared" si="11"/>
        <v>-</v>
      </c>
      <c r="DF6" s="21" t="str">
        <f t="shared" si="11"/>
        <v>-</v>
      </c>
      <c r="DG6" s="21">
        <f t="shared" si="11"/>
        <v>78.680000000000007</v>
      </c>
      <c r="DH6" s="20" t="str">
        <f>IF(DH7="","",IF(DH7="-","【-】","【"&amp;SUBSTITUTE(TEXT(DH7,"#,##0.00"),"-","△")&amp;"】"))</f>
        <v>【80.97】</v>
      </c>
      <c r="DI6" s="21" t="str">
        <f>IF(DI7="",NA(),DI7)</f>
        <v>-</v>
      </c>
      <c r="DJ6" s="21" t="str">
        <f t="shared" ref="DJ6:DR6" si="12">IF(DJ7="",NA(),DJ7)</f>
        <v>-</v>
      </c>
      <c r="DK6" s="21" t="str">
        <f t="shared" si="12"/>
        <v>-</v>
      </c>
      <c r="DL6" s="21" t="str">
        <f t="shared" si="12"/>
        <v>-</v>
      </c>
      <c r="DM6" s="21">
        <f t="shared" si="12"/>
        <v>3.52</v>
      </c>
      <c r="DN6" s="21" t="str">
        <f t="shared" si="12"/>
        <v>-</v>
      </c>
      <c r="DO6" s="21" t="str">
        <f t="shared" si="12"/>
        <v>-</v>
      </c>
      <c r="DP6" s="21" t="str">
        <f t="shared" si="12"/>
        <v>-</v>
      </c>
      <c r="DQ6" s="21" t="str">
        <f t="shared" si="12"/>
        <v>-</v>
      </c>
      <c r="DR6" s="21">
        <f t="shared" si="12"/>
        <v>23.92</v>
      </c>
      <c r="DS6" s="20" t="str">
        <f>IF(DS7="","",IF(DS7="-","【-】","【"&amp;SUBSTITUTE(TEXT(DS7,"#,##0.00"),"-","△")&amp;"】"))</f>
        <v>【26.63】</v>
      </c>
      <c r="DT6" s="21" t="str">
        <f>IF(DT7="",NA(),DT7)</f>
        <v>-</v>
      </c>
      <c r="DU6" s="21" t="str">
        <f t="shared" ref="DU6:EC6" si="13">IF(DU7="",NA(),DU7)</f>
        <v>-</v>
      </c>
      <c r="DV6" s="21" t="str">
        <f t="shared" si="13"/>
        <v>-</v>
      </c>
      <c r="DW6" s="21" t="str">
        <f t="shared" si="13"/>
        <v>-</v>
      </c>
      <c r="DX6" s="20">
        <f t="shared" si="13"/>
        <v>0</v>
      </c>
      <c r="DY6" s="21" t="str">
        <f t="shared" si="13"/>
        <v>-</v>
      </c>
      <c r="DZ6" s="21" t="str">
        <f t="shared" si="13"/>
        <v>-</v>
      </c>
      <c r="EA6" s="21" t="str">
        <f t="shared" si="13"/>
        <v>-</v>
      </c>
      <c r="EB6" s="21" t="str">
        <f t="shared" si="13"/>
        <v>-</v>
      </c>
      <c r="EC6" s="20">
        <f t="shared" si="13"/>
        <v>0</v>
      </c>
      <c r="ED6" s="20" t="str">
        <f>IF(ED7="","",IF(ED7="-","【-】","【"&amp;SUBSTITUTE(TEXT(ED7,"#,##0.00"),"-","△")&amp;"】"))</f>
        <v>【0.00】</v>
      </c>
      <c r="EE6" s="21" t="str">
        <f>IF(EE7="",NA(),EE7)</f>
        <v>-</v>
      </c>
      <c r="EF6" s="21" t="str">
        <f t="shared" ref="EF6:EN6" si="14">IF(EF7="",NA(),EF7)</f>
        <v>-</v>
      </c>
      <c r="EG6" s="21" t="str">
        <f t="shared" si="14"/>
        <v>-</v>
      </c>
      <c r="EH6" s="21" t="str">
        <f t="shared" si="14"/>
        <v>-</v>
      </c>
      <c r="EI6" s="20">
        <f t="shared" si="14"/>
        <v>0</v>
      </c>
      <c r="EJ6" s="21" t="str">
        <f t="shared" si="14"/>
        <v>-</v>
      </c>
      <c r="EK6" s="21" t="str">
        <f t="shared" si="14"/>
        <v>-</v>
      </c>
      <c r="EL6" s="21" t="str">
        <f t="shared" si="14"/>
        <v>-</v>
      </c>
      <c r="EM6" s="21" t="str">
        <f t="shared" si="14"/>
        <v>-</v>
      </c>
      <c r="EN6" s="20">
        <f t="shared" si="14"/>
        <v>0</v>
      </c>
      <c r="EO6" s="20" t="str">
        <f>IF(EO7="","",IF(EO7="-","【-】","【"&amp;SUBSTITUTE(TEXT(EO7,"#,##0.00"),"-","△")&amp;"】"))</f>
        <v>【0.00】</v>
      </c>
    </row>
    <row r="7" spans="1:148" s="22" customFormat="1" x14ac:dyDescent="0.15">
      <c r="A7" s="14"/>
      <c r="B7" s="23">
        <v>2024</v>
      </c>
      <c r="C7" s="23">
        <v>133639</v>
      </c>
      <c r="D7" s="23">
        <v>46</v>
      </c>
      <c r="E7" s="23">
        <v>17</v>
      </c>
      <c r="F7" s="23">
        <v>6</v>
      </c>
      <c r="G7" s="23">
        <v>0</v>
      </c>
      <c r="H7" s="23" t="s">
        <v>96</v>
      </c>
      <c r="I7" s="23" t="s">
        <v>97</v>
      </c>
      <c r="J7" s="23" t="s">
        <v>98</v>
      </c>
      <c r="K7" s="23" t="s">
        <v>99</v>
      </c>
      <c r="L7" s="23" t="s">
        <v>100</v>
      </c>
      <c r="M7" s="23" t="s">
        <v>101</v>
      </c>
      <c r="N7" s="24" t="s">
        <v>102</v>
      </c>
      <c r="O7" s="24">
        <v>89.62</v>
      </c>
      <c r="P7" s="24">
        <v>10.3</v>
      </c>
      <c r="Q7" s="24">
        <v>100</v>
      </c>
      <c r="R7" s="24">
        <v>3850</v>
      </c>
      <c r="S7" s="24">
        <v>2415</v>
      </c>
      <c r="T7" s="24">
        <v>27.54</v>
      </c>
      <c r="U7" s="24">
        <v>87.69</v>
      </c>
      <c r="V7" s="24">
        <v>243</v>
      </c>
      <c r="W7" s="24">
        <v>0.14000000000000001</v>
      </c>
      <c r="X7" s="24">
        <v>1735.71</v>
      </c>
      <c r="Y7" s="24" t="s">
        <v>102</v>
      </c>
      <c r="Z7" s="24" t="s">
        <v>102</v>
      </c>
      <c r="AA7" s="24" t="s">
        <v>102</v>
      </c>
      <c r="AB7" s="24" t="s">
        <v>102</v>
      </c>
      <c r="AC7" s="24">
        <v>106.68</v>
      </c>
      <c r="AD7" s="24" t="s">
        <v>102</v>
      </c>
      <c r="AE7" s="24" t="s">
        <v>102</v>
      </c>
      <c r="AF7" s="24" t="s">
        <v>102</v>
      </c>
      <c r="AG7" s="24" t="s">
        <v>102</v>
      </c>
      <c r="AH7" s="24">
        <v>107.11</v>
      </c>
      <c r="AI7" s="24">
        <v>104.55</v>
      </c>
      <c r="AJ7" s="24" t="s">
        <v>102</v>
      </c>
      <c r="AK7" s="24" t="s">
        <v>102</v>
      </c>
      <c r="AL7" s="24" t="s">
        <v>102</v>
      </c>
      <c r="AM7" s="24" t="s">
        <v>102</v>
      </c>
      <c r="AN7" s="24">
        <v>0</v>
      </c>
      <c r="AO7" s="24" t="s">
        <v>102</v>
      </c>
      <c r="AP7" s="24" t="s">
        <v>102</v>
      </c>
      <c r="AQ7" s="24" t="s">
        <v>102</v>
      </c>
      <c r="AR7" s="24" t="s">
        <v>102</v>
      </c>
      <c r="AS7" s="24">
        <v>108.76</v>
      </c>
      <c r="AT7" s="24">
        <v>84.87</v>
      </c>
      <c r="AU7" s="24" t="s">
        <v>102</v>
      </c>
      <c r="AV7" s="24" t="s">
        <v>102</v>
      </c>
      <c r="AW7" s="24" t="s">
        <v>102</v>
      </c>
      <c r="AX7" s="24" t="s">
        <v>102</v>
      </c>
      <c r="AY7" s="24">
        <v>158.44999999999999</v>
      </c>
      <c r="AZ7" s="24" t="s">
        <v>102</v>
      </c>
      <c r="BA7" s="24" t="s">
        <v>102</v>
      </c>
      <c r="BB7" s="24" t="s">
        <v>102</v>
      </c>
      <c r="BC7" s="24" t="s">
        <v>102</v>
      </c>
      <c r="BD7" s="24">
        <v>72.13</v>
      </c>
      <c r="BE7" s="24">
        <v>71.459999999999994</v>
      </c>
      <c r="BF7" s="24" t="s">
        <v>102</v>
      </c>
      <c r="BG7" s="24" t="s">
        <v>102</v>
      </c>
      <c r="BH7" s="24" t="s">
        <v>102</v>
      </c>
      <c r="BI7" s="24" t="s">
        <v>102</v>
      </c>
      <c r="BJ7" s="24">
        <v>0</v>
      </c>
      <c r="BK7" s="24" t="s">
        <v>102</v>
      </c>
      <c r="BL7" s="24" t="s">
        <v>102</v>
      </c>
      <c r="BM7" s="24" t="s">
        <v>102</v>
      </c>
      <c r="BN7" s="24" t="s">
        <v>102</v>
      </c>
      <c r="BO7" s="24">
        <v>1420.25</v>
      </c>
      <c r="BP7" s="24">
        <v>1223.19</v>
      </c>
      <c r="BQ7" s="24" t="s">
        <v>102</v>
      </c>
      <c r="BR7" s="24" t="s">
        <v>102</v>
      </c>
      <c r="BS7" s="24" t="s">
        <v>102</v>
      </c>
      <c r="BT7" s="24" t="s">
        <v>102</v>
      </c>
      <c r="BU7" s="24">
        <v>66.709999999999994</v>
      </c>
      <c r="BV7" s="24" t="s">
        <v>102</v>
      </c>
      <c r="BW7" s="24" t="s">
        <v>102</v>
      </c>
      <c r="BX7" s="24" t="s">
        <v>102</v>
      </c>
      <c r="BY7" s="24" t="s">
        <v>102</v>
      </c>
      <c r="BZ7" s="24">
        <v>32.700000000000003</v>
      </c>
      <c r="CA7" s="24">
        <v>37.21</v>
      </c>
      <c r="CB7" s="24" t="s">
        <v>102</v>
      </c>
      <c r="CC7" s="24" t="s">
        <v>102</v>
      </c>
      <c r="CD7" s="24" t="s">
        <v>102</v>
      </c>
      <c r="CE7" s="24" t="s">
        <v>102</v>
      </c>
      <c r="CF7" s="24">
        <v>296.60000000000002</v>
      </c>
      <c r="CG7" s="24" t="s">
        <v>102</v>
      </c>
      <c r="CH7" s="24" t="s">
        <v>102</v>
      </c>
      <c r="CI7" s="24" t="s">
        <v>102</v>
      </c>
      <c r="CJ7" s="24" t="s">
        <v>102</v>
      </c>
      <c r="CK7" s="24">
        <v>536.16999999999996</v>
      </c>
      <c r="CL7" s="24">
        <v>462.49</v>
      </c>
      <c r="CM7" s="24" t="s">
        <v>102</v>
      </c>
      <c r="CN7" s="24" t="s">
        <v>102</v>
      </c>
      <c r="CO7" s="24" t="s">
        <v>102</v>
      </c>
      <c r="CP7" s="24" t="s">
        <v>102</v>
      </c>
      <c r="CQ7" s="24">
        <v>26.22</v>
      </c>
      <c r="CR7" s="24" t="s">
        <v>102</v>
      </c>
      <c r="CS7" s="24" t="s">
        <v>102</v>
      </c>
      <c r="CT7" s="24" t="s">
        <v>102</v>
      </c>
      <c r="CU7" s="24" t="s">
        <v>102</v>
      </c>
      <c r="CV7" s="24">
        <v>27.81</v>
      </c>
      <c r="CW7" s="24">
        <v>30.09</v>
      </c>
      <c r="CX7" s="24" t="s">
        <v>102</v>
      </c>
      <c r="CY7" s="24" t="s">
        <v>102</v>
      </c>
      <c r="CZ7" s="24" t="s">
        <v>102</v>
      </c>
      <c r="DA7" s="24" t="s">
        <v>102</v>
      </c>
      <c r="DB7" s="24">
        <v>100</v>
      </c>
      <c r="DC7" s="24" t="s">
        <v>102</v>
      </c>
      <c r="DD7" s="24" t="s">
        <v>102</v>
      </c>
      <c r="DE7" s="24" t="s">
        <v>102</v>
      </c>
      <c r="DF7" s="24" t="s">
        <v>102</v>
      </c>
      <c r="DG7" s="24">
        <v>78.680000000000007</v>
      </c>
      <c r="DH7" s="24">
        <v>80.97</v>
      </c>
      <c r="DI7" s="24" t="s">
        <v>102</v>
      </c>
      <c r="DJ7" s="24" t="s">
        <v>102</v>
      </c>
      <c r="DK7" s="24" t="s">
        <v>102</v>
      </c>
      <c r="DL7" s="24" t="s">
        <v>102</v>
      </c>
      <c r="DM7" s="24">
        <v>3.52</v>
      </c>
      <c r="DN7" s="24" t="s">
        <v>102</v>
      </c>
      <c r="DO7" s="24" t="s">
        <v>102</v>
      </c>
      <c r="DP7" s="24" t="s">
        <v>102</v>
      </c>
      <c r="DQ7" s="24" t="s">
        <v>102</v>
      </c>
      <c r="DR7" s="24">
        <v>23.92</v>
      </c>
      <c r="DS7" s="24">
        <v>26.63</v>
      </c>
      <c r="DT7" s="24" t="s">
        <v>102</v>
      </c>
      <c r="DU7" s="24" t="s">
        <v>102</v>
      </c>
      <c r="DV7" s="24" t="s">
        <v>102</v>
      </c>
      <c r="DW7" s="24" t="s">
        <v>102</v>
      </c>
      <c r="DX7" s="24">
        <v>0</v>
      </c>
      <c r="DY7" s="24" t="s">
        <v>102</v>
      </c>
      <c r="DZ7" s="24" t="s">
        <v>102</v>
      </c>
      <c r="EA7" s="24" t="s">
        <v>102</v>
      </c>
      <c r="EB7" s="24" t="s">
        <v>102</v>
      </c>
      <c r="EC7" s="24">
        <v>0</v>
      </c>
      <c r="ED7" s="24">
        <v>0</v>
      </c>
      <c r="EE7" s="24" t="s">
        <v>102</v>
      </c>
      <c r="EF7" s="24" t="s">
        <v>102</v>
      </c>
      <c r="EG7" s="24" t="s">
        <v>102</v>
      </c>
      <c r="EH7" s="24" t="s">
        <v>102</v>
      </c>
      <c r="EI7" s="24">
        <v>0</v>
      </c>
      <c r="EJ7" s="24" t="s">
        <v>102</v>
      </c>
      <c r="EK7" s="24" t="s">
        <v>102</v>
      </c>
      <c r="EL7" s="24" t="s">
        <v>102</v>
      </c>
      <c r="EM7" s="24" t="s">
        <v>102</v>
      </c>
      <c r="EN7" s="24">
        <v>0</v>
      </c>
      <c r="EO7" s="24">
        <v>0</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111</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2026-01-27T07:32:45Z</cp:lastPrinted>
  <dcterms:created xsi:type="dcterms:W3CDTF">2025-12-23T06:25:41Z</dcterms:created>
  <dcterms:modified xsi:type="dcterms:W3CDTF">2026-01-28T04:58:25Z</dcterms:modified>
  <cp:category/>
</cp:coreProperties>
</file>