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j22dc01\共有フォルダ\01_各課\08_企画財政課\財政係\財政担当データ\★年度別\令和6年度\ほか調査\令和7年2月3日〆　公営企業に係る経営比較分析表\"/>
    </mc:Choice>
  </mc:AlternateContent>
  <xr:revisionPtr revIDLastSave="0" documentId="13_ncr:1_{F3680CD3-1565-4AB6-BDE8-027E373EDFB8}" xr6:coauthVersionLast="47" xr6:coauthVersionMax="47" xr10:uidLastSave="{00000000-0000-0000-0000-000000000000}"/>
  <workbookProtection workbookAlgorithmName="SHA-512" workbookHashValue="YRfsrr9fufqTN9IgQeamAzCKNiBaWAhHGvE83EZVK0Tcg9iNhHzNm3tdkH8IY+9iT/MIWSilgQKrPhsBe7CqEA==" workbookSaltValue="l8ncEu96FWyYVbjbY06b2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P10" i="4" s="1"/>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E85" i="4"/>
  <c r="AT10" i="4"/>
  <c r="AL10" i="4"/>
  <c r="BB8" i="4"/>
  <c r="AT8" i="4"/>
  <c r="AD8" i="4"/>
  <c r="P8" i="4"/>
  <c r="I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<sst xmlns="http://schemas.openxmlformats.org/spreadsheetml/2006/main" count="233" uniqueCount="116">
  <si>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</si>
  <si>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</si>
  <si>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</si>
  <si>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</si>
  <si>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</si>
  <si>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</si>
  <si>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</si>
  <si>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</si>
  <si>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</si>
  <si>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</si>
  <si>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</si>
  <si>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</si>
  <si>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</si>
  <si>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</si>
  <si>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</si>
  <si>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</si>
  <si>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</si>
  <si>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</si>
  <si>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</si>
  <si>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</si>
  <si>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</si>
  <si>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</si>
  <si>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</si>
  <si>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</si>
  <si>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</si>
  <si>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</si>
  <si>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</si>
  <si>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</si>
  <si>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</si>
  <si>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</si>
  <si>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</si>
  <si>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</si>
  <si>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</si>
  <si>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</si>
  <si>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</si>
  <si>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</si>
  <si>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</si>
  <si>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</si>
  <si>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</si>
  <si>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</si>
  <si>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</si>
  <si>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</si>
  <si>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</si>
  <si>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</si>
  <si>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</si>
  <si>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</si>
  <si>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</si>
  <si>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</si>
  <si>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</si>
  <si>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</si>
  <si>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</si>
  <si>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</si>
  <si>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</si>
  <si>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</si>
  <si>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</si>
  <si>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</si>
  <si>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</si>
  <si>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</si>
  <si>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</si>
  <si>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</si>
  <si>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</si>
  <si>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</si>
  <si>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</si>
  <si>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</si>
  <si>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</si>
  <si>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</si>
  <si>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</si>
  <si>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</si>
  <si>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</si>
  <si>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</si>
  <si>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</si>
  <si>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</si>
  <si>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</si>
  <si>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</si>
  <si>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</si>
  <si>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</si>
  <si>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</si>
  <si>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</si>
  <si>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</si>
  <si>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</si>
  <si>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</si>
  <si>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</si>
  <si>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</si>
  <si>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</si>
  <si>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</si>
  <si>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</si>
  <si>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</si>
  <si>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</si>
  <si>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</si>
  <si>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</si>
  <si>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</si>
  <si>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</si>
  <si>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</si>
  <si>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</si>
  <si>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</si>
  <si>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</si>
  <si>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</si>
  <si>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</si>
  <si>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</si>
  <si>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</si>
  <si>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</si>
  <si>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</si>
  <si>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</si>
  <si>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</si>
  <si>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</si>
  <si>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</si>
  <si>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</si>
  <si>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</si>
  <si>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</si>
  <si>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</si>
  <si>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</si>
  <si>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</si>
  <si>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</si>
  <si>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xml:space="preserve">①収益的収支比率について
　収益の減少により収益的収支比率が4.85％減少した。老朽施設の更新等を最低限に留め、総費用額の高騰を抑制しても、定住人口減少に伴う料金収入の減は今後も続いていくことが見込まれるため、無理のない施設更新計画が必要である。
④企業債残高対給水収益比率について
　企業債残高は昨年度より減少しているが、水道料金の無料化を行った事に伴い料金収入が減少し、結果的に172.02％の増となっている。今後も施設更新や機能改善が必要となる事業が発生することから、償還額が大幅に増加しないような施設更新計画を策定し、安定的な事業経営に努める。
⑤料金回収率について
</t>
    </r>
    <r>
      <rPr>
        <sz val="8"/>
        <rFont val="ＭＳ ゴシック"/>
        <family val="3"/>
        <charset val="128"/>
      </rPr>
      <t>　水道料金無料化を6ヶ月分行ったことに伴い、供給単価の減少が生じ、結果的に11.09％の減少となっているが、老朽設備の更新や地方債償還額の増加など給水原価の上昇は必然である中、定住人口の減少から料金収入も減少傾向にある。現行の料金体系では事業運営が厳しくなることが予想されるため、料金改定も視野に入れ検討していく必要がある。</t>
    </r>
    <r>
      <rPr>
        <sz val="8"/>
        <color theme="1"/>
        <rFont val="ＭＳ ゴシック"/>
        <family val="3"/>
        <charset val="128"/>
      </rPr>
      <t xml:space="preserve">
⑥給水原価について
　老朽設備の更新や修繕で費用が増加し、更には地方債償還額の増加により給水原価が高くなっている。毎年度最小限の修繕や更新で費用の高騰を抑えているが、今後更に老朽化していく施設や設備が多く費用の増加が見込まれるため、毎年高騰していく見込みである。
⑦施設利用率について
　夏季観光シーズンのピーク時の配水能力を見込んで施設運営しているため、年間の施設利用率は低い値となっている。今後の定住人口、観光人口の減少を考慮するとダウンサイジングが必要と思われるが、離島であるため、大規模災害時に長期間孤立する恐れもあることから、ダウンサイジングについては慎重に検討する必要がある。
⑧有収率について
　毎年90％以上と高い値を維持している。今後も維持できるような事業計画を策定し、耐震管への更新、量水器の更新を随時実施していく。</t>
    </r>
    <rPh sb="14" eb="16">
      <t>シュウエキ</t>
    </rPh>
    <rPh sb="17" eb="19">
      <t>ゲンショウ</t>
    </rPh>
    <rPh sb="35" eb="37">
      <t>ゲンショウ</t>
    </rPh>
    <rPh sb="40" eb="44">
      <t>ロウキュウシセツ</t>
    </rPh>
    <rPh sb="45" eb="48">
      <t>コウシントウ</t>
    </rPh>
    <rPh sb="49" eb="52">
      <t>サイテイゲン</t>
    </rPh>
    <rPh sb="53" eb="54">
      <t>トド</t>
    </rPh>
    <rPh sb="56" eb="59">
      <t>ソウヒヨウ</t>
    </rPh>
    <rPh sb="59" eb="60">
      <t>ガク</t>
    </rPh>
    <rPh sb="61" eb="63">
      <t>コウトウ</t>
    </rPh>
    <rPh sb="64" eb="66">
      <t>ヨクセイ</t>
    </rPh>
    <rPh sb="321" eb="323">
      <t>ケッカ</t>
    </rPh>
    <rPh sb="323" eb="324">
      <t>テキ</t>
    </rPh>
    <rPh sb="347" eb="349">
      <t>コウシン</t>
    </rPh>
    <rPh sb="350" eb="355">
      <t>チホウサイショウカン</t>
    </rPh>
    <rPh sb="357" eb="359">
      <t>ゾウカ</t>
    </rPh>
    <rPh sb="374" eb="375">
      <t>ナカ</t>
    </rPh>
    <rPh sb="464" eb="466">
      <t>セツビ</t>
    </rPh>
    <rPh sb="467" eb="469">
      <t>コウシン</t>
    </rPh>
    <rPh sb="470" eb="472">
      <t>シュウゼン</t>
    </rPh>
    <rPh sb="480" eb="481">
      <t>サラ</t>
    </rPh>
    <rPh sb="483" eb="488">
      <t>チホウサイショウカン</t>
    </rPh>
    <rPh sb="490" eb="492">
      <t>ゾウカ</t>
    </rPh>
    <rPh sb="508" eb="511">
      <t>マイネンド</t>
    </rPh>
    <rPh sb="518" eb="520">
      <t>コウシン</t>
    </rPh>
    <rPh sb="521" eb="523">
      <t>ヒヨウ</t>
    </rPh>
    <rPh sb="536" eb="537">
      <t>サラ</t>
    </rPh>
    <rPh sb="540" eb="541">
      <t>カ</t>
    </rPh>
    <rPh sb="548" eb="550">
      <t>セツビ</t>
    </rPh>
    <rPh sb="551" eb="552">
      <t>オオ</t>
    </rPh>
    <rPh sb="556" eb="558">
      <t>ゾウカ</t>
    </rPh>
    <phoneticPr fontId="4"/>
  </si>
  <si>
    <t>　管路の漏水については、事案が少ないため漏水発生の都度修繕している。
　管路以外の主要施設は老朽化が進んでいる中、軽微な補修や更新で対応している状態であるため、固定資産台帳等を基に、課題の抽出・整理を行い、更新時期等を見定め、財政を圧迫しないよう更新を順次進めていく。</t>
    <rPh sb="55" eb="56">
      <t>ナカ</t>
    </rPh>
    <rPh sb="57" eb="59">
      <t>ケイビ</t>
    </rPh>
    <rPh sb="60" eb="62">
      <t>ホシュウ</t>
    </rPh>
    <rPh sb="63" eb="65">
      <t>コウシン</t>
    </rPh>
    <rPh sb="66" eb="68">
      <t>タイオウ</t>
    </rPh>
    <rPh sb="72" eb="74">
      <t>ジョウタイ</t>
    </rPh>
    <rPh sb="100" eb="101">
      <t>オコナ</t>
    </rPh>
    <phoneticPr fontId="4"/>
  </si>
  <si>
    <t>　定住人口の減少は今後も続くことが予測される。
　また、観光人口も増加は見込めない。
　各地区の主要施設については老朽化が進み、更新事業が必要不可欠である。
　料金収入が減少している中での施設更新となり、新たな地方債等で経営が厳しくなることが予測される。
　無理のない経営を行っていくため、事業費が平準化となるような更新計画を策定していく予定だが、長く将来的に黒字運営ができるよう料金改定を視野に入れながら更新計画の策定、定期的な更新計画の見直しを実施していく。</t>
    <rPh sb="105" eb="108">
      <t>チホウサイ</t>
    </rPh>
    <rPh sb="108" eb="10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</si>
</sst>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67-4496-8C83-16AB17B681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267-4496-8C83-16AB17B681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36.08</c:v>
                </c:pt>
                <c:pt idx="1">
                  <c:v>33.54</c:v>
                </c:pt>
                <c:pt idx="2">
                  <c:v>32.49</c:v>
                </c:pt>
                <c:pt idx="3">
                  <c:v>31.75</c:v>
                </c:pt>
                <c:pt idx="4">
                  <c:v>30.88</c:v>
                </c:pt>
              </c:numCache>
            </c:numRef>
          </c:val>
          <c:extLst>
            <c:ext xmlns:c16="http://schemas.microsoft.com/office/drawing/2014/chart" uri="{C3380CC4-5D6E-409C-BE32-E72D297353CC}">
              <c16:uniqueId val="{00000000-D988-43E9-837C-E06126AEAA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D988-43E9-837C-E06126AEAA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93.07</c:v>
                </c:pt>
                <c:pt idx="1">
                  <c:v>93.01</c:v>
                </c:pt>
                <c:pt idx="2">
                  <c:v>93.01</c:v>
                </c:pt>
                <c:pt idx="3">
                  <c:v>99.11</c:v>
                </c:pt>
                <c:pt idx="4">
                  <c:v>99.2</c:v>
                </c:pt>
              </c:numCache>
            </c:numRef>
          </c:val>
          <c:extLst>
            <c:ext xmlns:c16="http://schemas.microsoft.com/office/drawing/2014/chart" uri="{C3380CC4-5D6E-409C-BE32-E72D297353CC}">
              <c16:uniqueId val="{00000000-0E18-4D32-87D3-C2214B55080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0E18-4D32-87D3-C2214B55080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90.62</c:v>
                </c:pt>
                <c:pt idx="1">
                  <c:v>82.71</c:v>
                </c:pt>
                <c:pt idx="2">
                  <c:v>71.22</c:v>
                </c:pt>
                <c:pt idx="3">
                  <c:v>78.260000000000005</c:v>
                </c:pt>
                <c:pt idx="4">
                  <c:v>73.41</c:v>
                </c:pt>
              </c:numCache>
            </c:numRef>
          </c:val>
          <c:extLst>
            <c:ext xmlns:c16="http://schemas.microsoft.com/office/drawing/2014/chart" uri="{C3380CC4-5D6E-409C-BE32-E72D297353CC}">
              <c16:uniqueId val="{00000000-996B-4908-B13D-1FBD9DBF95F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996B-4908-B13D-1FBD9DBF95F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9-4F81-A150-D817DD651B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9-4F81-A150-D817DD651B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3-4B4D-BD75-D105420631E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3-4B4D-BD75-D105420631E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D-4477-9089-E87E50B856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D-4477-9089-E87E50B856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5-4ACA-BCE6-A6F5FB4AEB7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5-4ACA-BCE6-A6F5FB4AEB7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341.82</c:v>
                </c:pt>
                <c:pt idx="1">
                  <c:v>356.55</c:v>
                </c:pt>
                <c:pt idx="2">
                  <c:v>365.23</c:v>
                </c:pt>
                <c:pt idx="3">
                  <c:v>537.25</c:v>
                </c:pt>
                <c:pt idx="4">
                  <c:v>672.83</c:v>
                </c:pt>
              </c:numCache>
            </c:numRef>
          </c:val>
          <c:extLst>
            <c:ext xmlns:c16="http://schemas.microsoft.com/office/drawing/2014/chart" uri="{C3380CC4-5D6E-409C-BE32-E72D297353CC}">
              <c16:uniqueId val="{00000000-6DCE-4BD5-81BD-B17BE9A17D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6DCE-4BD5-81BD-B17BE9A17D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73.349999999999994</c:v>
                </c:pt>
                <c:pt idx="1">
                  <c:v>80.88</c:v>
                </c:pt>
                <c:pt idx="2">
                  <c:v>69.63</c:v>
                </c:pt>
                <c:pt idx="3">
                  <c:v>53.79</c:v>
                </c:pt>
                <c:pt idx="4">
                  <c:v>42.7</c:v>
                </c:pt>
              </c:numCache>
            </c:numRef>
          </c:val>
          <c:extLst>
            <c:ext xmlns:c16="http://schemas.microsoft.com/office/drawing/2014/chart" uri="{C3380CC4-5D6E-409C-BE32-E72D297353CC}">
              <c16:uniqueId val="{00000000-9433-4CD3-9457-E8BD53F5F27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9433-4CD3-9457-E8BD53F5F27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210.84</c:v>
                </c:pt>
                <c:pt idx="1">
                  <c:v>193.29</c:v>
                </c:pt>
                <c:pt idx="2">
                  <c:v>225.14</c:v>
                </c:pt>
                <c:pt idx="3">
                  <c:v>198.46</c:v>
                </c:pt>
                <c:pt idx="4">
                  <c:v>202.06</c:v>
                </c:pt>
              </c:numCache>
            </c:numRef>
          </c:val>
          <c:extLst>
            <c:ext xmlns:c16="http://schemas.microsoft.com/office/drawing/2014/chart" uri="{C3380CC4-5D6E-409C-BE32-E72D297353CC}">
              <c16:uniqueId val="{00000000-C87E-48EE-916A-A87214F97D3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C87E-48EE-916A-A87214F97D3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東京都　新島村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2453</v>
      </c>
      <c r="AM8" s="54"/>
      <c r="AN8" s="54"/>
      <c r="AO8" s="54"/>
      <c r="AP8" s="54"/>
      <c r="AQ8" s="54"/>
      <c r="AR8" s="54"/>
      <c r="AS8" s="54"/>
      <c r="AT8" s="44">
        <f>データ!$S$6</f>
        <v>27.54</v>
      </c>
      <c r="AU8" s="44"/>
      <c r="AV8" s="44"/>
      <c r="AW8" s="44"/>
      <c r="AX8" s="44"/>
      <c r="AY8" s="44"/>
      <c r="AZ8" s="44"/>
      <c r="BA8" s="44"/>
      <c r="BB8" s="44">
        <f>データ!$T$6</f>
        <v>89.07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98.42</v>
      </c>
      <c r="Q10" s="44"/>
      <c r="R10" s="44"/>
      <c r="S10" s="44"/>
      <c r="T10" s="44"/>
      <c r="U10" s="44"/>
      <c r="V10" s="44"/>
      <c r="W10" s="54">
        <f>データ!$Q$6</f>
        <v>2310</v>
      </c>
      <c r="X10" s="54"/>
      <c r="Y10" s="54"/>
      <c r="Z10" s="54"/>
      <c r="AA10" s="54"/>
      <c r="AB10" s="54"/>
      <c r="AC10" s="54"/>
      <c r="AD10" s="2"/>
      <c r="AE10" s="2"/>
      <c r="AF10" s="2"/>
      <c r="AG10" s="2"/>
      <c r="AH10" s="2"/>
      <c r="AI10" s="2"/>
      <c r="AJ10" s="2"/>
      <c r="AK10" s="2"/>
      <c r="AL10" s="54">
        <f>データ!$U$6</f>
        <v>2361</v>
      </c>
      <c r="AM10" s="54"/>
      <c r="AN10" s="54"/>
      <c r="AO10" s="54"/>
      <c r="AP10" s="54"/>
      <c r="AQ10" s="54"/>
      <c r="AR10" s="54"/>
      <c r="AS10" s="54"/>
      <c r="AT10" s="44">
        <f>データ!$V$6</f>
        <v>5.88</v>
      </c>
      <c r="AU10" s="44"/>
      <c r="AV10" s="44"/>
      <c r="AW10" s="44"/>
      <c r="AX10" s="44"/>
      <c r="AY10" s="44"/>
      <c r="AZ10" s="44"/>
      <c r="BA10" s="44"/>
      <c r="BB10" s="44">
        <f>データ!$W$6</f>
        <v>401.53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HfWtaQN3XhX7qX4ycUSutrPMKzRc9YBgaEkgurAWXQ6hps8qz624rukbmh8zm47YF9WXHIpt88hQfJR8b7kjKA==" saltValue="g7EGRqLyeWz7+1krsYNK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133639</v>
      </c>
      <c r="D6" s="20">
        <f t="shared" si="3"/>
        <v>47</v>
      </c>
      <c r="E6" s="20">
        <f t="shared" si="3"/>
        <v>1</v>
      </c>
      <c r="F6" s="20">
        <f t="shared" si="3"/>
        <v>0</v>
      </c>
      <c r="G6" s="20">
        <f t="shared" si="3"/>
        <v>0</v>
      </c>
      <c r="H6" s="20" t="str">
        <f t="shared" si="3"/>
        <v>東京都　新島村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98.42</v>
      </c>
      <c r="Q6" s="21">
        <f t="shared" si="3"/>
        <v>2310</v>
      </c>
      <c r="R6" s="21">
        <f t="shared" si="3"/>
        <v>2453</v>
      </c>
      <c r="S6" s="21">
        <f t="shared" si="3"/>
        <v>27.54</v>
      </c>
      <c r="T6" s="21">
        <f t="shared" si="3"/>
        <v>89.07</v>
      </c>
      <c r="U6" s="21">
        <f t="shared" si="3"/>
        <v>2361</v>
      </c>
      <c r="V6" s="21">
        <f t="shared" si="3"/>
        <v>5.88</v>
      </c>
      <c r="W6" s="21">
        <f t="shared" si="3"/>
        <v>401.53</v>
      </c>
      <c r="X6" s="22">
        <f>IF(X7="",NA(),X7)</f>
        <v>90.62</v>
      </c>
      <c r="Y6" s="22">
        <f t="shared" ref="Y6:AG6" si="4">IF(Y7="",NA(),Y7)</f>
        <v>82.71</v>
      </c>
      <c r="Z6" s="22">
        <f t="shared" si="4"/>
        <v>71.22</v>
      </c>
      <c r="AA6" s="22">
        <f t="shared" si="4"/>
        <v>78.260000000000005</v>
      </c>
      <c r="AB6" s="22">
        <f t="shared" si="4"/>
        <v>73.41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341.82</v>
      </c>
      <c r="BF6" s="22">
        <f t="shared" ref="BF6:BN6" si="7">IF(BF7="",NA(),BF7)</f>
        <v>356.55</v>
      </c>
      <c r="BG6" s="22">
        <f t="shared" si="7"/>
        <v>365.23</v>
      </c>
      <c r="BH6" s="22">
        <f t="shared" si="7"/>
        <v>537.25</v>
      </c>
      <c r="BI6" s="22">
        <f t="shared" si="7"/>
        <v>672.83</v>
      </c>
      <c r="BJ6" s="22">
        <f t="shared" si="7"/>
        <v>1018.52</v>
      </c>
      <c r="BK6" s="22">
        <f t="shared" si="7"/>
        <v>949.61</v>
      </c>
      <c r="BL6" s="22">
        <f t="shared" si="7"/>
        <v>918.84</v>
      </c>
      <c r="BM6" s="22">
        <f t="shared" si="7"/>
        <v>955.49</v>
      </c>
      <c r="BN6" s="22">
        <f t="shared" si="7"/>
        <v>1017.9</v>
      </c>
      <c r="BO6" s="21" t="str">
        <f>IF(BO7="","",IF(BO7="-","【-】","【"&amp;SUBSTITUTE(TEXT(BO7,"#,##0.00"),"-","△")&amp;"】"))</f>
        <v>【1,045.20】</v>
      </c>
      <c r="BP6" s="22">
        <f>IF(BP7="",NA(),BP7)</f>
        <v>73.349999999999994</v>
      </c>
      <c r="BQ6" s="22">
        <f t="shared" ref="BQ6:BY6" si="8">IF(BQ7="",NA(),BQ7)</f>
        <v>80.88</v>
      </c>
      <c r="BR6" s="22">
        <f t="shared" si="8"/>
        <v>69.63</v>
      </c>
      <c r="BS6" s="22">
        <f t="shared" si="8"/>
        <v>53.79</v>
      </c>
      <c r="BT6" s="22">
        <f t="shared" si="8"/>
        <v>42.7</v>
      </c>
      <c r="BU6" s="22">
        <f t="shared" si="8"/>
        <v>58.79</v>
      </c>
      <c r="BV6" s="22">
        <f t="shared" si="8"/>
        <v>58.41</v>
      </c>
      <c r="BW6" s="22">
        <f t="shared" si="8"/>
        <v>58.27</v>
      </c>
      <c r="BX6" s="22">
        <f t="shared" si="8"/>
        <v>55.15</v>
      </c>
      <c r="BY6" s="22">
        <f t="shared" si="8"/>
        <v>53.95</v>
      </c>
      <c r="BZ6" s="21" t="str">
        <f>IF(BZ7="","",IF(BZ7="-","【-】","【"&amp;SUBSTITUTE(TEXT(BZ7,"#,##0.00"),"-","△")&amp;"】"))</f>
        <v>【49.51】</v>
      </c>
      <c r="CA6" s="22">
        <f>IF(CA7="",NA(),CA7)</f>
        <v>210.84</v>
      </c>
      <c r="CB6" s="22">
        <f t="shared" ref="CB6:CJ6" si="9">IF(CB7="",NA(),CB7)</f>
        <v>193.29</v>
      </c>
      <c r="CC6" s="22">
        <f t="shared" si="9"/>
        <v>225.14</v>
      </c>
      <c r="CD6" s="22">
        <f t="shared" si="9"/>
        <v>198.46</v>
      </c>
      <c r="CE6" s="22">
        <f t="shared" si="9"/>
        <v>202.06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36.08</v>
      </c>
      <c r="CM6" s="22">
        <f t="shared" ref="CM6:CU6" si="10">IF(CM7="",NA(),CM7)</f>
        <v>33.54</v>
      </c>
      <c r="CN6" s="22">
        <f t="shared" si="10"/>
        <v>32.49</v>
      </c>
      <c r="CO6" s="22">
        <f t="shared" si="10"/>
        <v>31.75</v>
      </c>
      <c r="CP6" s="22">
        <f t="shared" si="10"/>
        <v>30.88</v>
      </c>
      <c r="CQ6" s="22">
        <f t="shared" si="10"/>
        <v>56.04</v>
      </c>
      <c r="CR6" s="22">
        <f t="shared" si="10"/>
        <v>58.52</v>
      </c>
      <c r="CS6" s="22">
        <f t="shared" si="10"/>
        <v>58.88</v>
      </c>
      <c r="CT6" s="22">
        <f t="shared" si="10"/>
        <v>58.16</v>
      </c>
      <c r="CU6" s="22">
        <f t="shared" si="10"/>
        <v>55.9</v>
      </c>
      <c r="CV6" s="21" t="str">
        <f>IF(CV7="","",IF(CV7="-","【-】","【"&amp;SUBSTITUTE(TEXT(CV7,"#,##0.00"),"-","△")&amp;"】"))</f>
        <v>【55.00】</v>
      </c>
      <c r="CW6" s="22">
        <f>IF(CW7="",NA(),CW7)</f>
        <v>93.07</v>
      </c>
      <c r="CX6" s="22">
        <f t="shared" ref="CX6:DF6" si="11">IF(CX7="",NA(),CX7)</f>
        <v>93.01</v>
      </c>
      <c r="CY6" s="22">
        <f t="shared" si="11"/>
        <v>93.01</v>
      </c>
      <c r="CZ6" s="22">
        <f t="shared" si="11"/>
        <v>99.11</v>
      </c>
      <c r="DA6" s="22">
        <f t="shared" si="11"/>
        <v>99.2</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133639</v>
      </c>
      <c r="D7" s="24">
        <v>47</v>
      </c>
      <c r="E7" s="24">
        <v>1</v>
      </c>
      <c r="F7" s="24">
        <v>0</v>
      </c>
      <c r="G7" s="24">
        <v>0</v>
      </c>
      <c r="H7" s="24" t="s">
        <v>96</v>
      </c>
      <c r="I7" s="24" t="s">
        <v>97</v>
      </c>
      <c r="J7" s="24" t="s">
        <v>98</v>
      </c>
      <c r="K7" s="24" t="s">
        <v>99</v>
      </c>
      <c r="L7" s="24" t="s">
        <v>100</v>
      </c>
      <c r="M7" s="24" t="s">
        <v>101</v>
      </c>
      <c r="N7" s="25" t="s">
        <v>102</v>
      </c>
      <c r="O7" s="25" t="s">
        <v>103</v>
      </c>
      <c r="P7" s="25">
        <v>98.42</v>
      </c>
      <c r="Q7" s="25">
        <v>2310</v>
      </c>
      <c r="R7" s="25">
        <v>2453</v>
      </c>
      <c r="S7" s="25">
        <v>27.54</v>
      </c>
      <c r="T7" s="25">
        <v>89.07</v>
      </c>
      <c r="U7" s="25">
        <v>2361</v>
      </c>
      <c r="V7" s="25">
        <v>5.88</v>
      </c>
      <c r="W7" s="25">
        <v>401.53</v>
      </c>
      <c r="X7" s="25">
        <v>90.62</v>
      </c>
      <c r="Y7" s="25">
        <v>82.71</v>
      </c>
      <c r="Z7" s="25">
        <v>71.22</v>
      </c>
      <c r="AA7" s="25">
        <v>78.260000000000005</v>
      </c>
      <c r="AB7" s="25">
        <v>73.41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341.82</v>
      </c>
      <c r="BF7" s="25">
        <v>356.55</v>
      </c>
      <c r="BG7" s="25">
        <v>365.23</v>
      </c>
      <c r="BH7" s="25">
        <v>537.25</v>
      </c>
      <c r="BI7" s="25">
        <v>672.83</v>
      </c>
      <c r="BJ7" s="25">
        <v>1018.52</v>
      </c>
      <c r="BK7" s="25">
        <v>949.61</v>
      </c>
      <c r="BL7" s="25">
        <v>918.84</v>
      </c>
      <c r="BM7" s="25">
        <v>955.49</v>
      </c>
      <c r="BN7" s="25">
        <v>1017.9</v>
      </c>
      <c r="BO7" s="25">
        <v>1045.2</v>
      </c>
      <c r="BP7" s="25">
        <v>73.349999999999994</v>
      </c>
      <c r="BQ7" s="25">
        <v>80.88</v>
      </c>
      <c r="BR7" s="25">
        <v>69.63</v>
      </c>
      <c r="BS7" s="25">
        <v>53.79</v>
      </c>
      <c r="BT7" s="25">
        <v>42.7</v>
      </c>
      <c r="BU7" s="25">
        <v>58.79</v>
      </c>
      <c r="BV7" s="25">
        <v>58.41</v>
      </c>
      <c r="BW7" s="25">
        <v>58.27</v>
      </c>
      <c r="BX7" s="25">
        <v>55.15</v>
      </c>
      <c r="BY7" s="25">
        <v>53.95</v>
      </c>
      <c r="BZ7" s="25">
        <v>49.51</v>
      </c>
      <c r="CA7" s="25">
        <v>210.84</v>
      </c>
      <c r="CB7" s="25">
        <v>193.29</v>
      </c>
      <c r="CC7" s="25">
        <v>225.14</v>
      </c>
      <c r="CD7" s="25">
        <v>198.46</v>
      </c>
      <c r="CE7" s="25">
        <v>202.06</v>
      </c>
      <c r="CF7" s="25">
        <v>298.25</v>
      </c>
      <c r="CG7" s="25">
        <v>303.27999999999997</v>
      </c>
      <c r="CH7" s="25">
        <v>303.81</v>
      </c>
      <c r="CI7" s="25">
        <v>310.26</v>
      </c>
      <c r="CJ7" s="25">
        <v>318.99</v>
      </c>
      <c r="CK7" s="25">
        <v>317.14</v>
      </c>
      <c r="CL7" s="25">
        <v>36.08</v>
      </c>
      <c r="CM7" s="25">
        <v>33.54</v>
      </c>
      <c r="CN7" s="25">
        <v>32.49</v>
      </c>
      <c r="CO7" s="25">
        <v>31.75</v>
      </c>
      <c r="CP7" s="25">
        <v>30.88</v>
      </c>
      <c r="CQ7" s="25">
        <v>56.04</v>
      </c>
      <c r="CR7" s="25">
        <v>58.52</v>
      </c>
      <c r="CS7" s="25">
        <v>58.88</v>
      </c>
      <c r="CT7" s="25">
        <v>58.16</v>
      </c>
      <c r="CU7" s="25">
        <v>55.9</v>
      </c>
      <c r="CV7" s="25">
        <v>55</v>
      </c>
      <c r="CW7" s="25">
        <v>93.07</v>
      </c>
      <c r="CX7" s="25">
        <v>93.01</v>
      </c>
      <c r="CY7" s="25">
        <v>93.01</v>
      </c>
      <c r="CZ7" s="25">
        <v>99.11</v>
      </c>
      <c r="DA7" s="25">
        <v>99.2</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2025-01-24T06:39:51Z</dcterms:created>
  <dcterms:modified xsi:type="dcterms:W3CDTF">2025-01-31T00:09:49Z</dcterms:modified>
  <cp:category/>
</cp:coreProperties>
</file>