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j22dc01\共有フォルダ\01_各課\08_企画財政課\財政係\財政担当データ\★年度別\令和6年度\ほか調査\令和7年2月3日〆　公営企業に係る経営比較分析表\●提出\下水\"/>
    </mc:Choice>
  </mc:AlternateContent>
  <xr:revisionPtr revIDLastSave="0" documentId="8_{1851EB13-4B88-49C0-87ED-30AFC5B1BA84}" xr6:coauthVersionLast="47" xr6:coauthVersionMax="47" xr10:uidLastSave="{00000000-0000-0000-0000-000000000000}"/>
  <workbookProtection workbookAlgorithmName="SHA-512" workbookHashValue="74YAhMVNuJ+FK+KCWkFgdgF2QjSLORDJM7hYb4Qbt49EqWQ56M7rInuJunQtvClBo/w40dYhAaVom9DPfSctfg==" workbookSaltValue="UsWhDfB7LgFOG+vdwAanq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I10" i="4"/>
  <c r="AL8" i="4"/>
  <c r="P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<sst xmlns="http://schemas.openxmlformats.org/spreadsheetml/2006/main" count="236" uniqueCount="120">
  <si>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</si>
  <si>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</si>
  <si>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</si>
  <si>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</si>
  <si>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</si>
  <si>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</si>
  <si>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</si>
  <si>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</si>
  <si>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</si>
  <si>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</si>
  <si>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</si>
  <si>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</si>
  <si>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</si>
  <si>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</si>
  <si>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</si>
  <si>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</si>
  <si>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</si>
  <si>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</si>
  <si>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</si>
  <si>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</si>
  <si>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</si>
  <si>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</si>
  <si>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</si>
  <si>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</si>
  <si>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</si>
  <si>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</si>
  <si>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</si>
  <si>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</si>
  <si>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</si>
  <si>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</si>
  <si>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</si>
  <si>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</si>
  <si>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</si>
  <si>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</si>
  <si>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</si>
  <si>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</si>
  <si>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</si>
  <si>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</si>
  <si>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</si>
  <si>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</si>
  <si>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</si>
  <si>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</si>
  <si>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</si>
  <si>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</si>
  <si>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</si>
  <si>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</si>
  <si>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</si>
  <si>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</si>
  <si>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</si>
  <si>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</si>
  <si>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</si>
  <si>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</si>
  <si>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</si>
  <si>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</si>
  <si>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</si>
  <si>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</si>
  <si>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</si>
  <si>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</si>
  <si>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</si>
  <si>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</si>
  <si>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</si>
  <si>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</si>
  <si>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</si>
  <si>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</si>
  <si>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</si>
  <si>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</si>
  <si>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</si>
  <si>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</si>
  <si>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</si>
  <si>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</si>
  <si>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</si>
  <si>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</si>
  <si>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</si>
  <si>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</si>
  <si>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</si>
  <si>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</si>
  <si>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</si>
  <si>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</si>
  <si>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</si>
  <si>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</si>
  <si>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</si>
  <si>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</si>
  <si>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</si>
  <si>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</si>
  <si>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</si>
  <si>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</si>
  <si>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</si>
  <si>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</si>
  <si>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</si>
  <si>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</si>
  <si>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</si>
  <si>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</si>
  <si>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</si>
  <si>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</si>
  <si>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</si>
  <si>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</si>
  <si>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</si>
  <si>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</si>
  <si>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</si>
  <si>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</si>
  <si>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</si>
  <si>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</si>
  <si>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</si>
  <si>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</si>
  <si>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</si>
  <si>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</si>
  <si>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</si>
  <si>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</si>
  <si>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</si>
  <si>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</si>
  <si>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</si>
  <si>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</si>
  <si>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</si>
  <si>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</si>
  <si>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</si>
  <si>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</si>
  <si>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</si>
  <si>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r>
      <rPr>
        <sz val="11"/>
        <rFont val="ＭＳ ゴシック"/>
        <family val="3"/>
        <charset val="128"/>
      </rPr>
      <t xml:space="preserve">①収益的収支比率：他会計繰入金で収支の釣合が取れるように決算している為、起債償還金額（元金）に準じて比率は変動している。総収入から営業外収入を控除した額対する起債償還額（元金）を加えない比率も推計分析が必要である。
④企業債残高対事業規模比率：起債償還に対する一般会計負担が一定にあるため、当該数値は低い水準を維持しているが、今後の公営企業会計への移行による健全運営を図るうえでは、法適用のH2の団体の運営状況を比較しつつ比率の最適化が必要である。
⑤経費回収率：料金収入は料金調停件及び有収水量の減少による下降傾向にあり、突発的な修繕費増減による回収率の変動がある。このことから汚水処理費の下限を設定し、目標回収率を分析する事が必要。令和6年度から公営企業会計適用となり、令和5年度分に関しては打ち切り決算（３月31日）の為このような数値となったと考えられる。
⑥汚水処理原価：平均値よりは低い水準である。⑤と同じく修繕費の影響を受ける数値なので、修繕費を控除した目標汚水処理減価を分析していく。また令和6年度から公営企業会計適用年度という事もあり、この様な数値となった。
⑦施設利用率：当該数値については、類似団体等の数値とほぼ同じである。現在の施設が適切な規模であるのか等を再度検証し、随時各種計画の見直しを行いながら、適切な施設規模を維持するよう努める必要がある。　　　　　　　　　　　　　　　
⑧水洗化率：水洗化率（接続率）は１００％となった。
</t>
    </r>
    <r>
      <rPr>
        <sz val="11"/>
        <color rgb="FFFF0000"/>
        <rFont val="ＭＳ ゴシック"/>
        <family val="3"/>
        <charset val="128"/>
      </rPr>
      <t xml:space="preserve">
</t>
    </r>
    <r>
      <rPr>
        <sz val="11"/>
        <color theme="1"/>
        <rFont val="ＭＳ ゴシック"/>
        <family val="3"/>
        <charset val="128"/>
      </rPr>
      <t>　　　　　　　　　　　　　　　　　　　　　　　　　　　　</t>
    </r>
    <rPh sb="348" eb="350">
      <t>ネンド</t>
    </rPh>
    <rPh sb="363" eb="365">
      <t>カイケイ</t>
    </rPh>
    <rPh sb="365" eb="367">
      <t>テキヨウ</t>
    </rPh>
    <rPh sb="384" eb="385">
      <t>ガツ</t>
    </rPh>
    <rPh sb="387" eb="388">
      <t>ニチ</t>
    </rPh>
    <rPh sb="389" eb="390">
      <t>ウ</t>
    </rPh>
    <rPh sb="391" eb="392">
      <t>キ</t>
    </rPh>
    <rPh sb="393" eb="395">
      <t>ケッサン</t>
    </rPh>
    <rPh sb="396" eb="397">
      <t>タメ</t>
    </rPh>
    <rPh sb="413" eb="414">
      <t>スウ</t>
    </rPh>
    <rPh sb="414" eb="415">
      <t>チ</t>
    </rPh>
    <rPh sb="421" eb="422">
      <t>コト</t>
    </rPh>
    <rPh sb="423" eb="425">
      <t>ヒツヨウ</t>
    </rPh>
    <rPh sb="441" eb="442">
      <t>ヒク</t>
    </rPh>
    <rPh sb="462" eb="464">
      <t>カイケイ</t>
    </rPh>
    <rPh sb="498" eb="500">
      <t>レイワ</t>
    </rPh>
    <rPh sb="501" eb="503">
      <t>ネンド</t>
    </rPh>
    <rPh sb="505" eb="509">
      <t>コウエイキギョウ</t>
    </rPh>
    <rPh sb="509" eb="513">
      <t>テキヨウネンド</t>
    </rPh>
    <rPh sb="516" eb="517">
      <t>コト</t>
    </rPh>
    <rPh sb="523" eb="524">
      <t>ヨウ</t>
    </rPh>
    <rPh sb="525" eb="527">
      <t>スウチ</t>
    </rPh>
    <phoneticPr fontId="4"/>
  </si>
  <si>
    <t>一部供用開始から、24年を経過し、近年処理場・マンホールポンプ施設設備の修繕費が増大している為、計画的かつ最適な規模の更新計画を進めるにあたり、平成30年度の管路及び施設の調査の結果を分析しつつ、令和8年度より機能保全計画の策定に着手する予定。</t>
    <rPh sb="101" eb="102">
      <t>ネン</t>
    </rPh>
    <rPh sb="102" eb="103">
      <t>ド</t>
    </rPh>
    <phoneticPr fontId="4"/>
  </si>
  <si>
    <t>施設の老朽化が進み維持補修に費用がかさんでいる状況について機能保全計画を策定し、計画的かつ適正な維持管理を行うとともに、公共下水道との広域化・共同化についても検討を行い、将来的に負担とならないよう、より一層健全で効率的な経営を目指す必要があると考える。　　　　　　　　　　　　　　　　　　　　広域化・共同化ロードマップで示す、島しょにおける情報の共有化、事業間連携等係る情報交換を活発化させる。
令和6年度から公営企業会計適用となり、令和5年度分に関しては打ち切り決算（３月31日〆）の為、グラフ（①、⑤、⑥）の増減が大きくなった年となった。</t>
    <rPh sb="217" eb="219">
      <t>レイワ</t>
    </rPh>
    <rPh sb="220" eb="222">
      <t>ネンド</t>
    </rPh>
    <rPh sb="222" eb="223">
      <t>ブン</t>
    </rPh>
    <rPh sb="224" eb="225">
      <t>カン</t>
    </rPh>
    <rPh sb="228" eb="229">
      <t>ウ</t>
    </rPh>
    <rPh sb="230" eb="231">
      <t>キ</t>
    </rPh>
    <rPh sb="232" eb="234">
      <t>ケッサン</t>
    </rPh>
    <rPh sb="236" eb="237">
      <t>ガツ</t>
    </rPh>
    <rPh sb="239" eb="240">
      <t>ニチ</t>
    </rPh>
    <rPh sb="243" eb="244">
      <t>タメ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</si>
</sst>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A2-4CA0-87D8-BCCECEADBB8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C2A2-4CA0-87D8-BCCECEADBB8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33.78</c:v>
                </c:pt>
                <c:pt idx="1">
                  <c:v>32.44</c:v>
                </c:pt>
                <c:pt idx="2">
                  <c:v>31.11</c:v>
                </c:pt>
                <c:pt idx="3">
                  <c:v>28.89</c:v>
                </c:pt>
                <c:pt idx="4">
                  <c:v>27.11</c:v>
                </c:pt>
              </c:numCache>
            </c:numRef>
          </c:val>
          <c:extLst>
            <c:ext xmlns:c16="http://schemas.microsoft.com/office/drawing/2014/chart" uri="{C3380CC4-5D6E-409C-BE32-E72D297353CC}">
              <c16:uniqueId val="{00000000-C60A-4A03-BCC3-0FAD0862273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C60A-4A03-BCC3-0FAD0862273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99.66</c:v>
                </c:pt>
                <c:pt idx="1">
                  <c:v>99.64</c:v>
                </c:pt>
                <c:pt idx="2">
                  <c:v>99.63</c:v>
                </c:pt>
                <c:pt idx="3">
                  <c:v>99.61</c:v>
                </c:pt>
                <c:pt idx="4">
                  <c:v>100</c:v>
                </c:pt>
              </c:numCache>
            </c:numRef>
          </c:val>
          <c:extLst>
            <c:ext xmlns:c16="http://schemas.microsoft.com/office/drawing/2014/chart" uri="{C3380CC4-5D6E-409C-BE32-E72D297353CC}">
              <c16:uniqueId val="{00000000-1103-4AE0-B466-58B6E4254FD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1103-4AE0-B466-58B6E4254FD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91.89</c:v>
                </c:pt>
                <c:pt idx="1">
                  <c:v>91.07</c:v>
                </c:pt>
                <c:pt idx="2">
                  <c:v>91.34</c:v>
                </c:pt>
                <c:pt idx="3">
                  <c:v>87.09</c:v>
                </c:pt>
                <c:pt idx="4">
                  <c:v>74.87</c:v>
                </c:pt>
              </c:numCache>
            </c:numRef>
          </c:val>
          <c:extLst>
            <c:ext xmlns:c16="http://schemas.microsoft.com/office/drawing/2014/chart" uri="{C3380CC4-5D6E-409C-BE32-E72D297353CC}">
              <c16:uniqueId val="{00000000-1DB7-45C3-A105-AFB1CAAC7A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B7-45C3-A105-AFB1CAAC7A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B9-4A96-9436-E774B6B76A4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B9-4A96-9436-E774B6B76A4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7A-4985-BAFA-188AD7D7F7D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7A-4985-BAFA-188AD7D7F7D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59-447C-A289-63D18412ED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59-447C-A289-63D18412ED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C1-4F70-ABC0-2AC7EA4E65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C1-4F70-ABC0-2AC7EA4E65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12.96</c:v>
                </c:pt>
                <c:pt idx="1">
                  <c:v>0</c:v>
                </c:pt>
                <c:pt idx="2">
                  <c:v>0</c:v>
                </c:pt>
                <c:pt idx="3">
                  <c:v>0</c:v>
                </c:pt>
                <c:pt idx="4">
                  <c:v>0</c:v>
                </c:pt>
              </c:numCache>
            </c:numRef>
          </c:val>
          <c:extLst>
            <c:ext xmlns:c16="http://schemas.microsoft.com/office/drawing/2014/chart" uri="{C3380CC4-5D6E-409C-BE32-E72D297353CC}">
              <c16:uniqueId val="{00000000-5B01-4878-A5A3-E17F139DCB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5B01-4878-A5A3-E17F139DCB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29.08</c:v>
                </c:pt>
                <c:pt idx="1">
                  <c:v>32.22</c:v>
                </c:pt>
                <c:pt idx="2">
                  <c:v>28.97</c:v>
                </c:pt>
                <c:pt idx="3">
                  <c:v>34.92</c:v>
                </c:pt>
                <c:pt idx="4">
                  <c:v>101.81</c:v>
                </c:pt>
              </c:numCache>
            </c:numRef>
          </c:val>
          <c:extLst>
            <c:ext xmlns:c16="http://schemas.microsoft.com/office/drawing/2014/chart" uri="{C3380CC4-5D6E-409C-BE32-E72D297353CC}">
              <c16:uniqueId val="{00000000-8073-45CC-8618-1FA93F03897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8073-45CC-8618-1FA93F03897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717.54</c:v>
                </c:pt>
                <c:pt idx="1">
                  <c:v>665.46</c:v>
                </c:pt>
                <c:pt idx="2">
                  <c:v>744.78</c:v>
                </c:pt>
                <c:pt idx="3">
                  <c:v>611.58000000000004</c:v>
                </c:pt>
                <c:pt idx="4">
                  <c:v>192.8</c:v>
                </c:pt>
              </c:numCache>
            </c:numRef>
          </c:val>
          <c:extLst>
            <c:ext xmlns:c16="http://schemas.microsoft.com/office/drawing/2014/chart" uri="{C3380CC4-5D6E-409C-BE32-E72D297353CC}">
              <c16:uniqueId val="{00000000-7244-41E9-98AC-C69903C567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7244-41E9-98AC-C69903C567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東京都　新島村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2453</v>
      </c>
      <c r="AM8" s="54"/>
      <c r="AN8" s="54"/>
      <c r="AO8" s="54"/>
      <c r="AP8" s="54"/>
      <c r="AQ8" s="54"/>
      <c r="AR8" s="54"/>
      <c r="AS8" s="54"/>
      <c r="AT8" s="53">
        <f>データ!T6</f>
        <v>27.54</v>
      </c>
      <c r="AU8" s="53"/>
      <c r="AV8" s="53"/>
      <c r="AW8" s="53"/>
      <c r="AX8" s="53"/>
      <c r="AY8" s="53"/>
      <c r="AZ8" s="53"/>
      <c r="BA8" s="53"/>
      <c r="BB8" s="53">
        <f>データ!U6</f>
        <v>89.07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10.17</v>
      </c>
      <c r="Q10" s="53"/>
      <c r="R10" s="53"/>
      <c r="S10" s="53"/>
      <c r="T10" s="53"/>
      <c r="U10" s="53"/>
      <c r="V10" s="53"/>
      <c r="W10" s="53">
        <f>データ!Q6</f>
        <v>114.27</v>
      </c>
      <c r="X10" s="53"/>
      <c r="Y10" s="53"/>
      <c r="Z10" s="53"/>
      <c r="AA10" s="53"/>
      <c r="AB10" s="53"/>
      <c r="AC10" s="53"/>
      <c r="AD10" s="54">
        <f>データ!R6</f>
        <v>3850</v>
      </c>
      <c r="AE10" s="54"/>
      <c r="AF10" s="54"/>
      <c r="AG10" s="54"/>
      <c r="AH10" s="54"/>
      <c r="AI10" s="54"/>
      <c r="AJ10" s="54"/>
      <c r="AK10" s="2"/>
      <c r="AL10" s="54">
        <f>データ!V6</f>
        <v>244</v>
      </c>
      <c r="AM10" s="54"/>
      <c r="AN10" s="54"/>
      <c r="AO10" s="54"/>
      <c r="AP10" s="54"/>
      <c r="AQ10" s="54"/>
      <c r="AR10" s="54"/>
      <c r="AS10" s="54"/>
      <c r="AT10" s="53">
        <f>データ!W6</f>
        <v>0.14000000000000001</v>
      </c>
      <c r="AU10" s="53"/>
      <c r="AV10" s="53"/>
      <c r="AW10" s="53"/>
      <c r="AX10" s="53"/>
      <c r="AY10" s="53"/>
      <c r="AZ10" s="53"/>
      <c r="BA10" s="53"/>
      <c r="BB10" s="53">
        <f>データ!X6</f>
        <v>1742.86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43</v>
      </c>
      <c r="N86" s="12" t="s">
        <v>44</v>
      </c>
      <c r="O86" s="12" t="str">
        <f>データ!EO6</f>
        <v>【0.00】</v>
      </c>
    </row>
  </sheetData>
  <sheetProtection algorithmName="SHA-512" hashValue="fB+h2tEE/dbxgnzJsik1NA7ftsDoKsIK+RBoGdoUMdhXjtrPmbXCCMFx7pNvA0RyOH+9IIe2yZsnYJTnWPU5aQ==" saltValue="MNu5JWEu1gDd4BOtuQr/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133639</v>
      </c>
      <c r="D6" s="19">
        <f t="shared" si="3"/>
        <v>47</v>
      </c>
      <c r="E6" s="19">
        <f t="shared" si="3"/>
        <v>17</v>
      </c>
      <c r="F6" s="19">
        <f t="shared" si="3"/>
        <v>6</v>
      </c>
      <c r="G6" s="19">
        <f t="shared" si="3"/>
        <v>0</v>
      </c>
      <c r="H6" s="19" t="str">
        <f t="shared" si="3"/>
        <v>東京都　新島村</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10.17</v>
      </c>
      <c r="Q6" s="20">
        <f t="shared" si="3"/>
        <v>114.27</v>
      </c>
      <c r="R6" s="20">
        <f t="shared" si="3"/>
        <v>3850</v>
      </c>
      <c r="S6" s="20">
        <f t="shared" si="3"/>
        <v>2453</v>
      </c>
      <c r="T6" s="20">
        <f t="shared" si="3"/>
        <v>27.54</v>
      </c>
      <c r="U6" s="20">
        <f t="shared" si="3"/>
        <v>89.07</v>
      </c>
      <c r="V6" s="20">
        <f t="shared" si="3"/>
        <v>244</v>
      </c>
      <c r="W6" s="20">
        <f t="shared" si="3"/>
        <v>0.14000000000000001</v>
      </c>
      <c r="X6" s="20">
        <f t="shared" si="3"/>
        <v>1742.86</v>
      </c>
      <c r="Y6" s="21">
        <f>IF(Y7="",NA(),Y7)</f>
        <v>91.89</v>
      </c>
      <c r="Z6" s="21">
        <f t="shared" ref="Z6:AH6" si="4">IF(Z7="",NA(),Z7)</f>
        <v>91.07</v>
      </c>
      <c r="AA6" s="21">
        <f t="shared" si="4"/>
        <v>91.34</v>
      </c>
      <c r="AB6" s="21">
        <f t="shared" si="4"/>
        <v>87.09</v>
      </c>
      <c r="AC6" s="21">
        <f t="shared" si="4"/>
        <v>74.87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12.96</v>
      </c>
      <c r="BG6" s="20">
        <f t="shared" ref="BG6:BO6" si="7">IF(BG7="",NA(),BG7)</f>
        <v>0</v>
      </c>
      <c r="BH6" s="20">
        <f t="shared" si="7"/>
        <v>0</v>
      </c>
      <c r="BI6" s="20">
        <f t="shared" si="7"/>
        <v>0</v>
      </c>
      <c r="BJ6" s="20">
        <f t="shared" si="7"/>
        <v>0</v>
      </c>
      <c r="BK6" s="21">
        <f t="shared" si="7"/>
        <v>998.42</v>
      </c>
      <c r="BL6" s="21">
        <f t="shared" si="7"/>
        <v>1095.52</v>
      </c>
      <c r="BM6" s="21">
        <f t="shared" si="7"/>
        <v>1056.55</v>
      </c>
      <c r="BN6" s="21">
        <f t="shared" si="7"/>
        <v>1278.54</v>
      </c>
      <c r="BO6" s="21">
        <f t="shared" si="7"/>
        <v>1149.7</v>
      </c>
      <c r="BP6" s="20" t="str">
        <f>IF(BP7="","",IF(BP7="-","【-】","【"&amp;SUBSTITUTE(TEXT(BP7,"#,##0.00"),"-","△")&amp;"】"))</f>
        <v>【1,069.89】</v>
      </c>
      <c r="BQ6" s="21">
        <f>IF(BQ7="",NA(),BQ7)</f>
        <v>29.08</v>
      </c>
      <c r="BR6" s="21">
        <f t="shared" ref="BR6:BZ6" si="8">IF(BR7="",NA(),BR7)</f>
        <v>32.22</v>
      </c>
      <c r="BS6" s="21">
        <f t="shared" si="8"/>
        <v>28.97</v>
      </c>
      <c r="BT6" s="21">
        <f t="shared" si="8"/>
        <v>34.92</v>
      </c>
      <c r="BU6" s="21">
        <f t="shared" si="8"/>
        <v>101.81</v>
      </c>
      <c r="BV6" s="21">
        <f t="shared" si="8"/>
        <v>41.41</v>
      </c>
      <c r="BW6" s="21">
        <f t="shared" si="8"/>
        <v>39.64</v>
      </c>
      <c r="BX6" s="21">
        <f t="shared" si="8"/>
        <v>40</v>
      </c>
      <c r="BY6" s="21">
        <f t="shared" si="8"/>
        <v>38.74</v>
      </c>
      <c r="BZ6" s="21">
        <f t="shared" si="8"/>
        <v>35.96</v>
      </c>
      <c r="CA6" s="20" t="str">
        <f>IF(CA7="","",IF(CA7="-","【-】","【"&amp;SUBSTITUTE(TEXT(CA7,"#,##0.00"),"-","△")&amp;"】"))</f>
        <v>【39.89】</v>
      </c>
      <c r="CB6" s="21">
        <f>IF(CB7="",NA(),CB7)</f>
        <v>717.54</v>
      </c>
      <c r="CC6" s="21">
        <f t="shared" ref="CC6:CK6" si="9">IF(CC7="",NA(),CC7)</f>
        <v>665.46</v>
      </c>
      <c r="CD6" s="21">
        <f t="shared" si="9"/>
        <v>744.78</v>
      </c>
      <c r="CE6" s="21">
        <f t="shared" si="9"/>
        <v>611.58000000000004</v>
      </c>
      <c r="CF6" s="21">
        <f t="shared" si="9"/>
        <v>192.8</v>
      </c>
      <c r="CG6" s="21">
        <f t="shared" si="9"/>
        <v>417.56</v>
      </c>
      <c r="CH6" s="21">
        <f t="shared" si="9"/>
        <v>449.72</v>
      </c>
      <c r="CI6" s="21">
        <f t="shared" si="9"/>
        <v>437.27</v>
      </c>
      <c r="CJ6" s="21">
        <f t="shared" si="9"/>
        <v>456.72</v>
      </c>
      <c r="CK6" s="21">
        <f t="shared" si="9"/>
        <v>481.96</v>
      </c>
      <c r="CL6" s="20" t="str">
        <f>IF(CL7="","",IF(CL7="-","【-】","【"&amp;SUBSTITUTE(TEXT(CL7,"#,##0.00"),"-","△")&amp;"】"))</f>
        <v>【426.52】</v>
      </c>
      <c r="CM6" s="21">
        <f>IF(CM7="",NA(),CM7)</f>
        <v>33.78</v>
      </c>
      <c r="CN6" s="21">
        <f t="shared" ref="CN6:CV6" si="10">IF(CN7="",NA(),CN7)</f>
        <v>32.44</v>
      </c>
      <c r="CO6" s="21">
        <f t="shared" si="10"/>
        <v>31.11</v>
      </c>
      <c r="CP6" s="21">
        <f t="shared" si="10"/>
        <v>28.89</v>
      </c>
      <c r="CQ6" s="21">
        <f t="shared" si="10"/>
        <v>27.11</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99.66</v>
      </c>
      <c r="CY6" s="21">
        <f t="shared" ref="CY6:DG6" si="11">IF(CY7="",NA(),CY7)</f>
        <v>99.64</v>
      </c>
      <c r="CZ6" s="21">
        <f t="shared" si="11"/>
        <v>99.63</v>
      </c>
      <c r="DA6" s="21">
        <f t="shared" si="11"/>
        <v>99.61</v>
      </c>
      <c r="DB6" s="21">
        <f t="shared" si="11"/>
        <v>100</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133639</v>
      </c>
      <c r="D7" s="23">
        <v>47</v>
      </c>
      <c r="E7" s="23">
        <v>17</v>
      </c>
      <c r="F7" s="23">
        <v>6</v>
      </c>
      <c r="G7" s="23">
        <v>0</v>
      </c>
      <c r="H7" s="23" t="s">
        <v>98</v>
      </c>
      <c r="I7" s="23" t="s">
        <v>99</v>
      </c>
      <c r="J7" s="23" t="s">
        <v>100</v>
      </c>
      <c r="K7" s="23" t="s">
        <v>101</v>
      </c>
      <c r="L7" s="23" t="s">
        <v>102</v>
      </c>
      <c r="M7" s="23" t="s">
        <v>103</v>
      </c>
      <c r="N7" s="24" t="s">
        <v>104</v>
      </c>
      <c r="O7" s="24" t="s">
        <v>105</v>
      </c>
      <c r="P7" s="24">
        <v>10.17</v>
      </c>
      <c r="Q7" s="24">
        <v>114.27</v>
      </c>
      <c r="R7" s="24">
        <v>3850</v>
      </c>
      <c r="S7" s="24">
        <v>2453</v>
      </c>
      <c r="T7" s="24">
        <v>27.54</v>
      </c>
      <c r="U7" s="24">
        <v>89.07</v>
      </c>
      <c r="V7" s="24">
        <v>244</v>
      </c>
      <c r="W7" s="24">
        <v>0.14000000000000001</v>
      </c>
      <c r="X7" s="24">
        <v>1742.86</v>
      </c>
      <c r="Y7" s="24">
        <v>91.89</v>
      </c>
      <c r="Z7" s="24">
        <v>91.07</v>
      </c>
      <c r="AA7" s="24">
        <v>91.34</v>
      </c>
      <c r="AB7" s="24">
        <v>87.09</v>
      </c>
      <c r="AC7" s="24">
        <v>74.87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12.96</v>
      </c>
      <c r="BG7" s="24">
        <v>0</v>
      </c>
      <c r="BH7" s="24">
        <v>0</v>
      </c>
      <c r="BI7" s="24">
        <v>0</v>
      </c>
      <c r="BJ7" s="24">
        <v>0</v>
      </c>
      <c r="BK7" s="24">
        <v>998.42</v>
      </c>
      <c r="BL7" s="24">
        <v>1095.52</v>
      </c>
      <c r="BM7" s="24">
        <v>1056.55</v>
      </c>
      <c r="BN7" s="24">
        <v>1278.54</v>
      </c>
      <c r="BO7" s="24">
        <v>1149.7</v>
      </c>
      <c r="BP7" s="24">
        <v>1069.8900000000001</v>
      </c>
      <c r="BQ7" s="24">
        <v>29.08</v>
      </c>
      <c r="BR7" s="24">
        <v>32.22</v>
      </c>
      <c r="BS7" s="24">
        <v>28.97</v>
      </c>
      <c r="BT7" s="24">
        <v>34.92</v>
      </c>
      <c r="BU7" s="24">
        <v>101.81</v>
      </c>
      <c r="BV7" s="24">
        <v>41.41</v>
      </c>
      <c r="BW7" s="24">
        <v>39.64</v>
      </c>
      <c r="BX7" s="24">
        <v>40</v>
      </c>
      <c r="BY7" s="24">
        <v>38.74</v>
      </c>
      <c r="BZ7" s="24">
        <v>35.96</v>
      </c>
      <c r="CA7" s="24">
        <v>39.89</v>
      </c>
      <c r="CB7" s="24">
        <v>717.54</v>
      </c>
      <c r="CC7" s="24">
        <v>665.46</v>
      </c>
      <c r="CD7" s="24">
        <v>744.78</v>
      </c>
      <c r="CE7" s="24">
        <v>611.58000000000004</v>
      </c>
      <c r="CF7" s="24">
        <v>192.8</v>
      </c>
      <c r="CG7" s="24">
        <v>417.56</v>
      </c>
      <c r="CH7" s="24">
        <v>449.72</v>
      </c>
      <c r="CI7" s="24">
        <v>437.27</v>
      </c>
      <c r="CJ7" s="24">
        <v>456.72</v>
      </c>
      <c r="CK7" s="24">
        <v>481.96</v>
      </c>
      <c r="CL7" s="24">
        <v>426.52</v>
      </c>
      <c r="CM7" s="24">
        <v>33.78</v>
      </c>
      <c r="CN7" s="24">
        <v>32.44</v>
      </c>
      <c r="CO7" s="24">
        <v>31.11</v>
      </c>
      <c r="CP7" s="24">
        <v>28.89</v>
      </c>
      <c r="CQ7" s="24">
        <v>27.11</v>
      </c>
      <c r="CR7" s="24">
        <v>32.479999999999997</v>
      </c>
      <c r="CS7" s="24">
        <v>30.19</v>
      </c>
      <c r="CT7" s="24">
        <v>28.77</v>
      </c>
      <c r="CU7" s="24">
        <v>26.22</v>
      </c>
      <c r="CV7" s="24">
        <v>26.12</v>
      </c>
      <c r="CW7" s="24">
        <v>28.16</v>
      </c>
      <c r="CX7" s="24">
        <v>99.66</v>
      </c>
      <c r="CY7" s="24">
        <v>99.64</v>
      </c>
      <c r="CZ7" s="24">
        <v>99.63</v>
      </c>
      <c r="DA7" s="24">
        <v>99.61</v>
      </c>
      <c r="DB7" s="24">
        <v>100</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2025-01-24T07:37:46Z</dcterms:created>
  <dcterms:modified xsi:type="dcterms:W3CDTF">2025-02-02T23:44:20Z</dcterms:modified>
  <cp:category/>
</cp:coreProperties>
</file>