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192.168.2.62\共有\環境建設課\5000 合併浄化槽\R07\98_経営状況分析\R080115_経営比較分析表\提出用\"/>
    </mc:Choice>
  </mc:AlternateContent>
  <xr:revisionPtr revIDLastSave="0" documentId="8_{5047E68F-D19D-4179-BD4B-72269D25BC60}" xr6:coauthVersionLast="47" xr6:coauthVersionMax="47" xr10:uidLastSave="{00000000-0000-0000-0000-000000000000}"/>
  <workbookProtection workbookAlgorithmName="SHA-512" workbookHashValue="xH2fZs4c6M40l69PHxhpk9mXKtGlTMqPSz6cQAHhzgDH/Z60Y908RgVef03Gv91xgXCQhmEQfNRt9b4cQLcPRw==" workbookSaltValue="pQ5O4pvdt3+3Et2nN9gfGA==" workbookSpinCount="100000" lockStructure="1"/>
  <bookViews>
    <workbookView xWindow="1260" yWindow="900" windowWidth="21600" windowHeight="1129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AT10" i="4"/>
  <c r="AL10" i="4"/>
  <c r="I10" i="4"/>
</calcChain>
</file>

<file path=xl/sharedStrings.xml><?xml version="1.0" encoding="utf-8"?>
<sst xmlns="http://schemas.openxmlformats.org/spreadsheetml/2006/main" count="326" uniqueCount="114">
  <si>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</si>
  <si>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</si>
  <si>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</si>
  <si>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</si>
  <si>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</si>
  <si>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</si>
  <si>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</si>
  <si>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</si>
  <si>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</si>
  <si>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</si>
  <si>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</si>
  <si>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</si>
  <si>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</si>
  <si>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</si>
  <si>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</si>
  <si>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</si>
  <si>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</si>
  <si>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</si>
  <si>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</si>
  <si>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</si>
  <si>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</si>
  <si>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</si>
  <si>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</si>
  <si>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</si>
  <si>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</si>
  <si>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</si>
  <si>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</si>
  <si>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</si>
  <si>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</si>
  <si>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</si>
  <si>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</si>
  <si>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</si>
  <si>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</si>
  <si>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</si>
  <si>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</si>
  <si>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</si>
  <si>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</si>
  <si>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</si>
  <si>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</si>
  <si>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</si>
  <si>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</si>
  <si>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</si>
  <si>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</si>
  <si>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</si>
  <si>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</si>
  <si>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</si>
  <si>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</si>
  <si>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</si>
  <si>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</si>
  <si>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</si>
  <si>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</si>
  <si>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</si>
  <si>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</si>
  <si>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</si>
  <si>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</si>
  <si>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</si>
  <si>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</si>
  <si>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</si>
  <si>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</si>
  <si>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</si>
  <si>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</si>
  <si>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</si>
  <si>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</si>
  <si>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</si>
  <si>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</si>
  <si>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</si>
  <si>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</si>
  <si>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</si>
  <si>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</si>
  <si>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</si>
  <si>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</si>
  <si>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</si>
  <si>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</si>
  <si>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</si>
  <si>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</si>
  <si>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</si>
  <si>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</si>
  <si>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</si>
  <si>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</si>
  <si>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</si>
  <si>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</si>
  <si>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</si>
  <si>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</si>
  <si>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</si>
  <si>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</si>
  <si>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</si>
  <si>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</si>
  <si>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</si>
  <si>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</si>
  <si>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</si>
  <si>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</si>
  <si>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</si>
  <si>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</si>
  <si>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</si>
  <si>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</si>
  <si>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利島村</t>
  </si>
  <si>
    <t>法適用</t>
  </si>
  <si>
    <t>下水道事業</t>
  </si>
  <si>
    <t>個別排水処理</t>
  </si>
  <si>
    <t>L2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</si>
  <si>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</si>
  <si>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</si>
  <si>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</si>
  <si>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</si>
  <si>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</si>
  <si>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</si>
  <si>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</si>
  <si>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</si>
  <si>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</si>
  <si>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</si>
  <si>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</si>
  <si>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施設整備（浄化槽）開始から20年以上経ち、個別排水処理施設の機器等はすでに耐用年数を大きく経過している状況であり、今後躯体入替を含めた維持管理費は増大するものと思われる。経営戦略にのっとって対応していく。</t>
    <phoneticPr fontId="4"/>
  </si>
  <si>
    <r>
      <t>　経営状況を改善するには、料金収入を増やし経費回収率を上げるか、経費を削減して汚水処理減価を下げるかの二つの方法しかない。上記1．の分析のとおり汚水処理減価を下げることは困難であるため、料金収入を増やすことが必要である。ただし、一度に大幅な料金改定は難しいので令和４年度に料金改定の検討を行ない、令和５年度より料金改定を実施している（家庭用 20m</t>
    </r>
    <r>
      <rPr>
        <vertAlign val="superscript"/>
        <sz val="11"/>
        <color theme="1"/>
        <rFont val="ＭＳ ゴシック"/>
        <family val="3"/>
        <charset val="128"/>
      </rPr>
      <t>3</t>
    </r>
    <r>
      <rPr>
        <sz val="11"/>
        <color theme="1"/>
        <rFont val="ＭＳ ゴシック"/>
        <family val="3"/>
        <charset val="128"/>
      </rPr>
      <t xml:space="preserve"> 2,500 円/月→4,900 円/月）。</t>
    </r>
    <phoneticPr fontId="4"/>
  </si>
  <si>
    <t>　①収益的収支比率が、100％程度となっている。施設老朽化に伴う維持補修費の増が今後も見込まれる。また、企業債償還金も含めて経費のほとんどを一般会計からの補助金で賄っており、汚泥再生処理センターが稼働により今まで以上に一般会計の負担は大きい。⑤経費回収率、⑥汚水処理原価などは類似団体平均値を大きく乖離している。人口が少なく、事業規模が極めて小さいため、料金収入も多くはない。経費については、事務用品購入や修繕はほとんどなく保守点検・清掃委託費・汚泥再生処理センター委託費が大部分を占めており、さらに職員人件費も1名分となっているため、経費を削減することが困難である。このような状況のため、⑤経費回収率、⑥汚水処理原価ともに大きな改善を図ることは難しい。特に、⑥汚水処理原価については、令和元年度より汚泥再生処理センターが稼働し、稼働にかかる経費が増加のため、2倍以上の原価となっている。ここ数年地方公営企業法の適用に向けた委託費用が、かかっている。⑦施設利用率が40%弱となっている。個別排水処理施設整備事業以外で整備した浄化槽もありこれ以上の利用率向上を望むことは難しい。⑧水洗化率について、個別排水処理施設整備事業以外で整備した浄化槽もあり、これをあわせると水洗化率は100%となる、個別排水処理施設のみで水洗化率をこれ以上引き上げることは難し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</si>
</sst>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vertAlign val="superscript"/>
      <sz val="11"/>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198-41AC-A789-CC421F9F59F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198-41AC-A789-CC421F9F59F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35.619999999999997</c:v>
                </c:pt>
              </c:numCache>
            </c:numRef>
          </c:val>
          <c:extLst>
            <c:ext xmlns:c16="http://schemas.microsoft.com/office/drawing/2014/chart" uri="{C3380CC4-5D6E-409C-BE32-E72D297353CC}">
              <c16:uniqueId val="{00000000-2A61-4AD1-B46E-57CAF390FC5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44.52</c:v>
                </c:pt>
              </c:numCache>
            </c:numRef>
          </c:val>
          <c:smooth val="0"/>
          <c:extLst>
            <c:ext xmlns:c16="http://schemas.microsoft.com/office/drawing/2014/chart" uri="{C3380CC4-5D6E-409C-BE32-E72D297353CC}">
              <c16:uniqueId val="{00000001-2A61-4AD1-B46E-57CAF390FC5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54.58</c:v>
                </c:pt>
              </c:numCache>
            </c:numRef>
          </c:val>
          <c:extLst>
            <c:ext xmlns:c16="http://schemas.microsoft.com/office/drawing/2014/chart" uri="{C3380CC4-5D6E-409C-BE32-E72D297353CC}">
              <c16:uniqueId val="{00000000-E08E-4014-8806-DD625AF12F1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82.9</c:v>
                </c:pt>
              </c:numCache>
            </c:numRef>
          </c:val>
          <c:smooth val="0"/>
          <c:extLst>
            <c:ext xmlns:c16="http://schemas.microsoft.com/office/drawing/2014/chart" uri="{C3380CC4-5D6E-409C-BE32-E72D297353CC}">
              <c16:uniqueId val="{00000001-E08E-4014-8806-DD625AF12F1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102.6</c:v>
                </c:pt>
              </c:numCache>
            </c:numRef>
          </c:val>
          <c:extLst>
            <c:ext xmlns:c16="http://schemas.microsoft.com/office/drawing/2014/chart" uri="{C3380CC4-5D6E-409C-BE32-E72D297353CC}">
              <c16:uniqueId val="{00000000-C6A5-44C8-9A48-B5FB5B078D6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100.84</c:v>
                </c:pt>
              </c:numCache>
            </c:numRef>
          </c:val>
          <c:smooth val="0"/>
          <c:extLst>
            <c:ext xmlns:c16="http://schemas.microsoft.com/office/drawing/2014/chart" uri="{C3380CC4-5D6E-409C-BE32-E72D297353CC}">
              <c16:uniqueId val="{00000001-C6A5-44C8-9A48-B5FB5B078D6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20D-44D1-9D66-0CA55F45023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39.79</c:v>
                </c:pt>
              </c:numCache>
            </c:numRef>
          </c:val>
          <c:smooth val="0"/>
          <c:extLst>
            <c:ext xmlns:c16="http://schemas.microsoft.com/office/drawing/2014/chart" uri="{C3380CC4-5D6E-409C-BE32-E72D297353CC}">
              <c16:uniqueId val="{00000001-A20D-44D1-9D66-0CA55F45023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B66-4FFB-923E-6AFDC44F811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2B66-4FFB-923E-6AFDC44F811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16F-461F-A38C-1FF9DF2624A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135.16999999999999</c:v>
                </c:pt>
              </c:numCache>
            </c:numRef>
          </c:val>
          <c:smooth val="0"/>
          <c:extLst>
            <c:ext xmlns:c16="http://schemas.microsoft.com/office/drawing/2014/chart" uri="{C3380CC4-5D6E-409C-BE32-E72D297353CC}">
              <c16:uniqueId val="{00000001-716F-461F-A38C-1FF9DF2624A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151.24</c:v>
                </c:pt>
              </c:numCache>
            </c:numRef>
          </c:val>
          <c:extLst>
            <c:ext xmlns:c16="http://schemas.microsoft.com/office/drawing/2014/chart" uri="{C3380CC4-5D6E-409C-BE32-E72D297353CC}">
              <c16:uniqueId val="{00000000-E16A-493F-8026-4037DB85D6F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113.41</c:v>
                </c:pt>
              </c:numCache>
            </c:numRef>
          </c:val>
          <c:smooth val="0"/>
          <c:extLst>
            <c:ext xmlns:c16="http://schemas.microsoft.com/office/drawing/2014/chart" uri="{C3380CC4-5D6E-409C-BE32-E72D297353CC}">
              <c16:uniqueId val="{00000001-E16A-493F-8026-4037DB85D6F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1D1-4910-8EF5-65F0DA0A220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950.64</c:v>
                </c:pt>
              </c:numCache>
            </c:numRef>
          </c:val>
          <c:smooth val="0"/>
          <c:extLst>
            <c:ext xmlns:c16="http://schemas.microsoft.com/office/drawing/2014/chart" uri="{C3380CC4-5D6E-409C-BE32-E72D297353CC}">
              <c16:uniqueId val="{00000001-61D1-4910-8EF5-65F0DA0A220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6.46</c:v>
                </c:pt>
              </c:numCache>
            </c:numRef>
          </c:val>
          <c:extLst>
            <c:ext xmlns:c16="http://schemas.microsoft.com/office/drawing/2014/chart" uri="{C3380CC4-5D6E-409C-BE32-E72D297353CC}">
              <c16:uniqueId val="{00000000-491C-4982-9163-73AFADA7EEA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38.549999999999997</c:v>
                </c:pt>
              </c:numCache>
            </c:numRef>
          </c:val>
          <c:smooth val="0"/>
          <c:extLst>
            <c:ext xmlns:c16="http://schemas.microsoft.com/office/drawing/2014/chart" uri="{C3380CC4-5D6E-409C-BE32-E72D297353CC}">
              <c16:uniqueId val="{00000001-491C-4982-9163-73AFADA7EEA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4605.45</c:v>
                </c:pt>
              </c:numCache>
            </c:numRef>
          </c:val>
          <c:extLst>
            <c:ext xmlns:c16="http://schemas.microsoft.com/office/drawing/2014/chart" uri="{C3380CC4-5D6E-409C-BE32-E72D297353CC}">
              <c16:uniqueId val="{00000000-CC6F-40F1-AB68-18F6AAD69BD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391.34</c:v>
                </c:pt>
              </c:numCache>
            </c:numRef>
          </c:val>
          <c:smooth val="0"/>
          <c:extLst>
            <c:ext xmlns:c16="http://schemas.microsoft.com/office/drawing/2014/chart" uri="{C3380CC4-5D6E-409C-BE32-E72D297353CC}">
              <c16:uniqueId val="{00000001-CC6F-40F1-AB68-18F6AAD69BD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【144.34】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【114.26】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【876.32】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【390.09】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【39.30】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BC1"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東京都　利島村</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個別排水処理</v>
      </c>
      <c r="Q8" s="34"/>
      <c r="R8" s="34"/>
      <c r="S8" s="34"/>
      <c r="T8" s="34"/>
      <c r="U8" s="34"/>
      <c r="V8" s="34"/>
      <c r="W8" s="34" t="str">
        <f>データ!L6</f>
        <v>L2</v>
      </c>
      <c r="X8" s="34"/>
      <c r="Y8" s="34"/>
      <c r="Z8" s="34"/>
      <c r="AA8" s="34"/>
      <c r="AB8" s="34"/>
      <c r="AC8" s="34"/>
      <c r="AD8" s="35" t="str">
        <f>データ!$M$6</f>
        <v>非設置</v>
      </c>
      <c r="AE8" s="35"/>
      <c r="AF8" s="35"/>
      <c r="AG8" s="35"/>
      <c r="AH8" s="35"/>
      <c r="AI8" s="35"/>
      <c r="AJ8" s="35"/>
      <c r="AK8" s="3"/>
      <c r="AL8" s="36">
        <f>データ!S6</f>
        <v>300</v>
      </c>
      <c r="AM8" s="36"/>
      <c r="AN8" s="36"/>
      <c r="AO8" s="36"/>
      <c r="AP8" s="36"/>
      <c r="AQ8" s="36"/>
      <c r="AR8" s="36"/>
      <c r="AS8" s="36"/>
      <c r="AT8" s="37">
        <f>データ!T6</f>
        <v>4.04</v>
      </c>
      <c r="AU8" s="37"/>
      <c r="AV8" s="37"/>
      <c r="AW8" s="37"/>
      <c r="AX8" s="37"/>
      <c r="AY8" s="37"/>
      <c r="AZ8" s="37"/>
      <c r="BA8" s="37"/>
      <c r="BB8" s="37">
        <f>データ!U6</f>
        <v>74.260000000000005</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61.3</v>
      </c>
      <c r="J10" s="37"/>
      <c r="K10" s="37"/>
      <c r="L10" s="37"/>
      <c r="M10" s="37"/>
      <c r="N10" s="37"/>
      <c r="O10" s="37"/>
      <c r="P10" s="37">
        <f>データ!P6</f>
        <v>100</v>
      </c>
      <c r="Q10" s="37"/>
      <c r="R10" s="37"/>
      <c r="S10" s="37"/>
      <c r="T10" s="37"/>
      <c r="U10" s="37"/>
      <c r="V10" s="37"/>
      <c r="W10" s="37">
        <f>データ!Q6</f>
        <v>100</v>
      </c>
      <c r="X10" s="37"/>
      <c r="Y10" s="37"/>
      <c r="Z10" s="37"/>
      <c r="AA10" s="37"/>
      <c r="AB10" s="37"/>
      <c r="AC10" s="37"/>
      <c r="AD10" s="36">
        <f>データ!R6</f>
        <v>4900</v>
      </c>
      <c r="AE10" s="36"/>
      <c r="AF10" s="36"/>
      <c r="AG10" s="36"/>
      <c r="AH10" s="36"/>
      <c r="AI10" s="36"/>
      <c r="AJ10" s="36"/>
      <c r="AK10" s="2"/>
      <c r="AL10" s="36">
        <f>データ!V6</f>
        <v>284</v>
      </c>
      <c r="AM10" s="36"/>
      <c r="AN10" s="36"/>
      <c r="AO10" s="36"/>
      <c r="AP10" s="36"/>
      <c r="AQ10" s="36"/>
      <c r="AR10" s="36"/>
      <c r="AS10" s="36"/>
      <c r="AT10" s="37">
        <f>データ!W6</f>
        <v>4.04</v>
      </c>
      <c r="AU10" s="37"/>
      <c r="AV10" s="37"/>
      <c r="AW10" s="37"/>
      <c r="AX10" s="37"/>
      <c r="AY10" s="37"/>
      <c r="AZ10" s="37"/>
      <c r="BA10" s="37"/>
      <c r="BB10" s="37">
        <f>データ!X6</f>
        <v>70.3</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111</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112</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【100.11】</v>
      </c>
      <c r="F85" s="12" t="str">
        <f>データ!AT6</f>
        <v>【144.34】</v>
      </c>
      <c r="G85" s="12" t="str">
        <f>データ!BE6</f>
        <v>【114.26】</v>
      </c>
      <c r="H85" s="12" t="str">
        <f>データ!BP6</f>
        <v>【876.32】</v>
      </c>
      <c r="I85" s="12" t="str">
        <f>データ!CA6</f>
        <v>【39.48】</v>
      </c>
      <c r="J85" s="12" t="str">
        <f>データ!CL6</f>
        <v>【390.09】</v>
      </c>
      <c r="K85" s="12" t="str">
        <f>データ!CW6</f>
        <v>【45.56】</v>
      </c>
      <c r="L85" s="12" t="str">
        <f>データ!DH6</f>
        <v>【82.62】</v>
      </c>
      <c r="M85" s="12" t="str">
        <f>データ!DS6</f>
        <v>【39.30】</v>
      </c>
      <c r="N85" s="12" t="str">
        <f>データ!ED6</f>
        <v>【-】</v>
      </c>
      <c r="O85" s="12" t="str">
        <f>データ!EO6</f>
        <v>【-】</v>
      </c>
    </row>
  </sheetData>
  <sheetProtection algorithmName="SHA-512" hashValue="AoxG8SVEex+aogzFZgiSBMWbTqYIUdvcEr1VrAN89dOXw9Eb4QU8sknl8dljE52TNYl0V2p5KryaauHC312Omw==" saltValue="9xM9ORGvzUHDzutE9Sa8o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133621</v>
      </c>
      <c r="D6" s="19">
        <f t="shared" si="3"/>
        <v>46</v>
      </c>
      <c r="E6" s="19">
        <f t="shared" si="3"/>
        <v>18</v>
      </c>
      <c r="F6" s="19">
        <f t="shared" si="3"/>
        <v>1</v>
      </c>
      <c r="G6" s="19">
        <f t="shared" si="3"/>
        <v>0</v>
      </c>
      <c r="H6" s="19" t="str">
        <f t="shared" si="3"/>
        <v>東京都　利島村</v>
      </c>
      <c r="I6" s="19" t="str">
        <f t="shared" si="3"/>
        <v>法適用</v>
      </c>
      <c r="J6" s="19" t="str">
        <f t="shared" si="3"/>
        <v>下水道事業</v>
      </c>
      <c r="K6" s="19" t="str">
        <f t="shared" si="3"/>
        <v>個別排水処理</v>
      </c>
      <c r="L6" s="19" t="str">
        <f t="shared" si="3"/>
        <v>L2</v>
      </c>
      <c r="M6" s="19" t="str">
        <f t="shared" si="3"/>
        <v>非設置</v>
      </c>
      <c r="N6" s="20" t="str">
        <f t="shared" si="3"/>
        <v>-</v>
      </c>
      <c r="O6" s="20">
        <f t="shared" si="3"/>
        <v>61.3</v>
      </c>
      <c r="P6" s="20">
        <f t="shared" si="3"/>
        <v>100</v>
      </c>
      <c r="Q6" s="20">
        <f t="shared" si="3"/>
        <v>100</v>
      </c>
      <c r="R6" s="20">
        <f t="shared" si="3"/>
        <v>4900</v>
      </c>
      <c r="S6" s="20">
        <f t="shared" si="3"/>
        <v>300</v>
      </c>
      <c r="T6" s="20">
        <f t="shared" si="3"/>
        <v>4.04</v>
      </c>
      <c r="U6" s="20">
        <f t="shared" si="3"/>
        <v>74.260000000000005</v>
      </c>
      <c r="V6" s="20">
        <f t="shared" si="3"/>
        <v>284</v>
      </c>
      <c r="W6" s="20">
        <f t="shared" si="3"/>
        <v>4.04</v>
      </c>
      <c r="X6" s="20">
        <f t="shared" si="3"/>
        <v>70.3</v>
      </c>
      <c r="Y6" s="21" t="str">
        <f>IF(Y7="",NA(),Y7)</f>
        <v>-</v>
      </c>
      <c r="Z6" s="21" t="str">
        <f t="shared" ref="Z6:AH6" si="4">IF(Z7="",NA(),Z7)</f>
        <v>-</v>
      </c>
      <c r="AA6" s="21" t="str">
        <f t="shared" si="4"/>
        <v>-</v>
      </c>
      <c r="AB6" s="21" t="str">
        <f t="shared" si="4"/>
        <v>-</v>
      </c>
      <c r="AC6" s="21">
        <f t="shared" si="4"/>
        <v>102.6</v>
      </c>
      <c r="AD6" s="21" t="str">
        <f t="shared" si="4"/>
        <v>-</v>
      </c>
      <c r="AE6" s="21" t="str">
        <f t="shared" si="4"/>
        <v>-</v>
      </c>
      <c r="AF6" s="21" t="str">
        <f t="shared" si="4"/>
        <v>-</v>
      </c>
      <c r="AG6" s="21" t="str">
        <f t="shared" si="4"/>
        <v>-</v>
      </c>
      <c r="AH6" s="21">
        <f t="shared" si="4"/>
        <v>100.84</v>
      </c>
      <c r="AI6" s="20" t="str">
        <f>IF(AI7="","",IF(AI7="-","【-】","【"&amp;SUBSTITUTE(TEXT(AI7,"#,##0.00"),"-","△")&amp;"】"))</f>
        <v>【100.11】</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135.16999999999999</v>
      </c>
      <c r="AT6" s="20" t="str">
        <f>IF(AT7="","",IF(AT7="-","【-】","【"&amp;SUBSTITUTE(TEXT(AT7,"#,##0.00"),"-","△")&amp;"】"))</f>
        <v>【144.34】</v>
      </c>
      <c r="AU6" s="21" t="str">
        <f>IF(AU7="",NA(),AU7)</f>
        <v>-</v>
      </c>
      <c r="AV6" s="21" t="str">
        <f t="shared" ref="AV6:BD6" si="6">IF(AV7="",NA(),AV7)</f>
        <v>-</v>
      </c>
      <c r="AW6" s="21" t="str">
        <f t="shared" si="6"/>
        <v>-</v>
      </c>
      <c r="AX6" s="21" t="str">
        <f t="shared" si="6"/>
        <v>-</v>
      </c>
      <c r="AY6" s="21">
        <f t="shared" si="6"/>
        <v>151.24</v>
      </c>
      <c r="AZ6" s="21" t="str">
        <f t="shared" si="6"/>
        <v>-</v>
      </c>
      <c r="BA6" s="21" t="str">
        <f t="shared" si="6"/>
        <v>-</v>
      </c>
      <c r="BB6" s="21" t="str">
        <f t="shared" si="6"/>
        <v>-</v>
      </c>
      <c r="BC6" s="21" t="str">
        <f t="shared" si="6"/>
        <v>-</v>
      </c>
      <c r="BD6" s="21">
        <f t="shared" si="6"/>
        <v>113.41</v>
      </c>
      <c r="BE6" s="20" t="str">
        <f>IF(BE7="","",IF(BE7="-","【-】","【"&amp;SUBSTITUTE(TEXT(BE7,"#,##0.00"),"-","△")&amp;"】"))</f>
        <v>【114.26】</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950.64</v>
      </c>
      <c r="BP6" s="20" t="str">
        <f>IF(BP7="","",IF(BP7="-","【-】","【"&amp;SUBSTITUTE(TEXT(BP7,"#,##0.00"),"-","△")&amp;"】"))</f>
        <v>【876.32】</v>
      </c>
      <c r="BQ6" s="21" t="str">
        <f>IF(BQ7="",NA(),BQ7)</f>
        <v>-</v>
      </c>
      <c r="BR6" s="21" t="str">
        <f t="shared" ref="BR6:BZ6" si="8">IF(BR7="",NA(),BR7)</f>
        <v>-</v>
      </c>
      <c r="BS6" s="21" t="str">
        <f t="shared" si="8"/>
        <v>-</v>
      </c>
      <c r="BT6" s="21" t="str">
        <f t="shared" si="8"/>
        <v>-</v>
      </c>
      <c r="BU6" s="21">
        <f t="shared" si="8"/>
        <v>6.46</v>
      </c>
      <c r="BV6" s="21" t="str">
        <f t="shared" si="8"/>
        <v>-</v>
      </c>
      <c r="BW6" s="21" t="str">
        <f t="shared" si="8"/>
        <v>-</v>
      </c>
      <c r="BX6" s="21" t="str">
        <f t="shared" si="8"/>
        <v>-</v>
      </c>
      <c r="BY6" s="21" t="str">
        <f t="shared" si="8"/>
        <v>-</v>
      </c>
      <c r="BZ6" s="21">
        <f t="shared" si="8"/>
        <v>38.549999999999997</v>
      </c>
      <c r="CA6" s="20" t="str">
        <f>IF(CA7="","",IF(CA7="-","【-】","【"&amp;SUBSTITUTE(TEXT(CA7,"#,##0.00"),"-","△")&amp;"】"))</f>
        <v>【39.48】</v>
      </c>
      <c r="CB6" s="21" t="str">
        <f>IF(CB7="",NA(),CB7)</f>
        <v>-</v>
      </c>
      <c r="CC6" s="21" t="str">
        <f t="shared" ref="CC6:CK6" si="9">IF(CC7="",NA(),CC7)</f>
        <v>-</v>
      </c>
      <c r="CD6" s="21" t="str">
        <f t="shared" si="9"/>
        <v>-</v>
      </c>
      <c r="CE6" s="21" t="str">
        <f t="shared" si="9"/>
        <v>-</v>
      </c>
      <c r="CF6" s="21">
        <f t="shared" si="9"/>
        <v>4605.45</v>
      </c>
      <c r="CG6" s="21" t="str">
        <f t="shared" si="9"/>
        <v>-</v>
      </c>
      <c r="CH6" s="21" t="str">
        <f t="shared" si="9"/>
        <v>-</v>
      </c>
      <c r="CI6" s="21" t="str">
        <f t="shared" si="9"/>
        <v>-</v>
      </c>
      <c r="CJ6" s="21" t="str">
        <f t="shared" si="9"/>
        <v>-</v>
      </c>
      <c r="CK6" s="21">
        <f t="shared" si="9"/>
        <v>391.34</v>
      </c>
      <c r="CL6" s="20" t="str">
        <f>IF(CL7="","",IF(CL7="-","【-】","【"&amp;SUBSTITUTE(TEXT(CL7,"#,##0.00"),"-","△")&amp;"】"))</f>
        <v>【390.09】</v>
      </c>
      <c r="CM6" s="21" t="str">
        <f>IF(CM7="",NA(),CM7)</f>
        <v>-</v>
      </c>
      <c r="CN6" s="21" t="str">
        <f t="shared" ref="CN6:CV6" si="10">IF(CN7="",NA(),CN7)</f>
        <v>-</v>
      </c>
      <c r="CO6" s="21" t="str">
        <f t="shared" si="10"/>
        <v>-</v>
      </c>
      <c r="CP6" s="21" t="str">
        <f t="shared" si="10"/>
        <v>-</v>
      </c>
      <c r="CQ6" s="21">
        <f t="shared" si="10"/>
        <v>35.619999999999997</v>
      </c>
      <c r="CR6" s="21" t="str">
        <f t="shared" si="10"/>
        <v>-</v>
      </c>
      <c r="CS6" s="21" t="str">
        <f t="shared" si="10"/>
        <v>-</v>
      </c>
      <c r="CT6" s="21" t="str">
        <f t="shared" si="10"/>
        <v>-</v>
      </c>
      <c r="CU6" s="21" t="str">
        <f t="shared" si="10"/>
        <v>-</v>
      </c>
      <c r="CV6" s="21">
        <f t="shared" si="10"/>
        <v>44.52</v>
      </c>
      <c r="CW6" s="20" t="str">
        <f>IF(CW7="","",IF(CW7="-","【-】","【"&amp;SUBSTITUTE(TEXT(CW7,"#,##0.00"),"-","△")&amp;"】"))</f>
        <v>【45.56】</v>
      </c>
      <c r="CX6" s="21" t="str">
        <f>IF(CX7="",NA(),CX7)</f>
        <v>-</v>
      </c>
      <c r="CY6" s="21" t="str">
        <f t="shared" ref="CY6:DG6" si="11">IF(CY7="",NA(),CY7)</f>
        <v>-</v>
      </c>
      <c r="CZ6" s="21" t="str">
        <f t="shared" si="11"/>
        <v>-</v>
      </c>
      <c r="DA6" s="21" t="str">
        <f t="shared" si="11"/>
        <v>-</v>
      </c>
      <c r="DB6" s="21">
        <f t="shared" si="11"/>
        <v>54.58</v>
      </c>
      <c r="DC6" s="21" t="str">
        <f t="shared" si="11"/>
        <v>-</v>
      </c>
      <c r="DD6" s="21" t="str">
        <f t="shared" si="11"/>
        <v>-</v>
      </c>
      <c r="DE6" s="21" t="str">
        <f t="shared" si="11"/>
        <v>-</v>
      </c>
      <c r="DF6" s="21" t="str">
        <f t="shared" si="11"/>
        <v>-</v>
      </c>
      <c r="DG6" s="21">
        <f t="shared" si="11"/>
        <v>82.9</v>
      </c>
      <c r="DH6" s="20" t="str">
        <f>IF(DH7="","",IF(DH7="-","【-】","【"&amp;SUBSTITUTE(TEXT(DH7,"#,##0.00"),"-","△")&amp;"】"))</f>
        <v>【82.62】</v>
      </c>
      <c r="DI6" s="21" t="str">
        <f>IF(DI7="",NA(),DI7)</f>
        <v>-</v>
      </c>
      <c r="DJ6" s="21" t="str">
        <f t="shared" ref="DJ6:DR6" si="12">IF(DJ7="",NA(),DJ7)</f>
        <v>-</v>
      </c>
      <c r="DK6" s="21" t="str">
        <f t="shared" si="12"/>
        <v>-</v>
      </c>
      <c r="DL6" s="21" t="str">
        <f t="shared" si="12"/>
        <v>-</v>
      </c>
      <c r="DM6" s="21" t="str">
        <f t="shared" si="12"/>
        <v>-</v>
      </c>
      <c r="DN6" s="21" t="str">
        <f t="shared" si="12"/>
        <v>-</v>
      </c>
      <c r="DO6" s="21" t="str">
        <f t="shared" si="12"/>
        <v>-</v>
      </c>
      <c r="DP6" s="21" t="str">
        <f t="shared" si="12"/>
        <v>-</v>
      </c>
      <c r="DQ6" s="21" t="str">
        <f t="shared" si="12"/>
        <v>-</v>
      </c>
      <c r="DR6" s="21">
        <f t="shared" si="12"/>
        <v>39.79</v>
      </c>
      <c r="DS6" s="20" t="str">
        <f>IF(DS7="","",IF(DS7="-","【-】","【"&amp;SUBSTITUTE(TEXT(DS7,"#,##0.00"),"-","△")&amp;"】"))</f>
        <v>【39.30】</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133621</v>
      </c>
      <c r="D7" s="23">
        <v>46</v>
      </c>
      <c r="E7" s="23">
        <v>18</v>
      </c>
      <c r="F7" s="23">
        <v>1</v>
      </c>
      <c r="G7" s="23">
        <v>0</v>
      </c>
      <c r="H7" s="23" t="s">
        <v>95</v>
      </c>
      <c r="I7" s="23" t="s">
        <v>96</v>
      </c>
      <c r="J7" s="23" t="s">
        <v>97</v>
      </c>
      <c r="K7" s="23" t="s">
        <v>98</v>
      </c>
      <c r="L7" s="23" t="s">
        <v>99</v>
      </c>
      <c r="M7" s="23" t="s">
        <v>100</v>
      </c>
      <c r="N7" s="24" t="s">
        <v>101</v>
      </c>
      <c r="O7" s="24">
        <v>61.3</v>
      </c>
      <c r="P7" s="24">
        <v>100</v>
      </c>
      <c r="Q7" s="24">
        <v>100</v>
      </c>
      <c r="R7" s="24">
        <v>4900</v>
      </c>
      <c r="S7" s="24">
        <v>300</v>
      </c>
      <c r="T7" s="24">
        <v>4.04</v>
      </c>
      <c r="U7" s="24">
        <v>74.260000000000005</v>
      </c>
      <c r="V7" s="24">
        <v>284</v>
      </c>
      <c r="W7" s="24">
        <v>4.04</v>
      </c>
      <c r="X7" s="24">
        <v>70.3</v>
      </c>
      <c r="Y7" s="24" t="s">
        <v>101</v>
      </c>
      <c r="Z7" s="24" t="s">
        <v>101</v>
      </c>
      <c r="AA7" s="24" t="s">
        <v>101</v>
      </c>
      <c r="AB7" s="24" t="s">
        <v>101</v>
      </c>
      <c r="AC7" s="24">
        <v>102.6</v>
      </c>
      <c r="AD7" s="24" t="s">
        <v>101</v>
      </c>
      <c r="AE7" s="24" t="s">
        <v>101</v>
      </c>
      <c r="AF7" s="24" t="s">
        <v>101</v>
      </c>
      <c r="AG7" s="24" t="s">
        <v>101</v>
      </c>
      <c r="AH7" s="24">
        <v>100.84</v>
      </c>
      <c r="AI7" s="24">
        <v>100.11</v>
      </c>
      <c r="AJ7" s="24" t="s">
        <v>101</v>
      </c>
      <c r="AK7" s="24" t="s">
        <v>101</v>
      </c>
      <c r="AL7" s="24" t="s">
        <v>101</v>
      </c>
      <c r="AM7" s="24" t="s">
        <v>101</v>
      </c>
      <c r="AN7" s="24">
        <v>0</v>
      </c>
      <c r="AO7" s="24" t="s">
        <v>101</v>
      </c>
      <c r="AP7" s="24" t="s">
        <v>101</v>
      </c>
      <c r="AQ7" s="24" t="s">
        <v>101</v>
      </c>
      <c r="AR7" s="24" t="s">
        <v>101</v>
      </c>
      <c r="AS7" s="24">
        <v>135.16999999999999</v>
      </c>
      <c r="AT7" s="24">
        <v>144.34</v>
      </c>
      <c r="AU7" s="24" t="s">
        <v>101</v>
      </c>
      <c r="AV7" s="24" t="s">
        <v>101</v>
      </c>
      <c r="AW7" s="24" t="s">
        <v>101</v>
      </c>
      <c r="AX7" s="24" t="s">
        <v>101</v>
      </c>
      <c r="AY7" s="24">
        <v>151.24</v>
      </c>
      <c r="AZ7" s="24" t="s">
        <v>101</v>
      </c>
      <c r="BA7" s="24" t="s">
        <v>101</v>
      </c>
      <c r="BB7" s="24" t="s">
        <v>101</v>
      </c>
      <c r="BC7" s="24" t="s">
        <v>101</v>
      </c>
      <c r="BD7" s="24">
        <v>113.41</v>
      </c>
      <c r="BE7" s="24">
        <v>114.26</v>
      </c>
      <c r="BF7" s="24" t="s">
        <v>101</v>
      </c>
      <c r="BG7" s="24" t="s">
        <v>101</v>
      </c>
      <c r="BH7" s="24" t="s">
        <v>101</v>
      </c>
      <c r="BI7" s="24" t="s">
        <v>101</v>
      </c>
      <c r="BJ7" s="24">
        <v>0</v>
      </c>
      <c r="BK7" s="24" t="s">
        <v>101</v>
      </c>
      <c r="BL7" s="24" t="s">
        <v>101</v>
      </c>
      <c r="BM7" s="24" t="s">
        <v>101</v>
      </c>
      <c r="BN7" s="24" t="s">
        <v>101</v>
      </c>
      <c r="BO7" s="24">
        <v>950.64</v>
      </c>
      <c r="BP7" s="24">
        <v>876.32</v>
      </c>
      <c r="BQ7" s="24" t="s">
        <v>101</v>
      </c>
      <c r="BR7" s="24" t="s">
        <v>101</v>
      </c>
      <c r="BS7" s="24" t="s">
        <v>101</v>
      </c>
      <c r="BT7" s="24" t="s">
        <v>101</v>
      </c>
      <c r="BU7" s="24">
        <v>6.46</v>
      </c>
      <c r="BV7" s="24" t="s">
        <v>101</v>
      </c>
      <c r="BW7" s="24" t="s">
        <v>101</v>
      </c>
      <c r="BX7" s="24" t="s">
        <v>101</v>
      </c>
      <c r="BY7" s="24" t="s">
        <v>101</v>
      </c>
      <c r="BZ7" s="24">
        <v>38.549999999999997</v>
      </c>
      <c r="CA7" s="24">
        <v>39.479999999999997</v>
      </c>
      <c r="CB7" s="24" t="s">
        <v>101</v>
      </c>
      <c r="CC7" s="24" t="s">
        <v>101</v>
      </c>
      <c r="CD7" s="24" t="s">
        <v>101</v>
      </c>
      <c r="CE7" s="24" t="s">
        <v>101</v>
      </c>
      <c r="CF7" s="24">
        <v>4605.45</v>
      </c>
      <c r="CG7" s="24" t="s">
        <v>101</v>
      </c>
      <c r="CH7" s="24" t="s">
        <v>101</v>
      </c>
      <c r="CI7" s="24" t="s">
        <v>101</v>
      </c>
      <c r="CJ7" s="24" t="s">
        <v>101</v>
      </c>
      <c r="CK7" s="24">
        <v>391.34</v>
      </c>
      <c r="CL7" s="24">
        <v>390.09</v>
      </c>
      <c r="CM7" s="24" t="s">
        <v>101</v>
      </c>
      <c r="CN7" s="24" t="s">
        <v>101</v>
      </c>
      <c r="CO7" s="24" t="s">
        <v>101</v>
      </c>
      <c r="CP7" s="24" t="s">
        <v>101</v>
      </c>
      <c r="CQ7" s="24">
        <v>35.619999999999997</v>
      </c>
      <c r="CR7" s="24" t="s">
        <v>101</v>
      </c>
      <c r="CS7" s="24" t="s">
        <v>101</v>
      </c>
      <c r="CT7" s="24" t="s">
        <v>101</v>
      </c>
      <c r="CU7" s="24" t="s">
        <v>101</v>
      </c>
      <c r="CV7" s="24">
        <v>44.52</v>
      </c>
      <c r="CW7" s="24">
        <v>45.56</v>
      </c>
      <c r="CX7" s="24" t="s">
        <v>101</v>
      </c>
      <c r="CY7" s="24" t="s">
        <v>101</v>
      </c>
      <c r="CZ7" s="24" t="s">
        <v>101</v>
      </c>
      <c r="DA7" s="24" t="s">
        <v>101</v>
      </c>
      <c r="DB7" s="24">
        <v>54.58</v>
      </c>
      <c r="DC7" s="24" t="s">
        <v>101</v>
      </c>
      <c r="DD7" s="24" t="s">
        <v>101</v>
      </c>
      <c r="DE7" s="24" t="s">
        <v>101</v>
      </c>
      <c r="DF7" s="24" t="s">
        <v>101</v>
      </c>
      <c r="DG7" s="24">
        <v>82.9</v>
      </c>
      <c r="DH7" s="24">
        <v>82.62</v>
      </c>
      <c r="DI7" s="24" t="s">
        <v>101</v>
      </c>
      <c r="DJ7" s="24" t="s">
        <v>101</v>
      </c>
      <c r="DK7" s="24" t="s">
        <v>101</v>
      </c>
      <c r="DL7" s="24" t="s">
        <v>101</v>
      </c>
      <c r="DM7" s="24" t="s">
        <v>101</v>
      </c>
      <c r="DN7" s="24" t="s">
        <v>101</v>
      </c>
      <c r="DO7" s="24" t="s">
        <v>101</v>
      </c>
      <c r="DP7" s="24" t="s">
        <v>101</v>
      </c>
      <c r="DQ7" s="24" t="s">
        <v>101</v>
      </c>
      <c r="DR7" s="24">
        <v>39.79</v>
      </c>
      <c r="DS7" s="24">
        <v>39.299999999999997</v>
      </c>
      <c r="DT7" s="24" t="s">
        <v>101</v>
      </c>
      <c r="DU7" s="24" t="s">
        <v>101</v>
      </c>
      <c r="DV7" s="24" t="s">
        <v>101</v>
      </c>
      <c r="DW7" s="24" t="s">
        <v>101</v>
      </c>
      <c r="DX7" s="24" t="s">
        <v>101</v>
      </c>
      <c r="DY7" s="24" t="s">
        <v>101</v>
      </c>
      <c r="DZ7" s="24" t="s">
        <v>101</v>
      </c>
      <c r="EA7" s="24" t="s">
        <v>101</v>
      </c>
      <c r="EB7" s="24" t="s">
        <v>101</v>
      </c>
      <c r="EC7" s="24" t="s">
        <v>101</v>
      </c>
      <c r="ED7" s="24" t="s">
        <v>101</v>
      </c>
      <c r="EE7" s="24" t="s">
        <v>101</v>
      </c>
      <c r="EF7" s="24" t="s">
        <v>101</v>
      </c>
      <c r="EG7" s="24" t="s">
        <v>101</v>
      </c>
      <c r="EH7" s="24" t="s">
        <v>101</v>
      </c>
      <c r="EI7" s="24" t="s">
        <v>101</v>
      </c>
      <c r="EJ7" s="24" t="s">
        <v>101</v>
      </c>
      <c r="EK7" s="24" t="s">
        <v>101</v>
      </c>
      <c r="EL7" s="24" t="s">
        <v>101</v>
      </c>
      <c r="EM7" s="24" t="s">
        <v>101</v>
      </c>
      <c r="EN7" s="24" t="s">
        <v>101</v>
      </c>
      <c r="EO7" s="24" t="s">
        <v>101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109</v>
      </c>
      <c r="F13" t="s">
        <v>109</v>
      </c>
      <c r="G13" t="s">
        <v>110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上野崇</cp:lastModifiedBy>
  <dcterms:created xsi:type="dcterms:W3CDTF">2025-12-23T06:32:57Z</dcterms:created>
  <dcterms:modified xsi:type="dcterms:W3CDTF">2026-02-01T23:49:41Z</dcterms:modified>
  <cp:category/>
</cp:coreProperties>
</file>