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6203\Desktop\"/>
    </mc:Choice>
  </mc:AlternateContent>
  <xr:revisionPtr revIDLastSave="0" documentId="13_ncr:1_{FFBF87DC-C295-4298-9ED5-1220EF1FDE03}" xr6:coauthVersionLast="36" xr6:coauthVersionMax="36" xr10:uidLastSave="{00000000-0000-0000-0000-000000000000}"/>
  <workbookProtection workbookAlgorithmName="SHA-512" workbookHashValue="rXJC5xtotmhzuG5MKotg0sRlM9dtcmmzE/c4iJtfzKIqKgU7Ph3ayOVlScaQPpNxEaX8y2l4sSOQGBYIWNztgg==" workbookSaltValue="NQdE0BSZRGD/Uka6eiAlhg==" workbookSpinCount="100000" lockStructure="1"/>
  <bookViews>
    <workbookView xWindow="0" yWindow="0" windowWidth="23040" windowHeight="923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E85"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<sst xmlns="http://schemas.openxmlformats.org/spreadsheetml/2006/main" count="325" uniqueCount="115">
  <si>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</si>
  <si>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</si>
  <si>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</si>
  <si>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</si>
  <si>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</si>
  <si>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</si>
  <si>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</si>
  <si>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</si>
  <si>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</si>
  <si>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</si>
  <si>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</si>
  <si>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</si>
  <si>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</si>
  <si>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</si>
  <si>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</si>
  <si>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</si>
  <si>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</si>
  <si>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</si>
  <si>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</si>
  <si>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</si>
  <si>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</si>
  <si>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</si>
  <si>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</si>
  <si>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</si>
  <si>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</si>
  <si>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</si>
  <si>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</si>
  <si>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</si>
  <si>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</si>
  <si>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</si>
  <si>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</si>
  <si>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</si>
  <si>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</si>
  <si>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</si>
  <si>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</si>
  <si>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</si>
  <si>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</si>
  <si>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</si>
  <si>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</si>
  <si>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</si>
  <si>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</si>
  <si>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</si>
  <si>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</si>
  <si>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</si>
  <si>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</si>
  <si>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</si>
  <si>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</si>
  <si>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</si>
  <si>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</si>
  <si>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</si>
  <si>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</si>
  <si>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</si>
  <si>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</si>
  <si>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</si>
  <si>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</si>
  <si>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</si>
  <si>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</si>
  <si>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</si>
  <si>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</si>
  <si>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</si>
  <si>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</si>
  <si>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</si>
  <si>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</si>
  <si>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</si>
  <si>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</si>
  <si>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</si>
  <si>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</si>
  <si>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</si>
  <si>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</si>
  <si>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</si>
  <si>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</si>
  <si>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</si>
  <si>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</si>
  <si>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</si>
  <si>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</si>
  <si>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</si>
  <si>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</si>
  <si>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</si>
  <si>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</si>
  <si>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</si>
  <si>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</si>
  <si>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</si>
  <si>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</si>
  <si>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</si>
  <si>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</si>
  <si>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</si>
  <si>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</si>
  <si>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</si>
  <si>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</si>
  <si>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</si>
  <si>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</si>
  <si>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</si>
  <si>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</si>
  <si>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</si>
  <si>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</si>
  <si>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</si>
  <si>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大島町</t>
  </si>
  <si>
    <t>法適用</t>
  </si>
  <si>
    <t>下水道事業</t>
  </si>
  <si>
    <t>特定地域生活排水処理</t>
  </si>
  <si>
    <t>K3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</si>
  <si>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</si>
  <si>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</si>
  <si>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</si>
  <si>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</si>
  <si>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</si>
  <si>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</si>
  <si>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</si>
  <si>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</si>
  <si>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</si>
  <si>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</si>
  <si>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</si>
  <si>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事業開始4年目であり、施設の老朽化は見られない。今後、維持管理を適切に行い、将来の施設修繕料や更新費に備える。</t>
    <phoneticPr fontId="4"/>
  </si>
  <si>
    <t>本町の公共浄化槽整備推進事業は、令和5年度に引き続き、急速な人口減少に伴うサービス需要の減少により、使用料収入の大幅な増加が見込みにくい事業環境にある。一方で、有形固定資産減価償却率の上昇が今後見込まれるなど、施設の老朽化に伴う更新需要の増大が中長期的な課題として顕在化しつつあり、経営環境は引き続き厳しい状況にある。
また、公営企業に携わる人材確保の困難により、専門的知識や技術を有する職員の確保・育成が引き続き課題となっているほか、近年の職員給与費の増加や物価高騰による営業費用の増加が、経営に与える影響は無視できない状況となっている。
今後は、令和5年度までに把握した課題を踏まえ、使用料体系の見直しの検討、維持管理業務の一層の効率化、限られた人員体制の中でも持続可能な事業運営が可能となるよう、経営基盤の強化に取り組み、将来にわたり安定したサービスの提供を目指していく。</t>
    <phoneticPr fontId="4"/>
  </si>
  <si>
    <t>経営の健全性については、①収益的収支比率が80%を下回っており、使用料収入や一般会計からの繰入金等の総収益により、地方債償還金を含む総費用を十分に賄えていない状況にある。
②累積欠損金比率については、84.61％となっており、類似団体と比較しても高い水準にある。これは、事業開始から間もなく、初期投資に係る減価償却費や支払利息等の負担が大きい一方で、使用料収入が十分に確保できていないことが要因である。今後、設置基数の増加に伴う収入の増加や、経営改善の取組を進めることにより、累積欠損金の縮減を図っていく必要がある。
③流動比率については、106.63％となっており、短期的な支払能力は概ね確保されている状況にある。一方で、数値は高い水準とは言えず、今後の企業債償還や事業運営に伴う資金需要を踏まえると、引き続き資金繰りの動向を注視していく必要がある。
④企業債残高対事業規模比率については、類似団体と比較して高い水準となっている。これは、企業債償還額の多くが利子に充てられており、元金残高の減少が進んでいないことが要因であることから、引き続き償還状況を注視していく必要がある。
⑤経費回収率については、類似団体平均値を下回る状況が続いているが、これは事業開始から間もなく、設置基数が少ないことによるものである。今後、計画的な設置基数の増加により、使用料収入の増加が見込まれることから、経費回収率の改善が期待される。
⑥汚水処理原価については、公営企業会計に移行した後も、収入に対して人件費等の固定的経費が大きく、事業規模が小さい段階にあることから、高い水準となっている。今後、設置基数の増加に伴う収入の増加や、経営管理の高度化による経費の効率化を図ることで、原価の低減が見込まれる。
⑦施設利用率については、設置された公共浄化槽はすべて使用されており、施設は有効に活用されている状況にある。
⑧水洗化率については、公共浄化槽事業として設置した浄化槽であることから、水洗化率は引き続き100％となっている。</t>
    <rPh sb="25" eb="27">
      <t>シタマワ</t>
    </rPh>
    <rPh sb="32" eb="35">
      <t>シヨウリョウ</t>
    </rPh>
    <rPh sb="35" eb="37">
      <t>シュウニュウ</t>
    </rPh>
    <rPh sb="38" eb="40">
      <t>イッパン</t>
    </rPh>
    <rPh sb="40" eb="42">
      <t>カイケイ</t>
    </rPh>
    <rPh sb="45" eb="47">
      <t>クリイレ</t>
    </rPh>
    <rPh sb="47" eb="48">
      <t>キン</t>
    </rPh>
    <rPh sb="48" eb="49">
      <t>トウ</t>
    </rPh>
    <rPh sb="50" eb="53">
      <t>ソウシュウエキ</t>
    </rPh>
    <rPh sb="57" eb="60">
      <t>チホウサイ</t>
    </rPh>
    <rPh sb="60" eb="63">
      <t>ショウカンキン</t>
    </rPh>
    <rPh sb="64" eb="65">
      <t>フク</t>
    </rPh>
    <rPh sb="66" eb="67">
      <t>ソウ</t>
    </rPh>
    <rPh sb="67" eb="69">
      <t>ヒヨウ</t>
    </rPh>
    <rPh sb="70" eb="72">
      <t>ジュウブン</t>
    </rPh>
    <rPh sb="73" eb="74">
      <t>マカナ</t>
    </rPh>
    <rPh sb="79" eb="8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</si>
</sst>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D-40CA-B142-845B1B6EB2E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56D-40CA-B142-845B1B6EB2E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61-43E7-92C4-6CC550FE19B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71.180000000000007</c:v>
                </c:pt>
              </c:numCache>
            </c:numRef>
          </c:val>
          <c:smooth val="0"/>
          <c:extLst>
            <c:ext xmlns:c16="http://schemas.microsoft.com/office/drawing/2014/chart" uri="{C3380CC4-5D6E-409C-BE32-E72D297353CC}">
              <c16:uniqueId val="{00000001-ED61-43E7-92C4-6CC550FE19B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3D43-4FC0-9F08-6C7783A04D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70.92</c:v>
                </c:pt>
              </c:numCache>
            </c:numRef>
          </c:val>
          <c:smooth val="0"/>
          <c:extLst>
            <c:ext xmlns:c16="http://schemas.microsoft.com/office/drawing/2014/chart" uri="{C3380CC4-5D6E-409C-BE32-E72D297353CC}">
              <c16:uniqueId val="{00000001-3D43-4FC0-9F08-6C7783A04D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71.2</c:v>
                </c:pt>
              </c:numCache>
            </c:numRef>
          </c:val>
          <c:extLst>
            <c:ext xmlns:c16="http://schemas.microsoft.com/office/drawing/2014/chart" uri="{C3380CC4-5D6E-409C-BE32-E72D297353CC}">
              <c16:uniqueId val="{00000000-046A-42ED-96BE-57E78651813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105.56</c:v>
                </c:pt>
              </c:numCache>
            </c:numRef>
          </c:val>
          <c:smooth val="0"/>
          <c:extLst>
            <c:ext xmlns:c16="http://schemas.microsoft.com/office/drawing/2014/chart" uri="{C3380CC4-5D6E-409C-BE32-E72D297353CC}">
              <c16:uniqueId val="{00000001-046A-42ED-96BE-57E78651813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2.61</c:v>
                </c:pt>
              </c:numCache>
            </c:numRef>
          </c:val>
          <c:extLst>
            <c:ext xmlns:c16="http://schemas.microsoft.com/office/drawing/2014/chart" uri="{C3380CC4-5D6E-409C-BE32-E72D297353CC}">
              <c16:uniqueId val="{00000000-F7B2-41D1-AA50-BD0CC7B17D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18.09</c:v>
                </c:pt>
              </c:numCache>
            </c:numRef>
          </c:val>
          <c:smooth val="0"/>
          <c:extLst>
            <c:ext xmlns:c16="http://schemas.microsoft.com/office/drawing/2014/chart" uri="{C3380CC4-5D6E-409C-BE32-E72D297353CC}">
              <c16:uniqueId val="{00000001-F7B2-41D1-AA50-BD0CC7B17D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9A-4FCE-A0DD-6BB37AE355B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9A-4FCE-A0DD-6BB37AE355B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201.85</c:v>
                </c:pt>
              </c:numCache>
            </c:numRef>
          </c:val>
          <c:extLst>
            <c:ext xmlns:c16="http://schemas.microsoft.com/office/drawing/2014/chart" uri="{C3380CC4-5D6E-409C-BE32-E72D297353CC}">
              <c16:uniqueId val="{00000000-B223-40B5-9056-A6ABC76B0AF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40.89</c:v>
                </c:pt>
              </c:numCache>
            </c:numRef>
          </c:val>
          <c:smooth val="0"/>
          <c:extLst>
            <c:ext xmlns:c16="http://schemas.microsoft.com/office/drawing/2014/chart" uri="{C3380CC4-5D6E-409C-BE32-E72D297353CC}">
              <c16:uniqueId val="{00000001-B223-40B5-9056-A6ABC76B0AF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197.76</c:v>
                </c:pt>
              </c:numCache>
            </c:numRef>
          </c:val>
          <c:extLst>
            <c:ext xmlns:c16="http://schemas.microsoft.com/office/drawing/2014/chart" uri="{C3380CC4-5D6E-409C-BE32-E72D297353CC}">
              <c16:uniqueId val="{00000000-EB4B-450C-9C15-FC3DFEC415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126.98</c:v>
                </c:pt>
              </c:numCache>
            </c:numRef>
          </c:val>
          <c:smooth val="0"/>
          <c:extLst>
            <c:ext xmlns:c16="http://schemas.microsoft.com/office/drawing/2014/chart" uri="{C3380CC4-5D6E-409C-BE32-E72D297353CC}">
              <c16:uniqueId val="{00000001-EB4B-450C-9C15-FC3DFEC415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1303.17</c:v>
                </c:pt>
              </c:numCache>
            </c:numRef>
          </c:val>
          <c:extLst>
            <c:ext xmlns:c16="http://schemas.microsoft.com/office/drawing/2014/chart" uri="{C3380CC4-5D6E-409C-BE32-E72D297353CC}">
              <c16:uniqueId val="{00000000-CD50-48A2-9000-265ACCC4C52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537.62</c:v>
                </c:pt>
              </c:numCache>
            </c:numRef>
          </c:val>
          <c:smooth val="0"/>
          <c:extLst>
            <c:ext xmlns:c16="http://schemas.microsoft.com/office/drawing/2014/chart" uri="{C3380CC4-5D6E-409C-BE32-E72D297353CC}">
              <c16:uniqueId val="{00000001-CD50-48A2-9000-265ACCC4C52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13.91</c:v>
                </c:pt>
              </c:numCache>
            </c:numRef>
          </c:val>
          <c:extLst>
            <c:ext xmlns:c16="http://schemas.microsoft.com/office/drawing/2014/chart" uri="{C3380CC4-5D6E-409C-BE32-E72D297353CC}">
              <c16:uniqueId val="{00000000-99A1-4676-8BF0-C2A4E41448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37.880000000000003</c:v>
                </c:pt>
              </c:numCache>
            </c:numRef>
          </c:val>
          <c:smooth val="0"/>
          <c:extLst>
            <c:ext xmlns:c16="http://schemas.microsoft.com/office/drawing/2014/chart" uri="{C3380CC4-5D6E-409C-BE32-E72D297353CC}">
              <c16:uniqueId val="{00000001-99A1-4676-8BF0-C2A4E41448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2292.94</c:v>
                </c:pt>
              </c:numCache>
            </c:numRef>
          </c:val>
          <c:extLst>
            <c:ext xmlns:c16="http://schemas.microsoft.com/office/drawing/2014/chart" uri="{C3380CC4-5D6E-409C-BE32-E72D297353CC}">
              <c16:uniqueId val="{00000000-2B89-48BA-9237-23935F8BA8E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355.98</c:v>
                </c:pt>
              </c:numCache>
            </c:numRef>
          </c:val>
          <c:smooth val="0"/>
          <c:extLst>
            <c:ext xmlns:c16="http://schemas.microsoft.com/office/drawing/2014/chart" uri="{C3380CC4-5D6E-409C-BE32-E72D297353CC}">
              <c16:uniqueId val="{00000001-2B89-48BA-9237-23935F8BA8E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東京都　大島町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65" t="str">
        <f>データ!$M$6</f>
        <v>自治体職員</v>
      </c>
      <c r="AE8" s="65"/>
      <c r="AF8" s="65"/>
      <c r="AG8" s="65"/>
      <c r="AH8" s="65"/>
      <c r="AI8" s="65"/>
      <c r="AJ8" s="65"/>
      <c r="AK8" s="3"/>
      <c r="AL8" s="44">
        <f>データ!S6</f>
        <v>6813</v>
      </c>
      <c r="AM8" s="44"/>
      <c r="AN8" s="44"/>
      <c r="AO8" s="44"/>
      <c r="AP8" s="44"/>
      <c r="AQ8" s="44"/>
      <c r="AR8" s="44"/>
      <c r="AS8" s="44"/>
      <c r="AT8" s="45">
        <f>データ!T6</f>
        <v>90.76</v>
      </c>
      <c r="AU8" s="45"/>
      <c r="AV8" s="45"/>
      <c r="AW8" s="45"/>
      <c r="AX8" s="45"/>
      <c r="AY8" s="45"/>
      <c r="AZ8" s="45"/>
      <c r="BA8" s="45"/>
      <c r="BB8" s="45">
        <f>データ!U6</f>
        <v>75.069999999999993</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65.17</v>
      </c>
      <c r="J10" s="45"/>
      <c r="K10" s="45"/>
      <c r="L10" s="45"/>
      <c r="M10" s="45"/>
      <c r="N10" s="45"/>
      <c r="O10" s="45"/>
      <c r="P10" s="45">
        <f>データ!P6</f>
        <v>6.5</v>
      </c>
      <c r="Q10" s="45"/>
      <c r="R10" s="45"/>
      <c r="S10" s="45"/>
      <c r="T10" s="45"/>
      <c r="U10" s="45"/>
      <c r="V10" s="45"/>
      <c r="W10" s="45">
        <f>データ!Q6</f>
        <v>100</v>
      </c>
      <c r="X10" s="45"/>
      <c r="Y10" s="45"/>
      <c r="Z10" s="45"/>
      <c r="AA10" s="45"/>
      <c r="AB10" s="45"/>
      <c r="AC10" s="45"/>
      <c r="AD10" s="44">
        <f>データ!R6</f>
        <v>3553</v>
      </c>
      <c r="AE10" s="44"/>
      <c r="AF10" s="44"/>
      <c r="AG10" s="44"/>
      <c r="AH10" s="44"/>
      <c r="AI10" s="44"/>
      <c r="AJ10" s="44"/>
      <c r="AK10" s="2"/>
      <c r="AL10" s="44">
        <f>データ!V6</f>
        <v>425</v>
      </c>
      <c r="AM10" s="44"/>
      <c r="AN10" s="44"/>
      <c r="AO10" s="44"/>
      <c r="AP10" s="44"/>
      <c r="AQ10" s="44"/>
      <c r="AR10" s="44"/>
      <c r="AS10" s="44"/>
      <c r="AT10" s="45">
        <f>データ!W6</f>
        <v>90.76</v>
      </c>
      <c r="AU10" s="45"/>
      <c r="AV10" s="45"/>
      <c r="AW10" s="45"/>
      <c r="AX10" s="45"/>
      <c r="AY10" s="45"/>
      <c r="AZ10" s="45"/>
      <c r="BA10" s="45"/>
      <c r="BB10" s="45">
        <f>データ!X6</f>
        <v>4.68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86.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5grvENqZKisBPU8HG+6Il2HO1gzK0kG5axf8cLYlx5yEGqB+415XtwuNrg6qTGtn5g8bv7gIYJFyZrzJcNhFBw==" saltValue="9E6RMhKFKVYC2nOEJu/M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133612</v>
      </c>
      <c r="D6" s="19">
        <f t="shared" si="3"/>
        <v>46</v>
      </c>
      <c r="E6" s="19">
        <f t="shared" si="3"/>
        <v>18</v>
      </c>
      <c r="F6" s="19">
        <f t="shared" si="3"/>
        <v>0</v>
      </c>
      <c r="G6" s="19">
        <f t="shared" si="3"/>
        <v>0</v>
      </c>
      <c r="H6" s="19" t="str">
        <f t="shared" si="3"/>
        <v>東京都　大島町</v>
      </c>
      <c r="I6" s="19" t="str">
        <f t="shared" si="3"/>
        <v>法適用</v>
      </c>
      <c r="J6" s="19" t="str">
        <f t="shared" si="3"/>
        <v>下水道事業</v>
      </c>
      <c r="K6" s="19" t="str">
        <f t="shared" si="3"/>
        <v>特定地域生活排水処理</v>
      </c>
      <c r="L6" s="19" t="str">
        <f t="shared" si="3"/>
        <v>K3</v>
      </c>
      <c r="M6" s="19" t="str">
        <f t="shared" si="3"/>
        <v>自治体職員</v>
      </c>
      <c r="N6" s="20" t="str">
        <f t="shared" si="3"/>
        <v>-</v>
      </c>
      <c r="O6" s="20">
        <f t="shared" si="3"/>
        <v>65.17</v>
      </c>
      <c r="P6" s="20">
        <f t="shared" si="3"/>
        <v>6.5</v>
      </c>
      <c r="Q6" s="20">
        <f t="shared" si="3"/>
        <v>100</v>
      </c>
      <c r="R6" s="20">
        <f t="shared" si="3"/>
        <v>3553</v>
      </c>
      <c r="S6" s="20">
        <f t="shared" si="3"/>
        <v>6813</v>
      </c>
      <c r="T6" s="20">
        <f t="shared" si="3"/>
        <v>90.76</v>
      </c>
      <c r="U6" s="20">
        <f t="shared" si="3"/>
        <v>75.069999999999993</v>
      </c>
      <c r="V6" s="20">
        <f t="shared" si="3"/>
        <v>425</v>
      </c>
      <c r="W6" s="20">
        <f t="shared" si="3"/>
        <v>90.76</v>
      </c>
      <c r="X6" s="20">
        <f t="shared" si="3"/>
        <v>4.68</v>
      </c>
      <c r="Y6" s="21" t="str">
        <f>IF(Y7="",NA(),Y7)</f>
        <v>-</v>
      </c>
      <c r="Z6" s="21" t="str">
        <f t="shared" ref="Z6:AH6" si="4">IF(Z7="",NA(),Z7)</f>
        <v>-</v>
      </c>
      <c r="AA6" s="21" t="str">
        <f t="shared" si="4"/>
        <v>-</v>
      </c>
      <c r="AB6" s="21" t="str">
        <f t="shared" si="4"/>
        <v>-</v>
      </c>
      <c r="AC6" s="21">
        <f t="shared" si="4"/>
        <v>71.2</v>
      </c>
      <c r="AD6" s="21" t="str">
        <f t="shared" si="4"/>
        <v>-</v>
      </c>
      <c r="AE6" s="21" t="str">
        <f t="shared" si="4"/>
        <v>-</v>
      </c>
      <c r="AF6" s="21" t="str">
        <f t="shared" si="4"/>
        <v>-</v>
      </c>
      <c r="AG6" s="21" t="str">
        <f t="shared" si="4"/>
        <v>-</v>
      </c>
      <c r="AH6" s="21">
        <f t="shared" si="4"/>
        <v>105.56</v>
      </c>
      <c r="AI6" s="20" t="str">
        <f>IF(AI7="","",IF(AI7="-","【-】","【"&amp;SUBSTITUTE(TEXT(AI7,"#,##0.00"),"-","△")&amp;"】"))</f>
        <v>【100.06】</v>
      </c>
      <c r="AJ6" s="21" t="str">
        <f>IF(AJ7="",NA(),AJ7)</f>
        <v>-</v>
      </c>
      <c r="AK6" s="21" t="str">
        <f t="shared" ref="AK6:AS6" si="5">IF(AK7="",NA(),AK7)</f>
        <v>-</v>
      </c>
      <c r="AL6" s="21" t="str">
        <f t="shared" si="5"/>
        <v>-</v>
      </c>
      <c r="AM6" s="21" t="str">
        <f t="shared" si="5"/>
        <v>-</v>
      </c>
      <c r="AN6" s="21">
        <f t="shared" si="5"/>
        <v>201.85</v>
      </c>
      <c r="AO6" s="21" t="str">
        <f t="shared" si="5"/>
        <v>-</v>
      </c>
      <c r="AP6" s="21" t="str">
        <f t="shared" si="5"/>
        <v>-</v>
      </c>
      <c r="AQ6" s="21" t="str">
        <f t="shared" si="5"/>
        <v>-</v>
      </c>
      <c r="AR6" s="21" t="str">
        <f t="shared" si="5"/>
        <v>-</v>
      </c>
      <c r="AS6" s="21">
        <f t="shared" si="5"/>
        <v>40.89</v>
      </c>
      <c r="AT6" s="20" t="str">
        <f>IF(AT7="","",IF(AT7="-","【-】","【"&amp;SUBSTITUTE(TEXT(AT7,"#,##0.00"),"-","△")&amp;"】"))</f>
        <v>【84.61】</v>
      </c>
      <c r="AU6" s="21" t="str">
        <f>IF(AU7="",NA(),AU7)</f>
        <v>-</v>
      </c>
      <c r="AV6" s="21" t="str">
        <f t="shared" ref="AV6:BD6" si="6">IF(AV7="",NA(),AV7)</f>
        <v>-</v>
      </c>
      <c r="AW6" s="21" t="str">
        <f t="shared" si="6"/>
        <v>-</v>
      </c>
      <c r="AX6" s="21" t="str">
        <f t="shared" si="6"/>
        <v>-</v>
      </c>
      <c r="AY6" s="21">
        <f t="shared" si="6"/>
        <v>197.76</v>
      </c>
      <c r="AZ6" s="21" t="str">
        <f t="shared" si="6"/>
        <v>-</v>
      </c>
      <c r="BA6" s="21" t="str">
        <f t="shared" si="6"/>
        <v>-</v>
      </c>
      <c r="BB6" s="21" t="str">
        <f t="shared" si="6"/>
        <v>-</v>
      </c>
      <c r="BC6" s="21" t="str">
        <f t="shared" si="6"/>
        <v>-</v>
      </c>
      <c r="BD6" s="21">
        <f t="shared" si="6"/>
        <v>126.98</v>
      </c>
      <c r="BE6" s="20" t="str">
        <f>IF(BE7="","",IF(BE7="-","【-】","【"&amp;SUBSTITUTE(TEXT(BE7,"#,##0.00"),"-","△")&amp;"】"))</f>
        <v>【106.63】</v>
      </c>
      <c r="BF6" s="21" t="str">
        <f>IF(BF7="",NA(),BF7)</f>
        <v>-</v>
      </c>
      <c r="BG6" s="21" t="str">
        <f t="shared" ref="BG6:BO6" si="7">IF(BG7="",NA(),BG7)</f>
        <v>-</v>
      </c>
      <c r="BH6" s="21" t="str">
        <f t="shared" si="7"/>
        <v>-</v>
      </c>
      <c r="BI6" s="21" t="str">
        <f t="shared" si="7"/>
        <v>-</v>
      </c>
      <c r="BJ6" s="21">
        <f t="shared" si="7"/>
        <v>1303.17</v>
      </c>
      <c r="BK6" s="21" t="str">
        <f t="shared" si="7"/>
        <v>-</v>
      </c>
      <c r="BL6" s="21" t="str">
        <f t="shared" si="7"/>
        <v>-</v>
      </c>
      <c r="BM6" s="21" t="str">
        <f t="shared" si="7"/>
        <v>-</v>
      </c>
      <c r="BN6" s="21" t="str">
        <f t="shared" si="7"/>
        <v>-</v>
      </c>
      <c r="BO6" s="21">
        <f t="shared" si="7"/>
        <v>537.62</v>
      </c>
      <c r="BP6" s="20" t="str">
        <f>IF(BP7="","",IF(BP7="-","【-】","【"&amp;SUBSTITUTE(TEXT(BP7,"#,##0.00"),"-","△")&amp;"】"))</f>
        <v>【386.06】</v>
      </c>
      <c r="BQ6" s="21" t="str">
        <f>IF(BQ7="",NA(),BQ7)</f>
        <v>-</v>
      </c>
      <c r="BR6" s="21" t="str">
        <f t="shared" ref="BR6:BZ6" si="8">IF(BR7="",NA(),BR7)</f>
        <v>-</v>
      </c>
      <c r="BS6" s="21" t="str">
        <f t="shared" si="8"/>
        <v>-</v>
      </c>
      <c r="BT6" s="21" t="str">
        <f t="shared" si="8"/>
        <v>-</v>
      </c>
      <c r="BU6" s="21">
        <f t="shared" si="8"/>
        <v>13.91</v>
      </c>
      <c r="BV6" s="21" t="str">
        <f t="shared" si="8"/>
        <v>-</v>
      </c>
      <c r="BW6" s="21" t="str">
        <f t="shared" si="8"/>
        <v>-</v>
      </c>
      <c r="BX6" s="21" t="str">
        <f t="shared" si="8"/>
        <v>-</v>
      </c>
      <c r="BY6" s="21" t="str">
        <f t="shared" si="8"/>
        <v>-</v>
      </c>
      <c r="BZ6" s="21">
        <f t="shared" si="8"/>
        <v>37.880000000000003</v>
      </c>
      <c r="CA6" s="20" t="str">
        <f>IF(CA7="","",IF(CA7="-","【-】","【"&amp;SUBSTITUTE(TEXT(CA7,"#,##0.00"),"-","△")&amp;"】"))</f>
        <v>【51.14】</v>
      </c>
      <c r="CB6" s="21" t="str">
        <f>IF(CB7="",NA(),CB7)</f>
        <v>-</v>
      </c>
      <c r="CC6" s="21" t="str">
        <f t="shared" ref="CC6:CK6" si="9">IF(CC7="",NA(),CC7)</f>
        <v>-</v>
      </c>
      <c r="CD6" s="21" t="str">
        <f t="shared" si="9"/>
        <v>-</v>
      </c>
      <c r="CE6" s="21" t="str">
        <f t="shared" si="9"/>
        <v>-</v>
      </c>
      <c r="CF6" s="21">
        <f t="shared" si="9"/>
        <v>2292.94</v>
      </c>
      <c r="CG6" s="21" t="str">
        <f t="shared" si="9"/>
        <v>-</v>
      </c>
      <c r="CH6" s="21" t="str">
        <f t="shared" si="9"/>
        <v>-</v>
      </c>
      <c r="CI6" s="21" t="str">
        <f t="shared" si="9"/>
        <v>-</v>
      </c>
      <c r="CJ6" s="21" t="str">
        <f t="shared" si="9"/>
        <v>-</v>
      </c>
      <c r="CK6" s="21">
        <f t="shared" si="9"/>
        <v>355.98</v>
      </c>
      <c r="CL6" s="20" t="str">
        <f>IF(CL7="","",IF(CL7="-","【-】","【"&amp;SUBSTITUTE(TEXT(CL7,"#,##0.00"),"-","△")&amp;"】"))</f>
        <v>【329.31】</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71.180000000000007</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70.92</v>
      </c>
      <c r="DH6" s="20" t="str">
        <f>IF(DH7="","",IF(DH7="-","【-】","【"&amp;SUBSTITUTE(TEXT(DH7,"#,##0.00"),"-","△")&amp;"】"))</f>
        <v>【84.89】</v>
      </c>
      <c r="DI6" s="21" t="str">
        <f>IF(DI7="",NA(),DI7)</f>
        <v>-</v>
      </c>
      <c r="DJ6" s="21" t="str">
        <f t="shared" ref="DJ6:DR6" si="12">IF(DJ7="",NA(),DJ7)</f>
        <v>-</v>
      </c>
      <c r="DK6" s="21" t="str">
        <f t="shared" si="12"/>
        <v>-</v>
      </c>
      <c r="DL6" s="21" t="str">
        <f t="shared" si="12"/>
        <v>-</v>
      </c>
      <c r="DM6" s="21">
        <f t="shared" si="12"/>
        <v>2.61</v>
      </c>
      <c r="DN6" s="21" t="str">
        <f t="shared" si="12"/>
        <v>-</v>
      </c>
      <c r="DO6" s="21" t="str">
        <f t="shared" si="12"/>
        <v>-</v>
      </c>
      <c r="DP6" s="21" t="str">
        <f t="shared" si="12"/>
        <v>-</v>
      </c>
      <c r="DQ6" s="21" t="str">
        <f t="shared" si="12"/>
        <v>-</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133612</v>
      </c>
      <c r="D7" s="23">
        <v>46</v>
      </c>
      <c r="E7" s="23">
        <v>18</v>
      </c>
      <c r="F7" s="23">
        <v>0</v>
      </c>
      <c r="G7" s="23">
        <v>0</v>
      </c>
      <c r="H7" s="23" t="s">
        <v>96</v>
      </c>
      <c r="I7" s="23" t="s">
        <v>97</v>
      </c>
      <c r="J7" s="23" t="s">
        <v>98</v>
      </c>
      <c r="K7" s="23" t="s">
        <v>99</v>
      </c>
      <c r="L7" s="23" t="s">
        <v>100</v>
      </c>
      <c r="M7" s="23" t="s">
        <v>101</v>
      </c>
      <c r="N7" s="24" t="s">
        <v>102</v>
      </c>
      <c r="O7" s="24">
        <v>65.17</v>
      </c>
      <c r="P7" s="24">
        <v>6.5</v>
      </c>
      <c r="Q7" s="24">
        <v>100</v>
      </c>
      <c r="R7" s="24">
        <v>3553</v>
      </c>
      <c r="S7" s="24">
        <v>6813</v>
      </c>
      <c r="T7" s="24">
        <v>90.76</v>
      </c>
      <c r="U7" s="24">
        <v>75.069999999999993</v>
      </c>
      <c r="V7" s="24">
        <v>425</v>
      </c>
      <c r="W7" s="24">
        <v>90.76</v>
      </c>
      <c r="X7" s="24">
        <v>4.68</v>
      </c>
      <c r="Y7" s="24" t="s">
        <v>102</v>
      </c>
      <c r="Z7" s="24" t="s">
        <v>102</v>
      </c>
      <c r="AA7" s="24" t="s">
        <v>102</v>
      </c>
      <c r="AB7" s="24" t="s">
        <v>102</v>
      </c>
      <c r="AC7" s="24">
        <v>71.2</v>
      </c>
      <c r="AD7" s="24" t="s">
        <v>102</v>
      </c>
      <c r="AE7" s="24" t="s">
        <v>102</v>
      </c>
      <c r="AF7" s="24" t="s">
        <v>102</v>
      </c>
      <c r="AG7" s="24" t="s">
        <v>102</v>
      </c>
      <c r="AH7" s="24">
        <v>105.56</v>
      </c>
      <c r="AI7" s="24">
        <v>100.06</v>
      </c>
      <c r="AJ7" s="24" t="s">
        <v>102</v>
      </c>
      <c r="AK7" s="24" t="s">
        <v>102</v>
      </c>
      <c r="AL7" s="24" t="s">
        <v>102</v>
      </c>
      <c r="AM7" s="24" t="s">
        <v>102</v>
      </c>
      <c r="AN7" s="24">
        <v>201.85</v>
      </c>
      <c r="AO7" s="24" t="s">
        <v>102</v>
      </c>
      <c r="AP7" s="24" t="s">
        <v>102</v>
      </c>
      <c r="AQ7" s="24" t="s">
        <v>102</v>
      </c>
      <c r="AR7" s="24" t="s">
        <v>102</v>
      </c>
      <c r="AS7" s="24">
        <v>40.89</v>
      </c>
      <c r="AT7" s="24">
        <v>84.61</v>
      </c>
      <c r="AU7" s="24" t="s">
        <v>102</v>
      </c>
      <c r="AV7" s="24" t="s">
        <v>102</v>
      </c>
      <c r="AW7" s="24" t="s">
        <v>102</v>
      </c>
      <c r="AX7" s="24" t="s">
        <v>102</v>
      </c>
      <c r="AY7" s="24">
        <v>197.76</v>
      </c>
      <c r="AZ7" s="24" t="s">
        <v>102</v>
      </c>
      <c r="BA7" s="24" t="s">
        <v>102</v>
      </c>
      <c r="BB7" s="24" t="s">
        <v>102</v>
      </c>
      <c r="BC7" s="24" t="s">
        <v>102</v>
      </c>
      <c r="BD7" s="24">
        <v>126.98</v>
      </c>
      <c r="BE7" s="24">
        <v>106.63</v>
      </c>
      <c r="BF7" s="24" t="s">
        <v>102</v>
      </c>
      <c r="BG7" s="24" t="s">
        <v>102</v>
      </c>
      <c r="BH7" s="24" t="s">
        <v>102</v>
      </c>
      <c r="BI7" s="24" t="s">
        <v>102</v>
      </c>
      <c r="BJ7" s="24">
        <v>1303.17</v>
      </c>
      <c r="BK7" s="24" t="s">
        <v>102</v>
      </c>
      <c r="BL7" s="24" t="s">
        <v>102</v>
      </c>
      <c r="BM7" s="24" t="s">
        <v>102</v>
      </c>
      <c r="BN7" s="24" t="s">
        <v>102</v>
      </c>
      <c r="BO7" s="24">
        <v>537.62</v>
      </c>
      <c r="BP7" s="24">
        <v>386.06</v>
      </c>
      <c r="BQ7" s="24" t="s">
        <v>102</v>
      </c>
      <c r="BR7" s="24" t="s">
        <v>102</v>
      </c>
      <c r="BS7" s="24" t="s">
        <v>102</v>
      </c>
      <c r="BT7" s="24" t="s">
        <v>102</v>
      </c>
      <c r="BU7" s="24">
        <v>13.91</v>
      </c>
      <c r="BV7" s="24" t="s">
        <v>102</v>
      </c>
      <c r="BW7" s="24" t="s">
        <v>102</v>
      </c>
      <c r="BX7" s="24" t="s">
        <v>102</v>
      </c>
      <c r="BY7" s="24" t="s">
        <v>102</v>
      </c>
      <c r="BZ7" s="24">
        <v>37.880000000000003</v>
      </c>
      <c r="CA7" s="24">
        <v>51.14</v>
      </c>
      <c r="CB7" s="24" t="s">
        <v>102</v>
      </c>
      <c r="CC7" s="24" t="s">
        <v>102</v>
      </c>
      <c r="CD7" s="24" t="s">
        <v>102</v>
      </c>
      <c r="CE7" s="24" t="s">
        <v>102</v>
      </c>
      <c r="CF7" s="24">
        <v>2292.94</v>
      </c>
      <c r="CG7" s="24" t="s">
        <v>102</v>
      </c>
      <c r="CH7" s="24" t="s">
        <v>102</v>
      </c>
      <c r="CI7" s="24" t="s">
        <v>102</v>
      </c>
      <c r="CJ7" s="24" t="s">
        <v>102</v>
      </c>
      <c r="CK7" s="24">
        <v>355.98</v>
      </c>
      <c r="CL7" s="24">
        <v>329.31</v>
      </c>
      <c r="CM7" s="24" t="s">
        <v>102</v>
      </c>
      <c r="CN7" s="24" t="s">
        <v>102</v>
      </c>
      <c r="CO7" s="24" t="s">
        <v>102</v>
      </c>
      <c r="CP7" s="24" t="s">
        <v>102</v>
      </c>
      <c r="CQ7" s="24">
        <v>0</v>
      </c>
      <c r="CR7" s="24" t="s">
        <v>102</v>
      </c>
      <c r="CS7" s="24" t="s">
        <v>102</v>
      </c>
      <c r="CT7" s="24" t="s">
        <v>102</v>
      </c>
      <c r="CU7" s="24" t="s">
        <v>102</v>
      </c>
      <c r="CV7" s="24">
        <v>71.180000000000007</v>
      </c>
      <c r="CW7" s="24">
        <v>54.37</v>
      </c>
      <c r="CX7" s="24" t="s">
        <v>102</v>
      </c>
      <c r="CY7" s="24" t="s">
        <v>102</v>
      </c>
      <c r="CZ7" s="24" t="s">
        <v>102</v>
      </c>
      <c r="DA7" s="24" t="s">
        <v>102</v>
      </c>
      <c r="DB7" s="24">
        <v>100</v>
      </c>
      <c r="DC7" s="24" t="s">
        <v>102</v>
      </c>
      <c r="DD7" s="24" t="s">
        <v>102</v>
      </c>
      <c r="DE7" s="24" t="s">
        <v>102</v>
      </c>
      <c r="DF7" s="24" t="s">
        <v>102</v>
      </c>
      <c r="DG7" s="24">
        <v>70.92</v>
      </c>
      <c r="DH7" s="24">
        <v>84.89</v>
      </c>
      <c r="DI7" s="24" t="s">
        <v>102</v>
      </c>
      <c r="DJ7" s="24" t="s">
        <v>102</v>
      </c>
      <c r="DK7" s="24" t="s">
        <v>102</v>
      </c>
      <c r="DL7" s="24" t="s">
        <v>102</v>
      </c>
      <c r="DM7" s="24">
        <v>2.61</v>
      </c>
      <c r="DN7" s="24" t="s">
        <v>102</v>
      </c>
      <c r="DO7" s="24" t="s">
        <v>102</v>
      </c>
      <c r="DP7" s="24" t="s">
        <v>102</v>
      </c>
      <c r="DQ7" s="24" t="s">
        <v>102</v>
      </c>
      <c r="DR7" s="24">
        <v>18.09</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藤井 琢磨</cp:lastModifiedBy>
  <dcterms:created xsi:type="dcterms:W3CDTF">2025-12-23T06:30:07Z</dcterms:created>
  <dcterms:modified xsi:type="dcterms:W3CDTF">2026-02-02T00:03:07Z</dcterms:modified>
  <cp:category/>
</cp:coreProperties>
</file>