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7_HP公表作業\完成データ\水道\"/>
    </mc:Choice>
  </mc:AlternateContent>
  <xr:revisionPtr revIDLastSave="0" documentId="8_{789AF11F-8807-4970-A06E-A11AE85423EB}" xr6:coauthVersionLast="47" xr6:coauthVersionMax="47" xr10:uidLastSave="{00000000-0000-0000-0000-000000000000}"/>
  <workbookProtection workbookAlgorithmName="SHA-512" workbookHashValue="9Jcd/2BK28DQXRiEStR90KH0fYTiqyup9AxATwVeHmzZ44kgB8dxVsKsGK/TJ9JwRqLODZT/eHkyozhFqz6z3g==" workbookSaltValue="6YUJWektDJ5DP1fh/ZSYj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I10" i="4" s="1"/>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BB8" i="4"/>
  <c r="AT8" i="4"/>
  <c r="AL8" i="4"/>
  <c r="P8" i="4"/>
  <c r="I8" i="4"/>
  <c r="B8"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<sst xmlns="http://schemas.openxmlformats.org/spreadsheetml/2006/main" count="228" uniqueCount="115">
  <si>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</si>
  <si>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</si>
  <si>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</si>
  <si>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</si>
  <si>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</si>
  <si>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</si>
  <si>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</si>
  <si>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</si>
  <si>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</si>
  <si>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</si>
  <si>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</si>
  <si>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</si>
  <si>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</si>
  <si>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</si>
  <si>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</si>
  <si>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</si>
  <si>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</si>
  <si>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</si>
  <si>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</si>
  <si>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</si>
  <si>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</si>
  <si>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</si>
  <si>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</si>
  <si>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</si>
  <si>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</si>
  <si>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</si>
  <si>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</si>
  <si>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</si>
  <si>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</si>
  <si>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</si>
  <si>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</si>
  <si>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</si>
  <si>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</si>
  <si>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</si>
  <si>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</si>
  <si>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</si>
  <si>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</si>
  <si>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</si>
  <si>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</si>
  <si>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</si>
  <si>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</si>
  <si>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</si>
  <si>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</si>
  <si>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</si>
  <si>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</si>
  <si>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</si>
  <si>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</si>
  <si>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</si>
  <si>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</si>
  <si>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</si>
  <si>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</si>
  <si>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</si>
  <si>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</si>
  <si>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</si>
  <si>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</si>
  <si>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</si>
  <si>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</si>
  <si>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</si>
  <si>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</si>
  <si>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</si>
  <si>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</si>
  <si>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</si>
  <si>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</si>
  <si>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</si>
  <si>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</si>
  <si>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</si>
  <si>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</si>
  <si>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</si>
  <si>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</si>
  <si>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</si>
  <si>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</si>
  <si>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</si>
  <si>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</si>
  <si>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</si>
  <si>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</si>
  <si>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</si>
  <si>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</si>
  <si>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</si>
  <si>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</si>
  <si>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</si>
  <si>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</si>
  <si>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</si>
  <si>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</si>
  <si>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</si>
  <si>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</si>
  <si>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</si>
  <si>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</si>
  <si>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</si>
  <si>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</si>
  <si>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</si>
  <si>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</si>
  <si>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</si>
  <si>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</si>
  <si>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</si>
  <si>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</si>
  <si>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</si>
  <si>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</si>
  <si>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</si>
  <si>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</si>
  <si>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</si>
  <si>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</si>
  <si>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</si>
  <si>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</si>
  <si>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</si>
  <si>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</si>
  <si>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</si>
  <si>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</si>
  <si>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</si>
  <si>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</si>
  <si>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</si>
  <si>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</si>
  <si>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</si>
  <si>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東京都大島町の水道施設は、地方公営企業会計制度の見直し後の令和５年度末時点で、有形固定資産の減価償却の進み具合を示す①有形固定資産減価償却率が類似団体平均値より高い約５５％となっており、比較的減価償却が進んだ古い資産が多くなっています。これは、管路の経年化状況を示す②管路経年化率が類似団体平均値を超えて上昇を続けていることからも明らかであり、管路の老朽化が急速に進んでいることを物語っています。
　また、水道管の更新度合いを示す③管路更新率については、減少傾向にありましたが令和５年度は増加に転じましたが、引続き更新率を上げることが課題となっています。</t>
    <phoneticPr fontId="4"/>
  </si>
  <si>
    <t>　東京都大島町の水道事業は、令和４年６月の平均１５％の料金改定により、一時的に経常収支の黒字化が達成されたものの、支出の増加の速度に収入が追いつかず、多額の累積欠損金の残留と短期的な支払い能力の低下を招き、非常に厳しい経営状況にあります。
　その結果、優先施策の一つである老朽管の更新も対応できていないのが実情です。
　このような状況から脱却する方策として、早期の料金改定や現在改定中の「経営戦略」及び「管路更新計画」の着実な実行が必要となっています。</t>
    <phoneticPr fontId="4"/>
  </si>
  <si>
    <t>　東京都大島町の水道事業は、供給した配水量の効率性を示す⑧有収率は、交付金を充当したため類似団体平均値を下回っている。また⑤料金回収率についても同様である。⑥給水原価は、類似団体平均値より高く、費用を水道料金で賄っている割合を示す⑦施設利用率は、季節毎の変動が大きいため、類似団体平均値を下回る状況で横ばいで推移しており、施設の余剰感が顕著となっています。また、塩濃度の高い地下水を脱塩し、給水しているため、水１㎥を作る費用である⑥給水原価は、類似団体平均値より高く、費用を水道料金で賄っている割合を示す⑤料金回収率は、平成３０年度からいわゆる原価割れの状態が続いています。
　①経常収支比率は、令和元年度より赤字経営が続いていたが、令和5年度は黒字経営となった。そのため②累積欠損金比率も若干の減少となった。
　この結果、累積欠損金の減少により、支払い能力を示す③流動比率は、若干上がったが、いまだ類似団体平均値を大きく下回り、一般に安全圏とされる１００％を切っていることから、支払い能力に課題が残っています。
　なお、債務残高の水準を示す④企業債残高対給水収益比率も類似団体平均値より高い状況であることから、運転資金をこれ以上の企業債の借入れで賄うことは難しいと思われます。
　このため、経営の健全化をめざし、漏水量の削減に向けた対策と料金改定の検討等を実施していきます。</t>
    <rPh sb="72" eb="74">
      <t>ドウヨウ</t>
    </rPh>
    <rPh sb="310" eb="311">
      <t>ツヅ</t>
    </rPh>
    <rPh sb="317" eb="319">
      <t>レイワ</t>
    </rPh>
    <rPh sb="320" eb="322">
      <t>ネンド</t>
    </rPh>
    <rPh sb="323" eb="325">
      <t>クロジ</t>
    </rPh>
    <rPh sb="325" eb="327">
      <t>ケイエイ</t>
    </rPh>
    <rPh sb="345" eb="347">
      <t>ジャッカン</t>
    </rPh>
    <rPh sb="348" eb="350">
      <t>ゲンショウ</t>
    </rPh>
    <rPh sb="368" eb="370">
      <t>ゲンショウ</t>
    </rPh>
    <rPh sb="389" eb="391">
      <t>ジャッカン</t>
    </rPh>
    <rPh sb="391" eb="392">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</si>
</sst>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0.36</c:v>
                </c:pt>
                <c:pt idx="1">
                  <c:v>1.81</c:v>
                </c:pt>
                <c:pt idx="2">
                  <c:v>1.28</c:v>
                </c:pt>
                <c:pt idx="3">
                  <c:v>1.1299999999999999</c:v>
                </c:pt>
                <c:pt idx="4">
                  <c:v>1.34</c:v>
                </c:pt>
              </c:numCache>
            </c:numRef>
          </c:val>
          <c:extLst>
            <c:ext xmlns:c16="http://schemas.microsoft.com/office/drawing/2014/chart" uri="{C3380CC4-5D6E-409C-BE32-E72D297353CC}">
              <c16:uniqueId val="{00000000-2A10-4353-9D50-AED2D82F9D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2A10-4353-9D50-AED2D82F9D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39.64</c:v>
                </c:pt>
                <c:pt idx="1">
                  <c:v>39.32</c:v>
                </c:pt>
                <c:pt idx="2">
                  <c:v>39.68</c:v>
                </c:pt>
                <c:pt idx="3">
                  <c:v>40.44</c:v>
                </c:pt>
                <c:pt idx="4">
                  <c:v>40.520000000000003</c:v>
                </c:pt>
              </c:numCache>
            </c:numRef>
          </c:val>
          <c:extLst>
            <c:ext xmlns:c16="http://schemas.microsoft.com/office/drawing/2014/chart" uri="{C3380CC4-5D6E-409C-BE32-E72D297353CC}">
              <c16:uniqueId val="{00000000-5056-46AE-928F-ABDCCE5A599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5056-46AE-928F-ABDCCE5A599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81.290000000000006</c:v>
                </c:pt>
                <c:pt idx="1">
                  <c:v>79.64</c:v>
                </c:pt>
                <c:pt idx="2">
                  <c:v>77.790000000000006</c:v>
                </c:pt>
                <c:pt idx="3">
                  <c:v>76.209999999999994</c:v>
                </c:pt>
                <c:pt idx="4">
                  <c:v>58.68</c:v>
                </c:pt>
              </c:numCache>
            </c:numRef>
          </c:val>
          <c:extLst>
            <c:ext xmlns:c16="http://schemas.microsoft.com/office/drawing/2014/chart" uri="{C3380CC4-5D6E-409C-BE32-E72D297353CC}">
              <c16:uniqueId val="{00000000-2470-4DE9-BB5B-A536C7B700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2470-4DE9-BB5B-A536C7B700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96.2</c:v>
                </c:pt>
                <c:pt idx="1">
                  <c:v>95.2</c:v>
                </c:pt>
                <c:pt idx="2">
                  <c:v>92.67</c:v>
                </c:pt>
                <c:pt idx="3">
                  <c:v>95.68</c:v>
                </c:pt>
                <c:pt idx="4">
                  <c:v>104.08</c:v>
                </c:pt>
              </c:numCache>
            </c:numRef>
          </c:val>
          <c:extLst>
            <c:ext xmlns:c16="http://schemas.microsoft.com/office/drawing/2014/chart" uri="{C3380CC4-5D6E-409C-BE32-E72D297353CC}">
              <c16:uniqueId val="{00000000-1634-4E25-A85D-4182722605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1634-4E25-A85D-4182722605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55.19</c:v>
                </c:pt>
                <c:pt idx="1">
                  <c:v>54.33</c:v>
                </c:pt>
                <c:pt idx="2">
                  <c:v>54.89</c:v>
                </c:pt>
                <c:pt idx="3">
                  <c:v>55.06</c:v>
                </c:pt>
                <c:pt idx="4">
                  <c:v>55.02</c:v>
                </c:pt>
              </c:numCache>
            </c:numRef>
          </c:val>
          <c:extLst>
            <c:ext xmlns:c16="http://schemas.microsoft.com/office/drawing/2014/chart" uri="{C3380CC4-5D6E-409C-BE32-E72D297353CC}">
              <c16:uniqueId val="{00000000-2375-46FC-B2F0-5AA21CEBEBC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2375-46FC-B2F0-5AA21CEBEBC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20.83</c:v>
                </c:pt>
                <c:pt idx="1">
                  <c:v>22.09</c:v>
                </c:pt>
                <c:pt idx="2">
                  <c:v>24.42</c:v>
                </c:pt>
                <c:pt idx="3">
                  <c:v>26.01</c:v>
                </c:pt>
                <c:pt idx="4">
                  <c:v>29.18</c:v>
                </c:pt>
              </c:numCache>
            </c:numRef>
          </c:val>
          <c:extLst>
            <c:ext xmlns:c16="http://schemas.microsoft.com/office/drawing/2014/chart" uri="{C3380CC4-5D6E-409C-BE32-E72D297353CC}">
              <c16:uniqueId val="{00000000-0116-4DA2-9780-DA4481F77A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0116-4DA2-9780-DA4481F77A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93.88</c:v>
                </c:pt>
                <c:pt idx="1">
                  <c:v>107.03</c:v>
                </c:pt>
                <c:pt idx="2">
                  <c:v>119.41</c:v>
                </c:pt>
                <c:pt idx="3">
                  <c:v>119.07</c:v>
                </c:pt>
                <c:pt idx="4">
                  <c:v>117.41</c:v>
                </c:pt>
              </c:numCache>
            </c:numRef>
          </c:val>
          <c:extLst>
            <c:ext xmlns:c16="http://schemas.microsoft.com/office/drawing/2014/chart" uri="{C3380CC4-5D6E-409C-BE32-E72D297353CC}">
              <c16:uniqueId val="{00000000-AEB5-418A-8329-D24093A701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AEB5-418A-8329-D24093A701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51.93</c:v>
                </c:pt>
                <c:pt idx="1">
                  <c:v>75.23</c:v>
                </c:pt>
                <c:pt idx="2">
                  <c:v>65.16</c:v>
                </c:pt>
                <c:pt idx="3">
                  <c:v>67.88</c:v>
                </c:pt>
                <c:pt idx="4">
                  <c:v>80.38</c:v>
                </c:pt>
              </c:numCache>
            </c:numRef>
          </c:val>
          <c:extLst>
            <c:ext xmlns:c16="http://schemas.microsoft.com/office/drawing/2014/chart" uri="{C3380CC4-5D6E-409C-BE32-E72D297353CC}">
              <c16:uniqueId val="{00000000-89C1-4E02-BB29-8B2B185738D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9C1-4E02-BB29-8B2B185738D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706.06</c:v>
                </c:pt>
                <c:pt idx="1">
                  <c:v>799.34</c:v>
                </c:pt>
                <c:pt idx="2">
                  <c:v>819.24</c:v>
                </c:pt>
                <c:pt idx="3">
                  <c:v>824.2</c:v>
                </c:pt>
                <c:pt idx="4">
                  <c:v>950.58</c:v>
                </c:pt>
              </c:numCache>
            </c:numRef>
          </c:val>
          <c:extLst>
            <c:ext xmlns:c16="http://schemas.microsoft.com/office/drawing/2014/chart" uri="{C3380CC4-5D6E-409C-BE32-E72D297353CC}">
              <c16:uniqueId val="{00000000-AF16-4634-AED7-ADC79466FB5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AF16-4634-AED7-ADC79466FB5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88.92</c:v>
                </c:pt>
                <c:pt idx="1">
                  <c:v>87.13</c:v>
                </c:pt>
                <c:pt idx="2">
                  <c:v>83.14</c:v>
                </c:pt>
                <c:pt idx="3">
                  <c:v>78.599999999999994</c:v>
                </c:pt>
                <c:pt idx="4">
                  <c:v>76.36</c:v>
                </c:pt>
              </c:numCache>
            </c:numRef>
          </c:val>
          <c:extLst>
            <c:ext xmlns:c16="http://schemas.microsoft.com/office/drawing/2014/chart" uri="{C3380CC4-5D6E-409C-BE32-E72D297353CC}">
              <c16:uniqueId val="{00000000-40C4-48C1-974E-DD5CE45382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40C4-48C1-974E-DD5CE45382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295.39999999999998</c:v>
                </c:pt>
                <c:pt idx="1">
                  <c:v>294.85000000000002</c:v>
                </c:pt>
                <c:pt idx="2">
                  <c:v>313.49</c:v>
                </c:pt>
                <c:pt idx="3">
                  <c:v>345.93</c:v>
                </c:pt>
                <c:pt idx="4">
                  <c:v>421.82</c:v>
                </c:pt>
              </c:numCache>
            </c:numRef>
          </c:val>
          <c:extLst>
            <c:ext xmlns:c16="http://schemas.microsoft.com/office/drawing/2014/chart" uri="{C3380CC4-5D6E-409C-BE32-E72D297353CC}">
              <c16:uniqueId val="{00000000-3DC2-4E9F-A494-9388DB46E96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3DC2-4E9F-A494-9388DB46E96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東京都　大島町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6982</v>
      </c>
      <c r="AM8" s="44"/>
      <c r="AN8" s="44"/>
      <c r="AO8" s="44"/>
      <c r="AP8" s="44"/>
      <c r="AQ8" s="44"/>
      <c r="AR8" s="44"/>
      <c r="AS8" s="44"/>
      <c r="AT8" s="45">
        <f>データ!$S$6</f>
        <v>90.76</v>
      </c>
      <c r="AU8" s="46"/>
      <c r="AV8" s="46"/>
      <c r="AW8" s="46"/>
      <c r="AX8" s="46"/>
      <c r="AY8" s="46"/>
      <c r="AZ8" s="46"/>
      <c r="BA8" s="46"/>
      <c r="BB8" s="47">
        <f>データ!$T$6</f>
        <v>76.930000000000007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52.78</v>
      </c>
      <c r="J10" s="46"/>
      <c r="K10" s="46"/>
      <c r="L10" s="46"/>
      <c r="M10" s="46"/>
      <c r="N10" s="46"/>
      <c r="O10" s="80"/>
      <c r="P10" s="47">
        <f>データ!$P$6</f>
        <v>99.91</v>
      </c>
      <c r="Q10" s="47"/>
      <c r="R10" s="47"/>
      <c r="S10" s="47"/>
      <c r="T10" s="47"/>
      <c r="U10" s="47"/>
      <c r="V10" s="47"/>
      <c r="W10" s="44">
        <f>データ!$Q$6</f>
        <v>4339</v>
      </c>
      <c r="X10" s="44"/>
      <c r="Y10" s="44"/>
      <c r="Z10" s="44"/>
      <c r="AA10" s="44"/>
      <c r="AB10" s="44"/>
      <c r="AC10" s="44"/>
      <c r="AD10" s="2"/>
      <c r="AE10" s="2"/>
      <c r="AF10" s="2"/>
      <c r="AG10" s="2"/>
      <c r="AH10" s="2"/>
      <c r="AI10" s="2"/>
      <c r="AJ10" s="2"/>
      <c r="AK10" s="2"/>
      <c r="AL10" s="44">
        <f>データ!$U$6</f>
        <v>6725</v>
      </c>
      <c r="AM10" s="44"/>
      <c r="AN10" s="44"/>
      <c r="AO10" s="44"/>
      <c r="AP10" s="44"/>
      <c r="AQ10" s="44"/>
      <c r="AR10" s="44"/>
      <c r="AS10" s="44"/>
      <c r="AT10" s="45">
        <f>データ!$V$6</f>
        <v>26.5</v>
      </c>
      <c r="AU10" s="46"/>
      <c r="AV10" s="46"/>
      <c r="AW10" s="46"/>
      <c r="AX10" s="46"/>
      <c r="AY10" s="46"/>
      <c r="AZ10" s="46"/>
      <c r="BA10" s="46"/>
      <c r="BB10" s="47">
        <f>データ!$W$6</f>
        <v>253.77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114</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EKJicVQbP1vb8hPRyvbHdPj1J5vLTwzMvAR5hYhtp/7XxKdGD0iuqz0dJSICOqKoelKpoOaR4vl0cVTQTkOow==" saltValue="5eftqzL8Hv9oyXzrVtls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133612</v>
      </c>
      <c r="D6" s="20">
        <f t="shared" si="3"/>
        <v>46</v>
      </c>
      <c r="E6" s="20">
        <f t="shared" si="3"/>
        <v>1</v>
      </c>
      <c r="F6" s="20">
        <f t="shared" si="3"/>
        <v>0</v>
      </c>
      <c r="G6" s="20">
        <f t="shared" si="3"/>
        <v>1</v>
      </c>
      <c r="H6" s="20" t="str">
        <f t="shared" si="3"/>
        <v>東京都　大島町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52.78</v>
      </c>
      <c r="P6" s="21">
        <f t="shared" si="3"/>
        <v>99.91</v>
      </c>
      <c r="Q6" s="21">
        <f t="shared" si="3"/>
        <v>4339</v>
      </c>
      <c r="R6" s="21">
        <f t="shared" si="3"/>
        <v>6982</v>
      </c>
      <c r="S6" s="21">
        <f t="shared" si="3"/>
        <v>90.76</v>
      </c>
      <c r="T6" s="21">
        <f t="shared" si="3"/>
        <v>76.930000000000007</v>
      </c>
      <c r="U6" s="21">
        <f t="shared" si="3"/>
        <v>6725</v>
      </c>
      <c r="V6" s="21">
        <f t="shared" si="3"/>
        <v>26.5</v>
      </c>
      <c r="W6" s="21">
        <f t="shared" si="3"/>
        <v>253.77</v>
      </c>
      <c r="X6" s="22">
        <f>IF(X7="",NA(),X7)</f>
        <v>96.2</v>
      </c>
      <c r="Y6" s="22">
        <f t="shared" ref="Y6:AG6" si="4">IF(Y7="",NA(),Y7)</f>
        <v>95.2</v>
      </c>
      <c r="Z6" s="22">
        <f t="shared" si="4"/>
        <v>92.67</v>
      </c>
      <c r="AA6" s="22">
        <f t="shared" si="4"/>
        <v>95.68</v>
      </c>
      <c r="AB6" s="22">
        <f t="shared" si="4"/>
        <v>104.08</v>
      </c>
      <c r="AC6" s="22">
        <f t="shared" si="4"/>
        <v>104.35</v>
      </c>
      <c r="AD6" s="22">
        <f t="shared" si="4"/>
        <v>105.34</v>
      </c>
      <c r="AE6" s="22">
        <f t="shared" si="4"/>
        <v>105.77</v>
      </c>
      <c r="AF6" s="22">
        <f t="shared" si="4"/>
        <v>104.82</v>
      </c>
      <c r="AG6" s="22">
        <f t="shared" si="4"/>
        <v>106.46</v>
      </c>
      <c r="AH6" s="21" t="str">
        <f>IF(AH7="","",IF(AH7="-","【-】","【"&amp;SUBSTITUTE(TEXT(AH7,"#,##0.00"),"-","△")&amp;"】"))</f>
        <v>【108.24】</v>
      </c>
      <c r="AI6" s="22">
        <f>IF(AI7="",NA(),AI7)</f>
        <v>93.88</v>
      </c>
      <c r="AJ6" s="22">
        <f t="shared" ref="AJ6:AR6" si="5">IF(AJ7="",NA(),AJ7)</f>
        <v>107.03</v>
      </c>
      <c r="AK6" s="22">
        <f t="shared" si="5"/>
        <v>119.41</v>
      </c>
      <c r="AL6" s="22">
        <f t="shared" si="5"/>
        <v>119.07</v>
      </c>
      <c r="AM6" s="22">
        <f t="shared" si="5"/>
        <v>117.41</v>
      </c>
      <c r="AN6" s="22">
        <f t="shared" si="5"/>
        <v>21.69</v>
      </c>
      <c r="AO6" s="22">
        <f t="shared" si="5"/>
        <v>24.04</v>
      </c>
      <c r="AP6" s="22">
        <f t="shared" si="5"/>
        <v>28.03</v>
      </c>
      <c r="AQ6" s="22">
        <f t="shared" si="5"/>
        <v>26.73</v>
      </c>
      <c r="AR6" s="22">
        <f t="shared" si="5"/>
        <v>27.85</v>
      </c>
      <c r="AS6" s="21" t="str">
        <f>IF(AS7="","",IF(AS7="-","【-】","【"&amp;SUBSTITUTE(TEXT(AS7,"#,##0.00"),"-","△")&amp;"】"))</f>
        <v>【1.50】</v>
      </c>
      <c r="AT6" s="22">
        <f>IF(AT7="",NA(),AT7)</f>
        <v>51.93</v>
      </c>
      <c r="AU6" s="22">
        <f t="shared" ref="AU6:BC6" si="6">IF(AU7="",NA(),AU7)</f>
        <v>75.23</v>
      </c>
      <c r="AV6" s="22">
        <f t="shared" si="6"/>
        <v>65.16</v>
      </c>
      <c r="AW6" s="22">
        <f t="shared" si="6"/>
        <v>67.88</v>
      </c>
      <c r="AX6" s="22">
        <f t="shared" si="6"/>
        <v>80.38</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706.06</v>
      </c>
      <c r="BF6" s="22">
        <f t="shared" ref="BF6:BN6" si="7">IF(BF7="",NA(),BF7)</f>
        <v>799.34</v>
      </c>
      <c r="BG6" s="22">
        <f t="shared" si="7"/>
        <v>819.24</v>
      </c>
      <c r="BH6" s="22">
        <f t="shared" si="7"/>
        <v>824.2</v>
      </c>
      <c r="BI6" s="22">
        <f t="shared" si="7"/>
        <v>950.58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88.92</v>
      </c>
      <c r="BQ6" s="22">
        <f t="shared" ref="BQ6:BY6" si="8">IF(BQ7="",NA(),BQ7)</f>
        <v>87.13</v>
      </c>
      <c r="BR6" s="22">
        <f t="shared" si="8"/>
        <v>83.14</v>
      </c>
      <c r="BS6" s="22">
        <f t="shared" si="8"/>
        <v>78.599999999999994</v>
      </c>
      <c r="BT6" s="22">
        <f t="shared" si="8"/>
        <v>76.36</v>
      </c>
      <c r="BU6" s="22">
        <f t="shared" si="8"/>
        <v>87.11</v>
      </c>
      <c r="BV6" s="22">
        <f t="shared" si="8"/>
        <v>82.78</v>
      </c>
      <c r="BW6" s="22">
        <f t="shared" si="8"/>
        <v>84.82</v>
      </c>
      <c r="BX6" s="22">
        <f t="shared" si="8"/>
        <v>82.29</v>
      </c>
      <c r="BY6" s="22">
        <f t="shared" si="8"/>
        <v>84.16</v>
      </c>
      <c r="BZ6" s="21" t="str">
        <f>IF(BZ7="","",IF(BZ7="-","【-】","【"&amp;SUBSTITUTE(TEXT(BZ7,"#,##0.00"),"-","△")&amp;"】"))</f>
        <v>【97.82】</v>
      </c>
      <c r="CA6" s="22">
        <f>IF(CA7="",NA(),CA7)</f>
        <v>295.39999999999998</v>
      </c>
      <c r="CB6" s="22">
        <f t="shared" ref="CB6:CJ6" si="9">IF(CB7="",NA(),CB7)</f>
        <v>294.85000000000002</v>
      </c>
      <c r="CC6" s="22">
        <f t="shared" si="9"/>
        <v>313.49</v>
      </c>
      <c r="CD6" s="22">
        <f t="shared" si="9"/>
        <v>345.93</v>
      </c>
      <c r="CE6" s="22">
        <f t="shared" si="9"/>
        <v>421.82</v>
      </c>
      <c r="CF6" s="22">
        <f t="shared" si="9"/>
        <v>223.98</v>
      </c>
      <c r="CG6" s="22">
        <f t="shared" si="9"/>
        <v>225.09</v>
      </c>
      <c r="CH6" s="22">
        <f t="shared" si="9"/>
        <v>224.82</v>
      </c>
      <c r="CI6" s="22">
        <f t="shared" si="9"/>
        <v>230.85</v>
      </c>
      <c r="CJ6" s="22">
        <f t="shared" si="9"/>
        <v>230.21</v>
      </c>
      <c r="CK6" s="21" t="str">
        <f>IF(CK7="","",IF(CK7="-","【-】","【"&amp;SUBSTITUTE(TEXT(CK7,"#,##0.00"),"-","△")&amp;"】"))</f>
        <v>【177.56】</v>
      </c>
      <c r="CL6" s="22">
        <f>IF(CL7="",NA(),CL7)</f>
        <v>39.64</v>
      </c>
      <c r="CM6" s="22">
        <f t="shared" ref="CM6:CU6" si="10">IF(CM7="",NA(),CM7)</f>
        <v>39.32</v>
      </c>
      <c r="CN6" s="22">
        <f t="shared" si="10"/>
        <v>39.68</v>
      </c>
      <c r="CO6" s="22">
        <f t="shared" si="10"/>
        <v>40.44</v>
      </c>
      <c r="CP6" s="22">
        <f t="shared" si="10"/>
        <v>40.520000000000003</v>
      </c>
      <c r="CQ6" s="22">
        <f t="shared" si="10"/>
        <v>49.64</v>
      </c>
      <c r="CR6" s="22">
        <f t="shared" si="10"/>
        <v>49.38</v>
      </c>
      <c r="CS6" s="22">
        <f t="shared" si="10"/>
        <v>50.09</v>
      </c>
      <c r="CT6" s="22">
        <f t="shared" si="10"/>
        <v>50.1</v>
      </c>
      <c r="CU6" s="22">
        <f t="shared" si="10"/>
        <v>49.76</v>
      </c>
      <c r="CV6" s="21" t="str">
        <f>IF(CV7="","",IF(CV7="-","【-】","【"&amp;SUBSTITUTE(TEXT(CV7,"#,##0.00"),"-","△")&amp;"】"))</f>
        <v>【59.81】</v>
      </c>
      <c r="CW6" s="22">
        <f>IF(CW7="",NA(),CW7)</f>
        <v>81.290000000000006</v>
      </c>
      <c r="CX6" s="22">
        <f t="shared" ref="CX6:DF6" si="11">IF(CX7="",NA(),CX7)</f>
        <v>79.64</v>
      </c>
      <c r="CY6" s="22">
        <f t="shared" si="11"/>
        <v>77.790000000000006</v>
      </c>
      <c r="CZ6" s="22">
        <f t="shared" si="11"/>
        <v>76.209999999999994</v>
      </c>
      <c r="DA6" s="22">
        <f t="shared" si="11"/>
        <v>58.68</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55.19</v>
      </c>
      <c r="DI6" s="22">
        <f t="shared" ref="DI6:DQ6" si="12">IF(DI7="",NA(),DI7)</f>
        <v>54.33</v>
      </c>
      <c r="DJ6" s="22">
        <f t="shared" si="12"/>
        <v>54.89</v>
      </c>
      <c r="DK6" s="22">
        <f t="shared" si="12"/>
        <v>55.06</v>
      </c>
      <c r="DL6" s="22">
        <f t="shared" si="12"/>
        <v>55.02</v>
      </c>
      <c r="DM6" s="22">
        <f t="shared" si="12"/>
        <v>47.31</v>
      </c>
      <c r="DN6" s="22">
        <f t="shared" si="12"/>
        <v>47.5</v>
      </c>
      <c r="DO6" s="22">
        <f t="shared" si="12"/>
        <v>48.41</v>
      </c>
      <c r="DP6" s="22">
        <f t="shared" si="12"/>
        <v>50.02</v>
      </c>
      <c r="DQ6" s="22">
        <f t="shared" si="12"/>
        <v>51.38</v>
      </c>
      <c r="DR6" s="21" t="str">
        <f>IF(DR7="","",IF(DR7="-","【-】","【"&amp;SUBSTITUTE(TEXT(DR7,"#,##0.00"),"-","△")&amp;"】"))</f>
        <v>【52.02】</v>
      </c>
      <c r="DS6" s="22">
        <f>IF(DS7="",NA(),DS7)</f>
        <v>20.83</v>
      </c>
      <c r="DT6" s="22">
        <f t="shared" ref="DT6:EB6" si="13">IF(DT7="",NA(),DT7)</f>
        <v>22.09</v>
      </c>
      <c r="DU6" s="22">
        <f t="shared" si="13"/>
        <v>24.42</v>
      </c>
      <c r="DV6" s="22">
        <f t="shared" si="13"/>
        <v>26.01</v>
      </c>
      <c r="DW6" s="22">
        <f t="shared" si="13"/>
        <v>29.18</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0.36</v>
      </c>
      <c r="EE6" s="22">
        <f t="shared" ref="EE6:EM6" si="14">IF(EE7="",NA(),EE7)</f>
        <v>1.81</v>
      </c>
      <c r="EF6" s="22">
        <f t="shared" si="14"/>
        <v>1.28</v>
      </c>
      <c r="EG6" s="22">
        <f t="shared" si="14"/>
        <v>1.1299999999999999</v>
      </c>
      <c r="EH6" s="22">
        <f t="shared" si="14"/>
        <v>1.34</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133612</v>
      </c>
      <c r="D7" s="24">
        <v>46</v>
      </c>
      <c r="E7" s="24">
        <v>1</v>
      </c>
      <c r="F7" s="24">
        <v>0</v>
      </c>
      <c r="G7" s="24">
        <v>1</v>
      </c>
      <c r="H7" s="24" t="s">
        <v>93</v>
      </c>
      <c r="I7" s="24" t="s">
        <v>94</v>
      </c>
      <c r="J7" s="24" t="s">
        <v>95</v>
      </c>
      <c r="K7" s="24" t="s">
        <v>96</v>
      </c>
      <c r="L7" s="24" t="s">
        <v>97</v>
      </c>
      <c r="M7" s="24" t="s">
        <v>98</v>
      </c>
      <c r="N7" s="25" t="s">
        <v>99</v>
      </c>
      <c r="O7" s="25">
        <v>52.78</v>
      </c>
      <c r="P7" s="25">
        <v>99.91</v>
      </c>
      <c r="Q7" s="25">
        <v>4339</v>
      </c>
      <c r="R7" s="25">
        <v>6982</v>
      </c>
      <c r="S7" s="25">
        <v>90.76</v>
      </c>
      <c r="T7" s="25">
        <v>76.930000000000007</v>
      </c>
      <c r="U7" s="25">
        <v>6725</v>
      </c>
      <c r="V7" s="25">
        <v>26.5</v>
      </c>
      <c r="W7" s="25">
        <v>253.77</v>
      </c>
      <c r="X7" s="25">
        <v>96.2</v>
      </c>
      <c r="Y7" s="25">
        <v>95.2</v>
      </c>
      <c r="Z7" s="25">
        <v>92.67</v>
      </c>
      <c r="AA7" s="25">
        <v>95.68</v>
      </c>
      <c r="AB7" s="25">
        <v>104.08</v>
      </c>
      <c r="AC7" s="25">
        <v>104.35</v>
      </c>
      <c r="AD7" s="25">
        <v>105.34</v>
      </c>
      <c r="AE7" s="25">
        <v>105.77</v>
      </c>
      <c r="AF7" s="25">
        <v>104.82</v>
      </c>
      <c r="AG7" s="25">
        <v>106.46</v>
      </c>
      <c r="AH7" s="25">
        <v>108.24</v>
      </c>
      <c r="AI7" s="25">
        <v>93.88</v>
      </c>
      <c r="AJ7" s="25">
        <v>107.03</v>
      </c>
      <c r="AK7" s="25">
        <v>119.41</v>
      </c>
      <c r="AL7" s="25">
        <v>119.07</v>
      </c>
      <c r="AM7" s="25">
        <v>117.41</v>
      </c>
      <c r="AN7" s="25">
        <v>21.69</v>
      </c>
      <c r="AO7" s="25">
        <v>24.04</v>
      </c>
      <c r="AP7" s="25">
        <v>28.03</v>
      </c>
      <c r="AQ7" s="25">
        <v>26.73</v>
      </c>
      <c r="AR7" s="25">
        <v>27.85</v>
      </c>
      <c r="AS7" s="25">
        <v>1.5</v>
      </c>
      <c r="AT7" s="25">
        <v>51.93</v>
      </c>
      <c r="AU7" s="25">
        <v>75.23</v>
      </c>
      <c r="AV7" s="25">
        <v>65.16</v>
      </c>
      <c r="AW7" s="25">
        <v>67.88</v>
      </c>
      <c r="AX7" s="25">
        <v>80.38</v>
      </c>
      <c r="AY7" s="25">
        <v>301.04000000000002</v>
      </c>
      <c r="AZ7" s="25">
        <v>305.08</v>
      </c>
      <c r="BA7" s="25">
        <v>305.33999999999997</v>
      </c>
      <c r="BB7" s="25">
        <v>310.01</v>
      </c>
      <c r="BC7" s="25">
        <v>311.12</v>
      </c>
      <c r="BD7" s="25">
        <v>243.36</v>
      </c>
      <c r="BE7" s="25">
        <v>706.06</v>
      </c>
      <c r="BF7" s="25">
        <v>799.34</v>
      </c>
      <c r="BG7" s="25">
        <v>819.24</v>
      </c>
      <c r="BH7" s="25">
        <v>824.2</v>
      </c>
      <c r="BI7" s="25">
        <v>950.58</v>
      </c>
      <c r="BJ7" s="25">
        <v>551.62</v>
      </c>
      <c r="BK7" s="25">
        <v>585.59</v>
      </c>
      <c r="BL7" s="25">
        <v>561.34</v>
      </c>
      <c r="BM7" s="25">
        <v>538.33000000000004</v>
      </c>
      <c r="BN7" s="25">
        <v>515.14</v>
      </c>
      <c r="BO7" s="25">
        <v>265.93</v>
      </c>
      <c r="BP7" s="25">
        <v>88.92</v>
      </c>
      <c r="BQ7" s="25">
        <v>87.13</v>
      </c>
      <c r="BR7" s="25">
        <v>83.14</v>
      </c>
      <c r="BS7" s="25">
        <v>78.599999999999994</v>
      </c>
      <c r="BT7" s="25">
        <v>76.36</v>
      </c>
      <c r="BU7" s="25">
        <v>87.11</v>
      </c>
      <c r="BV7" s="25">
        <v>82.78</v>
      </c>
      <c r="BW7" s="25">
        <v>84.82</v>
      </c>
      <c r="BX7" s="25">
        <v>82.29</v>
      </c>
      <c r="BY7" s="25">
        <v>84.16</v>
      </c>
      <c r="BZ7" s="25">
        <v>97.82</v>
      </c>
      <c r="CA7" s="25">
        <v>295.39999999999998</v>
      </c>
      <c r="CB7" s="25">
        <v>294.85000000000002</v>
      </c>
      <c r="CC7" s="25">
        <v>313.49</v>
      </c>
      <c r="CD7" s="25">
        <v>345.93</v>
      </c>
      <c r="CE7" s="25">
        <v>421.82</v>
      </c>
      <c r="CF7" s="25">
        <v>223.98</v>
      </c>
      <c r="CG7" s="25">
        <v>225.09</v>
      </c>
      <c r="CH7" s="25">
        <v>224.82</v>
      </c>
      <c r="CI7" s="25">
        <v>230.85</v>
      </c>
      <c r="CJ7" s="25">
        <v>230.21</v>
      </c>
      <c r="CK7" s="25">
        <v>177.56</v>
      </c>
      <c r="CL7" s="25">
        <v>39.64</v>
      </c>
      <c r="CM7" s="25">
        <v>39.32</v>
      </c>
      <c r="CN7" s="25">
        <v>39.68</v>
      </c>
      <c r="CO7" s="25">
        <v>40.44</v>
      </c>
      <c r="CP7" s="25">
        <v>40.520000000000003</v>
      </c>
      <c r="CQ7" s="25">
        <v>49.64</v>
      </c>
      <c r="CR7" s="25">
        <v>49.38</v>
      </c>
      <c r="CS7" s="25">
        <v>50.09</v>
      </c>
      <c r="CT7" s="25">
        <v>50.1</v>
      </c>
      <c r="CU7" s="25">
        <v>49.76</v>
      </c>
      <c r="CV7" s="25">
        <v>59.81</v>
      </c>
      <c r="CW7" s="25">
        <v>81.290000000000006</v>
      </c>
      <c r="CX7" s="25">
        <v>79.64</v>
      </c>
      <c r="CY7" s="25">
        <v>77.790000000000006</v>
      </c>
      <c r="CZ7" s="25">
        <v>76.209999999999994</v>
      </c>
      <c r="DA7" s="25">
        <v>58.68</v>
      </c>
      <c r="DB7" s="25">
        <v>78.09</v>
      </c>
      <c r="DC7" s="25">
        <v>78.010000000000005</v>
      </c>
      <c r="DD7" s="25">
        <v>77.599999999999994</v>
      </c>
      <c r="DE7" s="25">
        <v>77.3</v>
      </c>
      <c r="DF7" s="25">
        <v>76.64</v>
      </c>
      <c r="DG7" s="25">
        <v>89.42</v>
      </c>
      <c r="DH7" s="25">
        <v>55.19</v>
      </c>
      <c r="DI7" s="25">
        <v>54.33</v>
      </c>
      <c r="DJ7" s="25">
        <v>54.89</v>
      </c>
      <c r="DK7" s="25">
        <v>55.06</v>
      </c>
      <c r="DL7" s="25">
        <v>55.02</v>
      </c>
      <c r="DM7" s="25">
        <v>47.31</v>
      </c>
      <c r="DN7" s="25">
        <v>47.5</v>
      </c>
      <c r="DO7" s="25">
        <v>48.41</v>
      </c>
      <c r="DP7" s="25">
        <v>50.02</v>
      </c>
      <c r="DQ7" s="25">
        <v>51.38</v>
      </c>
      <c r="DR7" s="25">
        <v>52.02</v>
      </c>
      <c r="DS7" s="25">
        <v>20.83</v>
      </c>
      <c r="DT7" s="25">
        <v>22.09</v>
      </c>
      <c r="DU7" s="25">
        <v>24.42</v>
      </c>
      <c r="DV7" s="25">
        <v>26.01</v>
      </c>
      <c r="DW7" s="25">
        <v>29.18</v>
      </c>
      <c r="DX7" s="25">
        <v>16.77</v>
      </c>
      <c r="DY7" s="25">
        <v>17.399999999999999</v>
      </c>
      <c r="DZ7" s="25">
        <v>18.64</v>
      </c>
      <c r="EA7" s="25">
        <v>19.510000000000002</v>
      </c>
      <c r="EB7" s="25">
        <v>21.6</v>
      </c>
      <c r="EC7" s="25">
        <v>25.37</v>
      </c>
      <c r="ED7" s="25">
        <v>0.36</v>
      </c>
      <c r="EE7" s="25">
        <v>1.81</v>
      </c>
      <c r="EF7" s="25">
        <v>1.28</v>
      </c>
      <c r="EG7" s="25">
        <v>1.1299999999999999</v>
      </c>
      <c r="EH7" s="25">
        <v>1.34</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2025-01-24T06:47:36Z</dcterms:created>
  <dcterms:modified xsi:type="dcterms:W3CDTF">2025-02-13T06:20:31Z</dcterms:modified>
  <cp:category/>
</cp:coreProperties>
</file>